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 Analytics\Projects\Perfume-Brand--E-Commerce-Sales-Analysis-Customer-Insights-2024-2025\02_excel\"/>
    </mc:Choice>
  </mc:AlternateContent>
  <xr:revisionPtr revIDLastSave="0" documentId="13_ncr:1_{FDE9E059-099B-48C2-9C1A-01480E5014B4}" xr6:coauthVersionLast="47" xr6:coauthVersionMax="47" xr10:uidLastSave="{00000000-0000-0000-0000-000000000000}"/>
  <bookViews>
    <workbookView xWindow="-120" yWindow="-120" windowWidth="20730" windowHeight="11160" activeTab="1" xr2:uid="{EF3C909B-233B-4068-9298-7DEB5B6E780A}"/>
  </bookViews>
  <sheets>
    <sheet name="SalesByCity" sheetId="5" r:id="rId1"/>
    <sheet name="orders" sheetId="2" r:id="rId2"/>
    <sheet name="products" sheetId="3" r:id="rId3"/>
  </sheets>
  <definedNames>
    <definedName name="ExternalData_1" localSheetId="1" hidden="1">orders!$A$1:$I$191</definedName>
    <definedName name="ExternalData_1" localSheetId="2" hidden="1">products!$A$1:$E$8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K4" i="2"/>
  <c r="K36" i="2"/>
  <c r="K132" i="2"/>
  <c r="J2" i="2"/>
  <c r="K2" i="2" s="1"/>
  <c r="J3" i="2"/>
  <c r="K3" i="2" s="1"/>
  <c r="J4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A2D43-8C07-420B-A216-0AEA64AED640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2" xr16:uid="{DABF977F-AE74-420F-B18B-250C0C4B6D6F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<sst xmlns="http://schemas.openxmlformats.org/spreadsheetml/2006/main" count="1380" uniqueCount="396">
  <si>
    <t>order_id</t>
  </si>
  <si>
    <t>order_date</t>
  </si>
  <si>
    <t>customer_id</t>
  </si>
  <si>
    <t>product_id</t>
  </si>
  <si>
    <t>quantity</t>
  </si>
  <si>
    <t>payment_method</t>
  </si>
  <si>
    <t>channel</t>
  </si>
  <si>
    <t>city</t>
  </si>
  <si>
    <t>returned</t>
  </si>
  <si>
    <t>ORD001</t>
  </si>
  <si>
    <t>C001</t>
  </si>
  <si>
    <t>P01</t>
  </si>
  <si>
    <t>Cash on Delivery</t>
  </si>
  <si>
    <t>Instagram</t>
  </si>
  <si>
    <t>Karachi</t>
  </si>
  <si>
    <t>N</t>
  </si>
  <si>
    <t>ORD002</t>
  </si>
  <si>
    <t>C002</t>
  </si>
  <si>
    <t>P05</t>
  </si>
  <si>
    <t>Bank Transfer</t>
  </si>
  <si>
    <t>WhatsApp</t>
  </si>
  <si>
    <t>Lahore</t>
  </si>
  <si>
    <t>ORD003</t>
  </si>
  <si>
    <t>C003</t>
  </si>
  <si>
    <t>P03</t>
  </si>
  <si>
    <t>TikTok</t>
  </si>
  <si>
    <t>Islamabad</t>
  </si>
  <si>
    <t>ORD004</t>
  </si>
  <si>
    <t>C004</t>
  </si>
  <si>
    <t>P06</t>
  </si>
  <si>
    <t>Credit Card</t>
  </si>
  <si>
    <t>Website</t>
  </si>
  <si>
    <t>ORD005</t>
  </si>
  <si>
    <t>P04</t>
  </si>
  <si>
    <t>ORD006</t>
  </si>
  <si>
    <t>C005</t>
  </si>
  <si>
    <t>P02</t>
  </si>
  <si>
    <t>Rawalpindi</t>
  </si>
  <si>
    <t>ORD007</t>
  </si>
  <si>
    <t>C006</t>
  </si>
  <si>
    <t>ORD008</t>
  </si>
  <si>
    <t>C007</t>
  </si>
  <si>
    <t>P07</t>
  </si>
  <si>
    <t>Faisalabad</t>
  </si>
  <si>
    <t>ORD009</t>
  </si>
  <si>
    <t>ORD010</t>
  </si>
  <si>
    <t>C008</t>
  </si>
  <si>
    <t>ORD011</t>
  </si>
  <si>
    <t>C009</t>
  </si>
  <si>
    <t>ORD012</t>
  </si>
  <si>
    <t>C010</t>
  </si>
  <si>
    <t>Y</t>
  </si>
  <si>
    <t>ORD013</t>
  </si>
  <si>
    <t>C011</t>
  </si>
  <si>
    <t>ORD014</t>
  </si>
  <si>
    <t>C012</t>
  </si>
  <si>
    <t>Multan</t>
  </si>
  <si>
    <t>ORD015</t>
  </si>
  <si>
    <t>ORD016</t>
  </si>
  <si>
    <t>C013</t>
  </si>
  <si>
    <t>ORD017</t>
  </si>
  <si>
    <t>C014</t>
  </si>
  <si>
    <t>ORD018</t>
  </si>
  <si>
    <t>ORD019</t>
  </si>
  <si>
    <t>C015</t>
  </si>
  <si>
    <t>Peshawar</t>
  </si>
  <si>
    <t>ORD020</t>
  </si>
  <si>
    <t>C016</t>
  </si>
  <si>
    <t>ORD021</t>
  </si>
  <si>
    <t>ORD022</t>
  </si>
  <si>
    <t>C017</t>
  </si>
  <si>
    <t>ORD023</t>
  </si>
  <si>
    <t>C018</t>
  </si>
  <si>
    <t>ORD024</t>
  </si>
  <si>
    <t>C019</t>
  </si>
  <si>
    <t>ORD025</t>
  </si>
  <si>
    <t>C020</t>
  </si>
  <si>
    <t>Sialkot</t>
  </si>
  <si>
    <t>ORD026</t>
  </si>
  <si>
    <t>C021</t>
  </si>
  <si>
    <t>ORD027</t>
  </si>
  <si>
    <t>C022</t>
  </si>
  <si>
    <t>ORD028</t>
  </si>
  <si>
    <t>ORD029</t>
  </si>
  <si>
    <t>C023</t>
  </si>
  <si>
    <t>ORD030</t>
  </si>
  <si>
    <t>C024</t>
  </si>
  <si>
    <t>ORD031</t>
  </si>
  <si>
    <t>C025</t>
  </si>
  <si>
    <t>ORD032</t>
  </si>
  <si>
    <t>ORD033</t>
  </si>
  <si>
    <t>C026</t>
  </si>
  <si>
    <t>ORD034</t>
  </si>
  <si>
    <t>C027</t>
  </si>
  <si>
    <t>ORD035</t>
  </si>
  <si>
    <t>C028</t>
  </si>
  <si>
    <t>ORD036</t>
  </si>
  <si>
    <t>ORD037</t>
  </si>
  <si>
    <t>C029</t>
  </si>
  <si>
    <t>ORD038</t>
  </si>
  <si>
    <t>C030</t>
  </si>
  <si>
    <t>ORD039</t>
  </si>
  <si>
    <t>C031</t>
  </si>
  <si>
    <t>ORD040</t>
  </si>
  <si>
    <t>C032</t>
  </si>
  <si>
    <t>ORD041</t>
  </si>
  <si>
    <t>C033</t>
  </si>
  <si>
    <t>ORD042</t>
  </si>
  <si>
    <t>ORD043</t>
  </si>
  <si>
    <t>C034</t>
  </si>
  <si>
    <t>ORD044</t>
  </si>
  <si>
    <t>C035</t>
  </si>
  <si>
    <t>ORD045</t>
  </si>
  <si>
    <t>C036</t>
  </si>
  <si>
    <t>ORD046</t>
  </si>
  <si>
    <t>ORD047</t>
  </si>
  <si>
    <t>C037</t>
  </si>
  <si>
    <t>ORD048</t>
  </si>
  <si>
    <t>C038</t>
  </si>
  <si>
    <t>ORD049</t>
  </si>
  <si>
    <t>C039</t>
  </si>
  <si>
    <t>ORD050</t>
  </si>
  <si>
    <t>C040</t>
  </si>
  <si>
    <t>ORD051</t>
  </si>
  <si>
    <t>ORD052</t>
  </si>
  <si>
    <t>C041</t>
  </si>
  <si>
    <t>ORD053</t>
  </si>
  <si>
    <t>C042</t>
  </si>
  <si>
    <t>ORD054</t>
  </si>
  <si>
    <t>C043</t>
  </si>
  <si>
    <t>ORD055</t>
  </si>
  <si>
    <t>ORD056</t>
  </si>
  <si>
    <t>C044</t>
  </si>
  <si>
    <t>ORD057</t>
  </si>
  <si>
    <t>C045</t>
  </si>
  <si>
    <t>ORD058</t>
  </si>
  <si>
    <t>C046</t>
  </si>
  <si>
    <t>ORD059</t>
  </si>
  <si>
    <t>C047</t>
  </si>
  <si>
    <t>ORD060</t>
  </si>
  <si>
    <t>C048</t>
  </si>
  <si>
    <t>ORD061</t>
  </si>
  <si>
    <t>ORD062</t>
  </si>
  <si>
    <t>C049</t>
  </si>
  <si>
    <t>ORD063</t>
  </si>
  <si>
    <t>C050</t>
  </si>
  <si>
    <t>ORD064</t>
  </si>
  <si>
    <t>C051</t>
  </si>
  <si>
    <t>ORD065</t>
  </si>
  <si>
    <t>C052</t>
  </si>
  <si>
    <t>ORD066</t>
  </si>
  <si>
    <t>ORD067</t>
  </si>
  <si>
    <t>C053</t>
  </si>
  <si>
    <t>ORD068</t>
  </si>
  <si>
    <t>C054</t>
  </si>
  <si>
    <t>ORD069</t>
  </si>
  <si>
    <t>C055</t>
  </si>
  <si>
    <t>ORD070</t>
  </si>
  <si>
    <t>C056</t>
  </si>
  <si>
    <t>ORD071</t>
  </si>
  <si>
    <t>ORD072</t>
  </si>
  <si>
    <t>C057</t>
  </si>
  <si>
    <t>ORD073</t>
  </si>
  <si>
    <t>C058</t>
  </si>
  <si>
    <t>ORD074</t>
  </si>
  <si>
    <t>C059</t>
  </si>
  <si>
    <t>ORD075</t>
  </si>
  <si>
    <t>C060</t>
  </si>
  <si>
    <t>ORD076</t>
  </si>
  <si>
    <t>ORD077</t>
  </si>
  <si>
    <t>C061</t>
  </si>
  <si>
    <t>ORD078</t>
  </si>
  <si>
    <t>C062</t>
  </si>
  <si>
    <t>ORD079</t>
  </si>
  <si>
    <t>C063</t>
  </si>
  <si>
    <t>ORD080</t>
  </si>
  <si>
    <t>C064</t>
  </si>
  <si>
    <t>ORD081</t>
  </si>
  <si>
    <t>ORD082</t>
  </si>
  <si>
    <t>C065</t>
  </si>
  <si>
    <t>ORD083</t>
  </si>
  <si>
    <t>C066</t>
  </si>
  <si>
    <t>ORD084</t>
  </si>
  <si>
    <t>C067</t>
  </si>
  <si>
    <t>ORD085</t>
  </si>
  <si>
    <t>C068</t>
  </si>
  <si>
    <t>ORD086</t>
  </si>
  <si>
    <t>ORD087</t>
  </si>
  <si>
    <t>C069</t>
  </si>
  <si>
    <t>ORD088</t>
  </si>
  <si>
    <t>C070</t>
  </si>
  <si>
    <t>ORD089</t>
  </si>
  <si>
    <t>C071</t>
  </si>
  <si>
    <t>ORD090</t>
  </si>
  <si>
    <t>C072</t>
  </si>
  <si>
    <t>ORD091</t>
  </si>
  <si>
    <t>ORD092</t>
  </si>
  <si>
    <t>C073</t>
  </si>
  <si>
    <t>ORD093</t>
  </si>
  <si>
    <t>C074</t>
  </si>
  <si>
    <t>ORD094</t>
  </si>
  <si>
    <t>C075</t>
  </si>
  <si>
    <t>ORD095</t>
  </si>
  <si>
    <t>C076</t>
  </si>
  <si>
    <t>ORD096</t>
  </si>
  <si>
    <t>C077</t>
  </si>
  <si>
    <t>ORD097</t>
  </si>
  <si>
    <t>ORD098</t>
  </si>
  <si>
    <t>C078</t>
  </si>
  <si>
    <t>ORD099</t>
  </si>
  <si>
    <t>C079</t>
  </si>
  <si>
    <t>ORD100</t>
  </si>
  <si>
    <t>C080</t>
  </si>
  <si>
    <t>ORD101</t>
  </si>
  <si>
    <t>C081</t>
  </si>
  <si>
    <t>ORD102</t>
  </si>
  <si>
    <t>ORD103</t>
  </si>
  <si>
    <t>C082</t>
  </si>
  <si>
    <t>ORD104</t>
  </si>
  <si>
    <t>C083</t>
  </si>
  <si>
    <t>ORD105</t>
  </si>
  <si>
    <t>C084</t>
  </si>
  <si>
    <t>ORD106</t>
  </si>
  <si>
    <t>C085</t>
  </si>
  <si>
    <t>ORD107</t>
  </si>
  <si>
    <t>C086</t>
  </si>
  <si>
    <t>ORD108</t>
  </si>
  <si>
    <t>C087</t>
  </si>
  <si>
    <t>ORD109</t>
  </si>
  <si>
    <t>ORD110</t>
  </si>
  <si>
    <t>C088</t>
  </si>
  <si>
    <t>ORD111</t>
  </si>
  <si>
    <t>C089</t>
  </si>
  <si>
    <t>ORD112</t>
  </si>
  <si>
    <t>C090</t>
  </si>
  <si>
    <t>ORD113</t>
  </si>
  <si>
    <t>C091</t>
  </si>
  <si>
    <t>ORD114</t>
  </si>
  <si>
    <t>ORD115</t>
  </si>
  <si>
    <t>C092</t>
  </si>
  <si>
    <t>ORD116</t>
  </si>
  <si>
    <t>C093</t>
  </si>
  <si>
    <t>ORD117</t>
  </si>
  <si>
    <t>C094</t>
  </si>
  <si>
    <t>ORD118</t>
  </si>
  <si>
    <t>C095</t>
  </si>
  <si>
    <t>ORD119</t>
  </si>
  <si>
    <t>ORD120</t>
  </si>
  <si>
    <t>C096</t>
  </si>
  <si>
    <t>ORD121</t>
  </si>
  <si>
    <t>C097</t>
  </si>
  <si>
    <t>ORD122</t>
  </si>
  <si>
    <t>C098</t>
  </si>
  <si>
    <t>ORD123</t>
  </si>
  <si>
    <t>C099</t>
  </si>
  <si>
    <t>ORD124</t>
  </si>
  <si>
    <t>C100</t>
  </si>
  <si>
    <t>ORD125</t>
  </si>
  <si>
    <t>C101</t>
  </si>
  <si>
    <t>ORD126</t>
  </si>
  <si>
    <t>ORD127</t>
  </si>
  <si>
    <t>C102</t>
  </si>
  <si>
    <t>ORD128</t>
  </si>
  <si>
    <t>C103</t>
  </si>
  <si>
    <t>ORD129</t>
  </si>
  <si>
    <t>C104</t>
  </si>
  <si>
    <t>ORD130</t>
  </si>
  <si>
    <t>C105</t>
  </si>
  <si>
    <t>ORD131</t>
  </si>
  <si>
    <t>C110</t>
  </si>
  <si>
    <t>ORD132</t>
  </si>
  <si>
    <t>C106</t>
  </si>
  <si>
    <t>ORD133</t>
  </si>
  <si>
    <t>C107</t>
  </si>
  <si>
    <t>ORD134</t>
  </si>
  <si>
    <t>C108</t>
  </si>
  <si>
    <t>ORD135</t>
  </si>
  <si>
    <t>ORD136</t>
  </si>
  <si>
    <t>C109</t>
  </si>
  <si>
    <t>ORD137</t>
  </si>
  <si>
    <t>ORD138</t>
  </si>
  <si>
    <t>C111</t>
  </si>
  <si>
    <t>ORD139</t>
  </si>
  <si>
    <t>C112</t>
  </si>
  <si>
    <t>ORD140</t>
  </si>
  <si>
    <t>C113</t>
  </si>
  <si>
    <t>ORD141</t>
  </si>
  <si>
    <t>C114</t>
  </si>
  <si>
    <t>ORD142</t>
  </si>
  <si>
    <t>C115</t>
  </si>
  <si>
    <t>ORD143</t>
  </si>
  <si>
    <t>C116</t>
  </si>
  <si>
    <t>ORD144</t>
  </si>
  <si>
    <t>ORD145</t>
  </si>
  <si>
    <t>C117</t>
  </si>
  <si>
    <t>ORD146</t>
  </si>
  <si>
    <t>C118</t>
  </si>
  <si>
    <t>ORD147</t>
  </si>
  <si>
    <t>C119</t>
  </si>
  <si>
    <t>ORD148</t>
  </si>
  <si>
    <t>C120</t>
  </si>
  <si>
    <t>ORD149</t>
  </si>
  <si>
    <t>ORD150</t>
  </si>
  <si>
    <t>C121</t>
  </si>
  <si>
    <t>ORD151</t>
  </si>
  <si>
    <t>C122</t>
  </si>
  <si>
    <t>ORD152</t>
  </si>
  <si>
    <t>C123</t>
  </si>
  <si>
    <t>ORD153</t>
  </si>
  <si>
    <t>C124</t>
  </si>
  <si>
    <t>ORD154</t>
  </si>
  <si>
    <t>ORD155</t>
  </si>
  <si>
    <t>C125</t>
  </si>
  <si>
    <t>ORD156</t>
  </si>
  <si>
    <t>C126</t>
  </si>
  <si>
    <t>ORD157</t>
  </si>
  <si>
    <t>C127</t>
  </si>
  <si>
    <t>ORD158</t>
  </si>
  <si>
    <t>C128</t>
  </si>
  <si>
    <t>ORD159</t>
  </si>
  <si>
    <t>C129</t>
  </si>
  <si>
    <t>ORD160</t>
  </si>
  <si>
    <t>C130</t>
  </si>
  <si>
    <t>ORD161</t>
  </si>
  <si>
    <t>ORD162</t>
  </si>
  <si>
    <t>C131</t>
  </si>
  <si>
    <t>ORD163</t>
  </si>
  <si>
    <t>C132</t>
  </si>
  <si>
    <t>ORD164</t>
  </si>
  <si>
    <t>C133</t>
  </si>
  <si>
    <t>ORD165</t>
  </si>
  <si>
    <t>C134</t>
  </si>
  <si>
    <t>ORD166</t>
  </si>
  <si>
    <t>ORD167</t>
  </si>
  <si>
    <t>C135</t>
  </si>
  <si>
    <t>ORD168</t>
  </si>
  <si>
    <t>C136</t>
  </si>
  <si>
    <t>ORD169</t>
  </si>
  <si>
    <t>C137</t>
  </si>
  <si>
    <t>ORD170</t>
  </si>
  <si>
    <t>C138</t>
  </si>
  <si>
    <t>ORD171</t>
  </si>
  <si>
    <t>ORD172</t>
  </si>
  <si>
    <t>C139</t>
  </si>
  <si>
    <t>ORD173</t>
  </si>
  <si>
    <t>C140</t>
  </si>
  <si>
    <t>ORD174</t>
  </si>
  <si>
    <t>C141</t>
  </si>
  <si>
    <t>ORD175</t>
  </si>
  <si>
    <t>C142</t>
  </si>
  <si>
    <t>ORD176</t>
  </si>
  <si>
    <t>C143</t>
  </si>
  <si>
    <t>ORD177</t>
  </si>
  <si>
    <t>ORD178</t>
  </si>
  <si>
    <t>C144</t>
  </si>
  <si>
    <t>ORD179</t>
  </si>
  <si>
    <t>C145</t>
  </si>
  <si>
    <t>ORD180</t>
  </si>
  <si>
    <t>C146</t>
  </si>
  <si>
    <t>ORD181</t>
  </si>
  <si>
    <t>C147</t>
  </si>
  <si>
    <t>ORD182</t>
  </si>
  <si>
    <t>ORD183</t>
  </si>
  <si>
    <t>C148</t>
  </si>
  <si>
    <t>ORD184</t>
  </si>
  <si>
    <t>C149</t>
  </si>
  <si>
    <t>ORD185</t>
  </si>
  <si>
    <t>C150</t>
  </si>
  <si>
    <t>ORD186</t>
  </si>
  <si>
    <t>C151</t>
  </si>
  <si>
    <t>ORD187</t>
  </si>
  <si>
    <t>ORD188</t>
  </si>
  <si>
    <t>C152</t>
  </si>
  <si>
    <t>ORD189</t>
  </si>
  <si>
    <t>C153</t>
  </si>
  <si>
    <t>ORD190</t>
  </si>
  <si>
    <t>C154</t>
  </si>
  <si>
    <t>perfume_name</t>
  </si>
  <si>
    <t>category</t>
  </si>
  <si>
    <t>size_ml</t>
  </si>
  <si>
    <t>price</t>
  </si>
  <si>
    <t>Majesty</t>
  </si>
  <si>
    <t>Unisex</t>
  </si>
  <si>
    <t>Prestige</t>
  </si>
  <si>
    <t>Humnafas</t>
  </si>
  <si>
    <t>Men</t>
  </si>
  <si>
    <t>Vasl</t>
  </si>
  <si>
    <t>Amour</t>
  </si>
  <si>
    <t>Arwaah</t>
  </si>
  <si>
    <t>Women</t>
  </si>
  <si>
    <t>Mehrwaan</t>
  </si>
  <si>
    <t>revenue</t>
  </si>
  <si>
    <t>order_month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</si>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</sst>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s&quot;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zair" refreshedDate="45896.589173148146" createdVersion="8" refreshedVersion="8" minRefreshableVersion="3" recordCount="190" xr:uid="{49BB2554-5337-4DE7-BDD9-A84D0CB6D369}">
  <cacheSource type="worksheet">
    <worksheetSource name="orders"/>
  </cacheSource>
  <cacheFields count="12">
    <cacheField name="order_id" numFmtId="0">
      <sharedItems/>
    </cacheField>
    <cacheField name="order_date" numFmtId="14">
      <sharedItems containsSemiMixedTypes="0" containsNonDate="0" containsDate="1" containsString="0" minDate="2024-01-25T00:00:00" maxDate="2025-08-26T00:00:00"/>
    </cacheField>
    <cacheField name="customer_id" numFmtId="0">
      <sharedItems/>
    </cacheField>
    <cacheField name="product_id" numFmtId="0">
      <sharedItems/>
    </cacheField>
    <cacheField name="quantity" numFmtId="0">
      <sharedItems containsSemiMixedTypes="0" containsString="0" containsNumber="1" containsInteger="1" minValue="1" maxValue="2"/>
    </cacheField>
    <cacheField name="payment_method" numFmtId="0">
      <sharedItems/>
    </cacheField>
    <cacheField name="channel" numFmtId="0">
      <sharedItems/>
    </cacheField>
    <cacheField name="city" numFmtId="0">
      <sharedItems count="8">
        <s v="Karachi"/>
        <s v="Lahore"/>
        <s v="Islamabad"/>
        <s v="Rawalpindi"/>
        <s v="Faisalabad"/>
        <s v="Multan"/>
        <s v="Peshawar"/>
        <s v="Sialkot"/>
      </sharedItems>
    </cacheField>
    <cacheField name="returned" numFmtId="0">
      <sharedItems/>
    </cacheField>
    <cacheField name="price" numFmtId="0">
      <sharedItems containsSemiMixedTypes="0" containsString="0" containsNumber="1" containsInteger="1" minValue="1800" maxValue="2250"/>
    </cacheField>
    <cacheField name="revenue" numFmtId="0">
      <sharedItems containsSemiMixedTypes="0" containsString="0" containsNumber="1" containsInteger="1" minValue="1800" maxValue="4500"/>
    </cacheField>
    <cacheField name="order_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ORD001"/>
    <d v="2024-01-25T00:00:00"/>
    <s v="C001"/>
    <s v="P01"/>
    <n v="1"/>
    <s v="Cash on Delivery"/>
    <s v="Instagram"/>
    <x v="0"/>
    <s v="N"/>
    <n v="2250"/>
    <n v="2250"/>
    <s v="2024-01"/>
  </r>
  <r>
    <s v="ORD002"/>
    <d v="2024-01-28T00:00:00"/>
    <s v="C002"/>
    <s v="P05"/>
    <n v="1"/>
    <s v="Bank Transfer"/>
    <s v="WhatsApp"/>
    <x v="1"/>
    <s v="N"/>
    <n v="2200"/>
    <n v="2200"/>
    <s v="2024-01"/>
  </r>
  <r>
    <s v="ORD003"/>
    <d v="2024-02-01T00:00:00"/>
    <s v="C003"/>
    <s v="P03"/>
    <n v="1"/>
    <s v="Cash on Delivery"/>
    <s v="TikTok"/>
    <x v="2"/>
    <s v="N"/>
    <n v="2200"/>
    <n v="2200"/>
    <s v="2024-02"/>
  </r>
  <r>
    <s v="ORD004"/>
    <d v="2024-02-04T00:00:00"/>
    <s v="C004"/>
    <s v="P06"/>
    <n v="1"/>
    <s v="Credit Card"/>
    <s v="Website"/>
    <x v="0"/>
    <s v="N"/>
    <n v="2250"/>
    <n v="2250"/>
    <s v="2024-02"/>
  </r>
  <r>
    <s v="ORD005"/>
    <d v="2024-02-06T00:00:00"/>
    <s v="C001"/>
    <s v="P04"/>
    <n v="1"/>
    <s v="Cash on Delivery"/>
    <s v="Instagram"/>
    <x v="0"/>
    <s v="N"/>
    <n v="2000"/>
    <n v="2000"/>
    <s v="2024-02"/>
  </r>
  <r>
    <s v="ORD006"/>
    <d v="2024-02-09T00:00:00"/>
    <s v="C005"/>
    <s v="P02"/>
    <n v="1"/>
    <s v="Cash on Delivery"/>
    <s v="WhatsApp"/>
    <x v="3"/>
    <s v="N"/>
    <n v="1800"/>
    <n v="1800"/>
    <s v="2024-02"/>
  </r>
  <r>
    <s v="ORD007"/>
    <d v="2024-02-12T00:00:00"/>
    <s v="C006"/>
    <s v="P05"/>
    <n v="1"/>
    <s v="Bank Transfer"/>
    <s v="Instagram"/>
    <x v="1"/>
    <s v="N"/>
    <n v="2200"/>
    <n v="2200"/>
    <s v="2024-02"/>
  </r>
  <r>
    <s v="ORD008"/>
    <d v="2024-02-15T00:00:00"/>
    <s v="C007"/>
    <s v="P07"/>
    <n v="2"/>
    <s v="Cash on Delivery"/>
    <s v="TikTok"/>
    <x v="4"/>
    <s v="N"/>
    <n v="2000"/>
    <n v="4000"/>
    <s v="2024-02"/>
  </r>
  <r>
    <s v="ORD009"/>
    <d v="2024-02-18T00:00:00"/>
    <s v="C002"/>
    <s v="P01"/>
    <n v="1"/>
    <s v="Bank Transfer"/>
    <s v="WhatsApp"/>
    <x v="1"/>
    <s v="N"/>
    <n v="2250"/>
    <n v="2250"/>
    <s v="2024-02"/>
  </r>
  <r>
    <s v="ORD010"/>
    <d v="2024-02-21T00:00:00"/>
    <s v="C008"/>
    <s v="P06"/>
    <n v="1"/>
    <s v="Credit Card"/>
    <s v="Website"/>
    <x v="0"/>
    <s v="N"/>
    <n v="2250"/>
    <n v="2250"/>
    <s v="2024-02"/>
  </r>
  <r>
    <s v="ORD011"/>
    <d v="2024-02-24T00:00:00"/>
    <s v="C009"/>
    <s v="P04"/>
    <n v="1"/>
    <s v="Cash on Delivery"/>
    <s v="Instagram"/>
    <x v="1"/>
    <s v="N"/>
    <n v="2000"/>
    <n v="2000"/>
    <s v="2024-02"/>
  </r>
  <r>
    <s v="ORD012"/>
    <d v="2024-02-27T00:00:00"/>
    <s v="C010"/>
    <s v="P03"/>
    <n v="1"/>
    <s v="Bank Transfer"/>
    <s v="TikTok"/>
    <x v="2"/>
    <s v="Y"/>
    <n v="2200"/>
    <n v="2200"/>
    <s v="2024-02"/>
  </r>
  <r>
    <s v="ORD013"/>
    <d v="2024-03-02T00:00:00"/>
    <s v="C011"/>
    <s v="P01"/>
    <n v="1"/>
    <s v="Cash on Delivery"/>
    <s v="Website"/>
    <x v="0"/>
    <s v="N"/>
    <n v="2250"/>
    <n v="2250"/>
    <s v="2024-03"/>
  </r>
  <r>
    <s v="ORD014"/>
    <d v="2024-03-05T00:00:00"/>
    <s v="C012"/>
    <s v="P05"/>
    <n v="1"/>
    <s v="Cash on Delivery"/>
    <s v="Instagram"/>
    <x v="5"/>
    <s v="N"/>
    <n v="2200"/>
    <n v="2200"/>
    <s v="2024-03"/>
  </r>
  <r>
    <s v="ORD015"/>
    <d v="2024-03-08T00:00:00"/>
    <s v="C003"/>
    <s v="P02"/>
    <n v="1"/>
    <s v="Cash on Delivery"/>
    <s v="TikTok"/>
    <x v="2"/>
    <s v="N"/>
    <n v="1800"/>
    <n v="1800"/>
    <s v="2024-03"/>
  </r>
  <r>
    <s v="ORD016"/>
    <d v="2024-03-11T00:00:00"/>
    <s v="C013"/>
    <s v="P07"/>
    <n v="1"/>
    <s v="Bank Transfer"/>
    <s v="WhatsApp"/>
    <x v="1"/>
    <s v="N"/>
    <n v="2000"/>
    <n v="2000"/>
    <s v="2024-03"/>
  </r>
  <r>
    <s v="ORD017"/>
    <d v="2024-03-14T00:00:00"/>
    <s v="C014"/>
    <s v="P06"/>
    <n v="1"/>
    <s v="Credit Card"/>
    <s v="Website"/>
    <x v="0"/>
    <s v="N"/>
    <n v="2250"/>
    <n v="2250"/>
    <s v="2024-03"/>
  </r>
  <r>
    <s v="ORD018"/>
    <d v="2024-03-17T00:00:00"/>
    <s v="C001"/>
    <s v="P02"/>
    <n v="1"/>
    <s v="Cash on Delivery"/>
    <s v="Instagram"/>
    <x v="0"/>
    <s v="N"/>
    <n v="1800"/>
    <n v="1800"/>
    <s v="2024-03"/>
  </r>
  <r>
    <s v="ORD019"/>
    <d v="2024-03-20T00:00:00"/>
    <s v="C015"/>
    <s v="P04"/>
    <n v="1"/>
    <s v="Cash on Delivery"/>
    <s v="TikTok"/>
    <x v="6"/>
    <s v="N"/>
    <n v="2000"/>
    <n v="2000"/>
    <s v="2024-03"/>
  </r>
  <r>
    <s v="ORD020"/>
    <d v="2024-03-23T00:00:00"/>
    <s v="C016"/>
    <s v="P05"/>
    <n v="2"/>
    <s v="Bank Transfer"/>
    <s v="Instagram"/>
    <x v="1"/>
    <s v="N"/>
    <n v="2200"/>
    <n v="4400"/>
    <s v="2024-03"/>
  </r>
  <r>
    <s v="ORD021"/>
    <d v="2024-03-26T00:00:00"/>
    <s v="C006"/>
    <s v="P01"/>
    <n v="1"/>
    <s v="Bank Transfer"/>
    <s v="Instagram"/>
    <x v="1"/>
    <s v="N"/>
    <n v="2250"/>
    <n v="2250"/>
    <s v="2024-03"/>
  </r>
  <r>
    <s v="ORD022"/>
    <d v="2024-03-29T00:00:00"/>
    <s v="C017"/>
    <s v="P03"/>
    <n v="1"/>
    <s v="Cash on Delivery"/>
    <s v="Website"/>
    <x v="2"/>
    <s v="N"/>
    <n v="2200"/>
    <n v="2200"/>
    <s v="2024-03"/>
  </r>
  <r>
    <s v="ORD023"/>
    <d v="2024-04-02T00:00:00"/>
    <s v="C018"/>
    <s v="P06"/>
    <n v="1"/>
    <s v="Credit Card"/>
    <s v="Website"/>
    <x v="0"/>
    <s v="N"/>
    <n v="2250"/>
    <n v="2250"/>
    <s v="2024-04"/>
  </r>
  <r>
    <s v="ORD024"/>
    <d v="2024-04-05T00:00:00"/>
    <s v="C019"/>
    <s v="P02"/>
    <n v="1"/>
    <s v="Cash on Delivery"/>
    <s v="TikTok"/>
    <x v="1"/>
    <s v="N"/>
    <n v="1800"/>
    <n v="1800"/>
    <s v="2024-04"/>
  </r>
  <r>
    <s v="ORD025"/>
    <d v="2024-04-08T00:00:00"/>
    <s v="C020"/>
    <s v="P07"/>
    <n v="1"/>
    <s v="Cash on Delivery"/>
    <s v="Instagram"/>
    <x v="7"/>
    <s v="N"/>
    <n v="2000"/>
    <n v="2000"/>
    <s v="2024-04"/>
  </r>
  <r>
    <s v="ORD026"/>
    <d v="2024-04-11T00:00:00"/>
    <s v="C021"/>
    <s v="P01"/>
    <n v="1"/>
    <s v="Bank Transfer"/>
    <s v="WhatsApp"/>
    <x v="0"/>
    <s v="Y"/>
    <n v="2250"/>
    <n v="2250"/>
    <s v="2024-04"/>
  </r>
  <r>
    <s v="ORD027"/>
    <d v="2024-04-14T00:00:00"/>
    <s v="C022"/>
    <s v="P05"/>
    <n v="1"/>
    <s v="Cash on Delivery"/>
    <s v="Instagram"/>
    <x v="1"/>
    <s v="N"/>
    <n v="2200"/>
    <n v="2200"/>
    <s v="2024-04"/>
  </r>
  <r>
    <s v="ORD028"/>
    <d v="2024-04-17T00:00:00"/>
    <s v="C008"/>
    <s v="P04"/>
    <n v="1"/>
    <s v="Credit Card"/>
    <s v="Website"/>
    <x v="0"/>
    <s v="N"/>
    <n v="2000"/>
    <n v="2000"/>
    <s v="2024-04"/>
  </r>
  <r>
    <s v="ORD029"/>
    <d v="2024-04-20T00:00:00"/>
    <s v="C023"/>
    <s v="P03"/>
    <n v="1"/>
    <s v="Bank Transfer"/>
    <s v="TikTok"/>
    <x v="2"/>
    <s v="N"/>
    <n v="2200"/>
    <n v="2200"/>
    <s v="2024-04"/>
  </r>
  <r>
    <s v="ORD030"/>
    <d v="2024-04-23T00:00:00"/>
    <s v="C024"/>
    <s v="P06"/>
    <n v="2"/>
    <s v="Cash on Delivery"/>
    <s v="Website"/>
    <x v="0"/>
    <s v="N"/>
    <n v="2250"/>
    <n v="4500"/>
    <s v="2024-04"/>
  </r>
  <r>
    <s v="ORD031"/>
    <d v="2024-04-26T00:00:00"/>
    <s v="C025"/>
    <s v="P02"/>
    <n v="1"/>
    <s v="Cash on Delivery"/>
    <s v="Instagram"/>
    <x v="1"/>
    <s v="N"/>
    <n v="1800"/>
    <n v="1800"/>
    <s v="2024-04"/>
  </r>
  <r>
    <s v="ORD032"/>
    <d v="2024-04-29T00:00:00"/>
    <s v="C002"/>
    <s v="P07"/>
    <n v="1"/>
    <s v="Bank Transfer"/>
    <s v="WhatsApp"/>
    <x v="1"/>
    <s v="N"/>
    <n v="2000"/>
    <n v="2000"/>
    <s v="2024-04"/>
  </r>
  <r>
    <s v="ORD033"/>
    <d v="2024-05-03T00:00:00"/>
    <s v="C026"/>
    <s v="P01"/>
    <n v="1"/>
    <s v="Cash on Delivery"/>
    <s v="WhatsApp"/>
    <x v="3"/>
    <s v="N"/>
    <n v="2250"/>
    <n v="2250"/>
    <s v="2024-05"/>
  </r>
  <r>
    <s v="ORD034"/>
    <d v="2024-05-06T00:00:00"/>
    <s v="C027"/>
    <s v="P04"/>
    <n v="1"/>
    <s v="Bank Transfer"/>
    <s v="TikTok"/>
    <x v="4"/>
    <s v="N"/>
    <n v="2000"/>
    <n v="2000"/>
    <s v="2024-05"/>
  </r>
  <r>
    <s v="ORD035"/>
    <d v="2024-05-09T00:00:00"/>
    <s v="C028"/>
    <s v="P05"/>
    <n v="1"/>
    <s v="Credit Card"/>
    <s v="Website"/>
    <x v="0"/>
    <s v="N"/>
    <n v="2200"/>
    <n v="2200"/>
    <s v="2024-05"/>
  </r>
  <r>
    <s v="ORD036"/>
    <d v="2024-05-12T00:00:00"/>
    <s v="C013"/>
    <s v="P03"/>
    <n v="1"/>
    <s v="Bank Transfer"/>
    <s v="WhatsApp"/>
    <x v="1"/>
    <s v="N"/>
    <n v="2200"/>
    <n v="2200"/>
    <s v="2024-05"/>
  </r>
  <r>
    <s v="ORD037"/>
    <d v="2024-05-15T00:00:00"/>
    <s v="C029"/>
    <s v="P02"/>
    <n v="1"/>
    <s v="Cash on Delivery"/>
    <s v="Instagram"/>
    <x v="1"/>
    <s v="N"/>
    <n v="1800"/>
    <n v="1800"/>
    <s v="2024-05"/>
  </r>
  <r>
    <s v="ORD038"/>
    <d v="2024-05-18T00:00:00"/>
    <s v="C030"/>
    <s v="P06"/>
    <n v="1"/>
    <s v="Cash on Delivery"/>
    <s v="Website"/>
    <x v="0"/>
    <s v="N"/>
    <n v="2250"/>
    <n v="2250"/>
    <s v="2024-05"/>
  </r>
  <r>
    <s v="ORD039"/>
    <d v="2024-05-21T00:00:00"/>
    <s v="C031"/>
    <s v="P01"/>
    <n v="2"/>
    <s v="Bank Transfer"/>
    <s v="TikTok"/>
    <x v="2"/>
    <s v="N"/>
    <n v="2250"/>
    <n v="4500"/>
    <s v="2024-05"/>
  </r>
  <r>
    <s v="ORD040"/>
    <d v="2024-05-24T00:00:00"/>
    <s v="C032"/>
    <s v="P07"/>
    <n v="1"/>
    <s v="Cash on Delivery"/>
    <s v="Instagram"/>
    <x v="1"/>
    <s v="N"/>
    <n v="2000"/>
    <n v="2000"/>
    <s v="2024-05"/>
  </r>
  <r>
    <s v="ORD041"/>
    <d v="2024-05-27T00:00:00"/>
    <s v="C033"/>
    <s v="P04"/>
    <n v="1"/>
    <s v="Credit Card"/>
    <s v="Website"/>
    <x v="0"/>
    <s v="N"/>
    <n v="2000"/>
    <n v="2000"/>
    <s v="2024-05"/>
  </r>
  <r>
    <s v="ORD042"/>
    <d v="2024-05-30T00:00:00"/>
    <s v="C018"/>
    <s v="P05"/>
    <n v="1"/>
    <s v="Credit Card"/>
    <s v="Website"/>
    <x v="0"/>
    <s v="N"/>
    <n v="2200"/>
    <n v="2200"/>
    <s v="2024-05"/>
  </r>
  <r>
    <s v="ORD043"/>
    <d v="2024-06-03T00:00:00"/>
    <s v="C034"/>
    <s v="P02"/>
    <n v="1"/>
    <s v="Cash on Delivery"/>
    <s v="Instagram"/>
    <x v="5"/>
    <s v="N"/>
    <n v="1800"/>
    <n v="1800"/>
    <s v="2024-06"/>
  </r>
  <r>
    <s v="ORD044"/>
    <d v="2024-06-06T00:00:00"/>
    <s v="C035"/>
    <s v="P01"/>
    <n v="1"/>
    <s v="Cash on Delivery"/>
    <s v="TikTok"/>
    <x v="6"/>
    <s v="Y"/>
    <n v="2250"/>
    <n v="2250"/>
    <s v="2024-06"/>
  </r>
  <r>
    <s v="ORD045"/>
    <d v="2024-06-09T00:00:00"/>
    <s v="C036"/>
    <s v="P06"/>
    <n v="1"/>
    <s v="Bank Transfer"/>
    <s v="Instagram"/>
    <x v="1"/>
    <s v="N"/>
    <n v="2250"/>
    <n v="2250"/>
    <s v="2024-06"/>
  </r>
  <r>
    <s v="ORD046"/>
    <d v="2024-06-12T00:00:00"/>
    <s v="C021"/>
    <s v="P03"/>
    <n v="1"/>
    <s v="Bank Transfer"/>
    <s v="WhatsApp"/>
    <x v="0"/>
    <s v="N"/>
    <n v="2200"/>
    <n v="2200"/>
    <s v="2024-06"/>
  </r>
  <r>
    <s v="ORD047"/>
    <d v="2024-06-15T00:00:00"/>
    <s v="C037"/>
    <s v="P07"/>
    <n v="1"/>
    <s v="Cash on Delivery"/>
    <s v="Website"/>
    <x v="2"/>
    <s v="N"/>
    <n v="2000"/>
    <n v="2000"/>
    <s v="2024-06"/>
  </r>
  <r>
    <s v="ORD048"/>
    <d v="2024-06-18T00:00:00"/>
    <s v="C038"/>
    <s v="P04"/>
    <n v="1"/>
    <s v="Credit Card"/>
    <s v="Website"/>
    <x v="0"/>
    <s v="N"/>
    <n v="2000"/>
    <n v="2000"/>
    <s v="2024-06"/>
  </r>
  <r>
    <s v="ORD049"/>
    <d v="2024-06-21T00:00:00"/>
    <s v="C039"/>
    <s v="P02"/>
    <n v="2"/>
    <s v="Cash on Delivery"/>
    <s v="Instagram"/>
    <x v="1"/>
    <s v="N"/>
    <n v="1800"/>
    <n v="3600"/>
    <s v="2024-06"/>
  </r>
  <r>
    <s v="ORD050"/>
    <d v="2024-06-24T00:00:00"/>
    <s v="C040"/>
    <s v="P05"/>
    <n v="1"/>
    <s v="Cash on Delivery"/>
    <s v="Instagram"/>
    <x v="7"/>
    <s v="N"/>
    <n v="2200"/>
    <n v="2200"/>
    <s v="2024-06"/>
  </r>
  <r>
    <s v="ORD051"/>
    <d v="2024-06-27T00:00:00"/>
    <s v="C029"/>
    <s v="P01"/>
    <n v="1"/>
    <s v="Cash on Delivery"/>
    <s v="Instagram"/>
    <x v="1"/>
    <s v="N"/>
    <n v="2250"/>
    <n v="2250"/>
    <s v="2024-06"/>
  </r>
  <r>
    <s v="ORD052"/>
    <d v="2024-07-01T00:00:00"/>
    <s v="C041"/>
    <s v="P06"/>
    <n v="1"/>
    <s v="Bank Transfer"/>
    <s v="Website"/>
    <x v="0"/>
    <s v="N"/>
    <n v="2250"/>
    <n v="2250"/>
    <s v="2024-07"/>
  </r>
  <r>
    <s v="ORD053"/>
    <d v="2024-07-04T00:00:00"/>
    <s v="C042"/>
    <s v="P07"/>
    <n v="1"/>
    <s v="Cash on Delivery"/>
    <s v="WhatsApp"/>
    <x v="1"/>
    <s v="N"/>
    <n v="2000"/>
    <n v="2000"/>
    <s v="2024-07"/>
  </r>
  <r>
    <s v="ORD054"/>
    <d v="2024-07-07T00:00:00"/>
    <s v="C043"/>
    <s v="P03"/>
    <n v="1"/>
    <s v="Credit Card"/>
    <s v="TikTok"/>
    <x v="2"/>
    <s v="N"/>
    <n v="2200"/>
    <n v="2200"/>
    <s v="2024-07"/>
  </r>
  <r>
    <s v="ORD055"/>
    <d v="2024-07-10T00:00:00"/>
    <s v="C033"/>
    <s v="P02"/>
    <n v="1"/>
    <s v="Credit Card"/>
    <s v="Website"/>
    <x v="0"/>
    <s v="N"/>
    <n v="1800"/>
    <n v="1800"/>
    <s v="2024-07"/>
  </r>
  <r>
    <s v="ORD056"/>
    <d v="2024-07-13T00:00:00"/>
    <s v="C044"/>
    <s v="P05"/>
    <n v="1"/>
    <s v="Cash on Delivery"/>
    <s v="Instagram"/>
    <x v="0"/>
    <s v="N"/>
    <n v="2200"/>
    <n v="2200"/>
    <s v="2024-07"/>
  </r>
  <r>
    <s v="ORD057"/>
    <d v="2024-07-16T00:00:00"/>
    <s v="C045"/>
    <s v="P01"/>
    <n v="1"/>
    <s v="Bank Transfer"/>
    <s v="WhatsApp"/>
    <x v="1"/>
    <s v="N"/>
    <n v="2250"/>
    <n v="2250"/>
    <s v="2024-07"/>
  </r>
  <r>
    <s v="ORD058"/>
    <d v="2024-07-19T00:00:00"/>
    <s v="C046"/>
    <s v="P04"/>
    <n v="1"/>
    <s v="Cash on Delivery"/>
    <s v="WhatsApp"/>
    <x v="3"/>
    <s v="N"/>
    <n v="2000"/>
    <n v="2000"/>
    <s v="2024-07"/>
  </r>
  <r>
    <s v="ORD059"/>
    <d v="2024-07-22T00:00:00"/>
    <s v="C047"/>
    <s v="P07"/>
    <n v="2"/>
    <s v="Cash on Delivery"/>
    <s v="TikTok"/>
    <x v="4"/>
    <s v="N"/>
    <n v="2000"/>
    <n v="4000"/>
    <s v="2024-07"/>
  </r>
  <r>
    <s v="ORD060"/>
    <d v="2024-07-25T00:00:00"/>
    <s v="C048"/>
    <s v="P06"/>
    <n v="1"/>
    <s v="Credit Card"/>
    <s v="Website"/>
    <x v="0"/>
    <s v="N"/>
    <n v="2250"/>
    <n v="2250"/>
    <s v="2024-07"/>
  </r>
  <r>
    <s v="ORD061"/>
    <d v="2024-07-28T00:00:00"/>
    <s v="C036"/>
    <s v="P02"/>
    <n v="1"/>
    <s v="Bank Transfer"/>
    <s v="Instagram"/>
    <x v="1"/>
    <s v="N"/>
    <n v="1800"/>
    <n v="1800"/>
    <s v="2024-07"/>
  </r>
  <r>
    <s v="ORD062"/>
    <d v="2024-07-31T00:00:00"/>
    <s v="C049"/>
    <s v="P03"/>
    <n v="1"/>
    <s v="Cash on Delivery"/>
    <s v="Instagram"/>
    <x v="1"/>
    <s v="N"/>
    <n v="2200"/>
    <n v="2200"/>
    <s v="2024-07"/>
  </r>
  <r>
    <s v="ORD063"/>
    <d v="2024-08-03T00:00:00"/>
    <s v="C050"/>
    <s v="P05"/>
    <n v="1"/>
    <s v="Cash on Delivery"/>
    <s v="Website"/>
    <x v="0"/>
    <s v="N"/>
    <n v="2200"/>
    <n v="2200"/>
    <s v="2024-08"/>
  </r>
  <r>
    <s v="ORD064"/>
    <d v="2024-08-06T00:00:00"/>
    <s v="C051"/>
    <s v="P01"/>
    <n v="1"/>
    <s v="Bank Transfer"/>
    <s v="WhatsApp"/>
    <x v="1"/>
    <s v="N"/>
    <n v="2250"/>
    <n v="2250"/>
    <s v="2024-08"/>
  </r>
  <r>
    <s v="ORD065"/>
    <d v="2024-08-09T00:00:00"/>
    <s v="C052"/>
    <s v="P07"/>
    <n v="1"/>
    <s v="Credit Card"/>
    <s v="TikTok"/>
    <x v="2"/>
    <s v="N"/>
    <n v="2000"/>
    <n v="2000"/>
    <s v="2024-08"/>
  </r>
  <r>
    <s v="ORD066"/>
    <d v="2024-08-12T00:00:00"/>
    <s v="C041"/>
    <s v="P04"/>
    <n v="1"/>
    <s v="Bank Transfer"/>
    <s v="Website"/>
    <x v="0"/>
    <s v="N"/>
    <n v="2000"/>
    <n v="2000"/>
    <s v="2024-08"/>
  </r>
  <r>
    <s v="ORD067"/>
    <d v="2024-08-15T00:00:00"/>
    <s v="C053"/>
    <s v="P02"/>
    <n v="2"/>
    <s v="Cash on Delivery"/>
    <s v="Website"/>
    <x v="0"/>
    <s v="N"/>
    <n v="1800"/>
    <n v="3600"/>
    <s v="2024-08"/>
  </r>
  <r>
    <s v="ORD068"/>
    <d v="2024-08-18T00:00:00"/>
    <s v="C054"/>
    <s v="P06"/>
    <n v="1"/>
    <s v="Cash on Delivery"/>
    <s v="Instagram"/>
    <x v="1"/>
    <s v="N"/>
    <n v="2250"/>
    <n v="2250"/>
    <s v="2024-08"/>
  </r>
  <r>
    <s v="ORD069"/>
    <d v="2024-08-21T00:00:00"/>
    <s v="C055"/>
    <s v="P01"/>
    <n v="1"/>
    <s v="Bank Transfer"/>
    <s v="Instagram"/>
    <x v="5"/>
    <s v="Y"/>
    <n v="2250"/>
    <n v="2250"/>
    <s v="2024-08"/>
  </r>
  <r>
    <s v="ORD070"/>
    <d v="2024-08-24T00:00:00"/>
    <s v="C056"/>
    <s v="P05"/>
    <n v="1"/>
    <s v="Cash on Delivery"/>
    <s v="TikTok"/>
    <x v="6"/>
    <s v="N"/>
    <n v="2200"/>
    <n v="2200"/>
    <s v="2024-08"/>
  </r>
  <r>
    <s v="ORD071"/>
    <d v="2024-08-27T00:00:00"/>
    <s v="C045"/>
    <s v="P03"/>
    <n v="1"/>
    <s v="Bank Transfer"/>
    <s v="WhatsApp"/>
    <x v="1"/>
    <s v="N"/>
    <n v="2200"/>
    <n v="2200"/>
    <s v="2024-08"/>
  </r>
  <r>
    <s v="ORD072"/>
    <d v="2024-08-30T00:00:00"/>
    <s v="C057"/>
    <s v="P07"/>
    <n v="1"/>
    <s v="Cash on Delivery"/>
    <s v="Instagram"/>
    <x v="1"/>
    <s v="N"/>
    <n v="2000"/>
    <n v="2000"/>
    <s v="2024-08"/>
  </r>
  <r>
    <s v="ORD073"/>
    <d v="2024-09-03T00:00:00"/>
    <s v="C058"/>
    <s v="P04"/>
    <n v="1"/>
    <s v="Credit Card"/>
    <s v="TikTok"/>
    <x v="2"/>
    <s v="N"/>
    <n v="2000"/>
    <n v="2000"/>
    <s v="2024-09"/>
  </r>
  <r>
    <s v="ORD074"/>
    <d v="2024-09-06T00:00:00"/>
    <s v="C059"/>
    <s v="P02"/>
    <n v="1"/>
    <s v="Cash on Delivery"/>
    <s v="Website"/>
    <x v="0"/>
    <s v="N"/>
    <n v="1800"/>
    <n v="1800"/>
    <s v="2024-09"/>
  </r>
  <r>
    <s v="ORD075"/>
    <d v="2024-09-09T00:00:00"/>
    <s v="C060"/>
    <s v="P01"/>
    <n v="1"/>
    <s v="Cash on Delivery"/>
    <s v="Instagram"/>
    <x v="7"/>
    <s v="N"/>
    <n v="2250"/>
    <n v="2250"/>
    <s v="2024-09"/>
  </r>
  <r>
    <s v="ORD076"/>
    <d v="2024-09-12T00:00:00"/>
    <s v="C051"/>
    <s v="P06"/>
    <n v="1"/>
    <s v="Bank Transfer"/>
    <s v="WhatsApp"/>
    <x v="1"/>
    <s v="N"/>
    <n v="2250"/>
    <n v="2250"/>
    <s v="2024-09"/>
  </r>
  <r>
    <s v="ORD077"/>
    <d v="2024-09-15T00:00:00"/>
    <s v="C061"/>
    <s v="P05"/>
    <n v="1"/>
    <s v="Cash on Delivery"/>
    <s v="Instagram"/>
    <x v="1"/>
    <s v="N"/>
    <n v="2200"/>
    <n v="2200"/>
    <s v="2024-09"/>
  </r>
  <r>
    <s v="ORD078"/>
    <d v="2024-09-18T00:00:00"/>
    <s v="C062"/>
    <s v="P07"/>
    <n v="2"/>
    <s v="Credit Card"/>
    <s v="Website"/>
    <x v="0"/>
    <s v="N"/>
    <n v="2000"/>
    <n v="4000"/>
    <s v="2024-09"/>
  </r>
  <r>
    <s v="ORD079"/>
    <d v="2024-09-21T00:00:00"/>
    <s v="C063"/>
    <s v="P03"/>
    <n v="1"/>
    <s v="Bank Transfer"/>
    <s v="WhatsApp"/>
    <x v="1"/>
    <s v="N"/>
    <n v="2200"/>
    <n v="2200"/>
    <s v="2024-09"/>
  </r>
  <r>
    <s v="ORD080"/>
    <d v="2024-09-24T00:00:00"/>
    <s v="C064"/>
    <s v="P02"/>
    <n v="1"/>
    <s v="Cash on Delivery"/>
    <s v="TikTok"/>
    <x v="2"/>
    <s v="N"/>
    <n v="1800"/>
    <n v="1800"/>
    <s v="2024-09"/>
  </r>
  <r>
    <s v="ORD081"/>
    <d v="2024-09-27T00:00:00"/>
    <s v="C050"/>
    <s v="P01"/>
    <n v="1"/>
    <s v="Cash on Delivery"/>
    <s v="Website"/>
    <x v="0"/>
    <s v="N"/>
    <n v="2250"/>
    <n v="2250"/>
    <s v="2024-09"/>
  </r>
  <r>
    <s v="ORD082"/>
    <d v="2024-10-01T00:00:00"/>
    <s v="C065"/>
    <s v="P04"/>
    <n v="1"/>
    <s v="Bank Transfer"/>
    <s v="Website"/>
    <x v="0"/>
    <s v="N"/>
    <n v="2000"/>
    <n v="2000"/>
    <s v="2024-10"/>
  </r>
  <r>
    <s v="ORD083"/>
    <d v="2024-10-04T00:00:00"/>
    <s v="C066"/>
    <s v="P06"/>
    <n v="1"/>
    <s v="Cash on Delivery"/>
    <s v="Instagram"/>
    <x v="1"/>
    <s v="N"/>
    <n v="2250"/>
    <n v="2250"/>
    <s v="2024-10"/>
  </r>
  <r>
    <s v="ORD084"/>
    <d v="2024-10-07T00:00:00"/>
    <s v="C067"/>
    <s v="P05"/>
    <n v="1"/>
    <s v="Cash on Delivery"/>
    <s v="WhatsApp"/>
    <x v="3"/>
    <s v="N"/>
    <n v="2200"/>
    <n v="2200"/>
    <s v="2024-10"/>
  </r>
  <r>
    <s v="ORD085"/>
    <d v="2024-10-10T00:00:00"/>
    <s v="C068"/>
    <s v="P07"/>
    <n v="1"/>
    <s v="Bank Transfer"/>
    <s v="TikTok"/>
    <x v="4"/>
    <s v="N"/>
    <n v="2000"/>
    <n v="2000"/>
    <s v="2024-10"/>
  </r>
  <r>
    <s v="ORD086"/>
    <d v="2024-10-13T00:00:00"/>
    <s v="C059"/>
    <s v="P03"/>
    <n v="1"/>
    <s v="Cash on Delivery"/>
    <s v="Website"/>
    <x v="0"/>
    <s v="N"/>
    <n v="2200"/>
    <n v="2200"/>
    <s v="2024-10"/>
  </r>
  <r>
    <s v="ORD087"/>
    <d v="2024-10-16T00:00:00"/>
    <s v="C069"/>
    <s v="P02"/>
    <n v="2"/>
    <s v="Credit Card"/>
    <s v="Website"/>
    <x v="0"/>
    <s v="N"/>
    <n v="1800"/>
    <n v="3600"/>
    <s v="2024-10"/>
  </r>
  <r>
    <s v="ORD088"/>
    <d v="2024-10-19T00:00:00"/>
    <s v="C070"/>
    <s v="P01"/>
    <n v="1"/>
    <s v="Cash on Delivery"/>
    <s v="Instagram"/>
    <x v="1"/>
    <s v="Y"/>
    <n v="2250"/>
    <n v="2250"/>
    <s v="2024-10"/>
  </r>
  <r>
    <s v="ORD089"/>
    <d v="2024-10-22T00:00:00"/>
    <s v="C071"/>
    <s v="P05"/>
    <n v="1"/>
    <s v="Bank Transfer"/>
    <s v="WhatsApp"/>
    <x v="0"/>
    <s v="N"/>
    <n v="2200"/>
    <n v="2200"/>
    <s v="2024-10"/>
  </r>
  <r>
    <s v="ORD090"/>
    <d v="2024-10-25T00:00:00"/>
    <s v="C072"/>
    <s v="P06"/>
    <n v="1"/>
    <s v="Cash on Delivery"/>
    <s v="Instagram"/>
    <x v="1"/>
    <s v="N"/>
    <n v="2250"/>
    <n v="2250"/>
    <s v="2024-10"/>
  </r>
  <r>
    <s v="ORD091"/>
    <d v="2024-10-28T00:00:00"/>
    <s v="C062"/>
    <s v="P03"/>
    <n v="1"/>
    <s v="Credit Card"/>
    <s v="Website"/>
    <x v="0"/>
    <s v="N"/>
    <n v="2200"/>
    <n v="2200"/>
    <s v="2024-10"/>
  </r>
  <r>
    <s v="ORD092"/>
    <d v="2024-10-31T00:00:00"/>
    <s v="C073"/>
    <s v="P07"/>
    <n v="1"/>
    <s v="Bank Transfer"/>
    <s v="TikTok"/>
    <x v="2"/>
    <s v="N"/>
    <n v="2000"/>
    <n v="2000"/>
    <s v="2024-10"/>
  </r>
  <r>
    <s v="ORD093"/>
    <d v="2024-11-04T00:00:00"/>
    <s v="C074"/>
    <s v="P04"/>
    <n v="1"/>
    <s v="Cash on Delivery"/>
    <s v="Website"/>
    <x v="0"/>
    <s v="N"/>
    <n v="2000"/>
    <n v="2000"/>
    <s v="2024-11"/>
  </r>
  <r>
    <s v="ORD094"/>
    <d v="2024-11-07T00:00:00"/>
    <s v="C075"/>
    <s v="P02"/>
    <n v="1"/>
    <s v="Cash on Delivery"/>
    <s v="Instagram"/>
    <x v="1"/>
    <s v="N"/>
    <n v="1800"/>
    <n v="1800"/>
    <s v="2024-11"/>
  </r>
  <r>
    <s v="ORD095"/>
    <d v="2024-11-10T00:00:00"/>
    <s v="C076"/>
    <s v="P01"/>
    <n v="1"/>
    <s v="Bank Transfer"/>
    <s v="Instagram"/>
    <x v="5"/>
    <s v="N"/>
    <n v="2250"/>
    <n v="2250"/>
    <s v="2024-11"/>
  </r>
  <r>
    <s v="ORD096"/>
    <d v="2024-11-13T00:00:00"/>
    <s v="C077"/>
    <s v="P05"/>
    <n v="2"/>
    <s v="Cash on Delivery"/>
    <s v="TikTok"/>
    <x v="6"/>
    <s v="N"/>
    <n v="2200"/>
    <n v="4400"/>
    <s v="2024-11"/>
  </r>
  <r>
    <s v="ORD097"/>
    <d v="2024-11-16T00:00:00"/>
    <s v="C066"/>
    <s v="P07"/>
    <n v="1"/>
    <s v="Cash on Delivery"/>
    <s v="Instagram"/>
    <x v="1"/>
    <s v="N"/>
    <n v="2000"/>
    <n v="2000"/>
    <s v="2024-11"/>
  </r>
  <r>
    <s v="ORD098"/>
    <d v="2024-11-19T00:00:00"/>
    <s v="C078"/>
    <s v="P03"/>
    <n v="1"/>
    <s v="Bank Transfer"/>
    <s v="WhatsApp"/>
    <x v="1"/>
    <s v="N"/>
    <n v="2200"/>
    <n v="2200"/>
    <s v="2024-11"/>
  </r>
  <r>
    <s v="ORD099"/>
    <d v="2024-11-22T00:00:00"/>
    <s v="C079"/>
    <s v="P06"/>
    <n v="1"/>
    <s v="Credit Card"/>
    <s v="TikTok"/>
    <x v="2"/>
    <s v="N"/>
    <n v="2250"/>
    <n v="2250"/>
    <s v="2024-11"/>
  </r>
  <r>
    <s v="ORD100"/>
    <d v="2024-11-25T00:00:00"/>
    <s v="C080"/>
    <s v="P02"/>
    <n v="1"/>
    <s v="Cash on Delivery"/>
    <s v="Website"/>
    <x v="0"/>
    <s v="N"/>
    <n v="1800"/>
    <n v="1800"/>
    <s v="2024-11"/>
  </r>
  <r>
    <s v="ORD101"/>
    <d v="2024-11-28T00:00:00"/>
    <s v="C081"/>
    <s v="P01"/>
    <n v="1"/>
    <s v="Cash on Delivery"/>
    <s v="Instagram"/>
    <x v="7"/>
    <s v="N"/>
    <n v="2250"/>
    <n v="2250"/>
    <s v="2024-11"/>
  </r>
  <r>
    <s v="ORD102"/>
    <d v="2024-12-02T00:00:00"/>
    <s v="C071"/>
    <s v="P04"/>
    <n v="1"/>
    <s v="Bank Transfer"/>
    <s v="WhatsApp"/>
    <x v="0"/>
    <s v="N"/>
    <n v="2000"/>
    <n v="2000"/>
    <s v="2024-12"/>
  </r>
  <r>
    <s v="ORD103"/>
    <d v="2024-12-05T00:00:00"/>
    <s v="C082"/>
    <s v="P05"/>
    <n v="1"/>
    <s v="Cash on Delivery"/>
    <s v="Instagram"/>
    <x v="1"/>
    <s v="N"/>
    <n v="2200"/>
    <n v="2200"/>
    <s v="2024-12"/>
  </r>
  <r>
    <s v="ORD104"/>
    <d v="2024-12-08T00:00:00"/>
    <s v="C083"/>
    <s v="P07"/>
    <n v="1"/>
    <s v="Credit Card"/>
    <s v="Website"/>
    <x v="0"/>
    <s v="N"/>
    <n v="2000"/>
    <n v="2000"/>
    <s v="2024-12"/>
  </r>
  <r>
    <s v="ORD105"/>
    <d v="2024-12-11T00:00:00"/>
    <s v="C084"/>
    <s v="P03"/>
    <n v="2"/>
    <s v="Bank Transfer"/>
    <s v="TikTok"/>
    <x v="1"/>
    <s v="Y"/>
    <n v="2200"/>
    <n v="4400"/>
    <s v="2024-12"/>
  </r>
  <r>
    <s v="ORD106"/>
    <d v="2024-12-14T00:00:00"/>
    <s v="C085"/>
    <s v="P02"/>
    <n v="1"/>
    <s v="Cash on Delivery"/>
    <s v="TikTok"/>
    <x v="2"/>
    <s v="N"/>
    <n v="1800"/>
    <n v="1800"/>
    <s v="2024-12"/>
  </r>
  <r>
    <s v="ORD107"/>
    <d v="2024-12-17T00:00:00"/>
    <s v="C086"/>
    <s v="P01"/>
    <n v="1"/>
    <s v="Cash on Delivery"/>
    <s v="Website"/>
    <x v="0"/>
    <s v="N"/>
    <n v="2250"/>
    <n v="2250"/>
    <s v="2024-12"/>
  </r>
  <r>
    <s v="ORD108"/>
    <d v="2024-12-20T00:00:00"/>
    <s v="C087"/>
    <s v="P06"/>
    <n v="1"/>
    <s v="Bank Transfer"/>
    <s v="Instagram"/>
    <x v="1"/>
    <s v="N"/>
    <n v="2250"/>
    <n v="2250"/>
    <s v="2024-12"/>
  </r>
  <r>
    <s v="ORD109"/>
    <d v="2024-12-23T00:00:00"/>
    <s v="C075"/>
    <s v="P04"/>
    <n v="1"/>
    <s v="Cash on Delivery"/>
    <s v="Instagram"/>
    <x v="1"/>
    <s v="N"/>
    <n v="2000"/>
    <n v="2000"/>
    <s v="2024-12"/>
  </r>
  <r>
    <s v="ORD110"/>
    <d v="2024-12-26T00:00:00"/>
    <s v="C088"/>
    <s v="P05"/>
    <n v="1"/>
    <s v="Cash on Delivery"/>
    <s v="WhatsApp"/>
    <x v="3"/>
    <s v="N"/>
    <n v="2200"/>
    <n v="2200"/>
    <s v="2024-12"/>
  </r>
  <r>
    <s v="ORD111"/>
    <d v="2024-12-29T00:00:00"/>
    <s v="C089"/>
    <s v="P07"/>
    <n v="1"/>
    <s v="Bank Transfer"/>
    <s v="TikTok"/>
    <x v="4"/>
    <s v="N"/>
    <n v="2000"/>
    <n v="2000"/>
    <s v="2024-12"/>
  </r>
  <r>
    <s v="ORD112"/>
    <d v="2025-01-02T00:00:00"/>
    <s v="C090"/>
    <s v="P02"/>
    <n v="1"/>
    <s v="Credit Card"/>
    <s v="Website"/>
    <x v="0"/>
    <s v="N"/>
    <n v="1800"/>
    <n v="1800"/>
    <s v="2025-01"/>
  </r>
  <r>
    <s v="ORD113"/>
    <d v="2025-01-05T00:00:00"/>
    <s v="C091"/>
    <s v="P01"/>
    <n v="1"/>
    <s v="Cash on Delivery"/>
    <s v="Instagram"/>
    <x v="1"/>
    <s v="N"/>
    <n v="2250"/>
    <n v="2250"/>
    <s v="2025-01"/>
  </r>
  <r>
    <s v="ORD114"/>
    <d v="2025-01-08T00:00:00"/>
    <s v="C080"/>
    <s v="P03"/>
    <n v="1"/>
    <s v="Cash on Delivery"/>
    <s v="Website"/>
    <x v="0"/>
    <s v="N"/>
    <n v="2200"/>
    <n v="2200"/>
    <s v="2025-01"/>
  </r>
  <r>
    <s v="ORD115"/>
    <d v="2025-01-11T00:00:00"/>
    <s v="C092"/>
    <s v="P06"/>
    <n v="2"/>
    <s v="Bank Transfer"/>
    <s v="Website"/>
    <x v="0"/>
    <s v="N"/>
    <n v="2250"/>
    <n v="4500"/>
    <s v="2025-01"/>
  </r>
  <r>
    <s v="ORD116"/>
    <d v="2025-01-14T00:00:00"/>
    <s v="C093"/>
    <s v="P05"/>
    <n v="1"/>
    <s v="Cash on Delivery"/>
    <s v="Instagram"/>
    <x v="1"/>
    <s v="N"/>
    <n v="2200"/>
    <n v="2200"/>
    <s v="2025-01"/>
  </r>
  <r>
    <s v="ORD117"/>
    <d v="2025-01-17T00:00:00"/>
    <s v="C094"/>
    <s v="P07"/>
    <n v="1"/>
    <s v="Credit Card"/>
    <s v="TikTok"/>
    <x v="2"/>
    <s v="N"/>
    <n v="2000"/>
    <n v="2000"/>
    <s v="2025-01"/>
  </r>
  <r>
    <s v="ORD118"/>
    <d v="2025-01-20T00:00:00"/>
    <s v="C095"/>
    <s v="P04"/>
    <n v="1"/>
    <s v="Cash on Delivery"/>
    <s v="Website"/>
    <x v="0"/>
    <s v="N"/>
    <n v="2000"/>
    <n v="2000"/>
    <s v="2025-01"/>
  </r>
  <r>
    <s v="ORD119"/>
    <d v="2025-01-23T00:00:00"/>
    <s v="C083"/>
    <s v="P02"/>
    <n v="1"/>
    <s v="Credit Card"/>
    <s v="Website"/>
    <x v="0"/>
    <s v="N"/>
    <n v="1800"/>
    <n v="1800"/>
    <s v="2025-01"/>
  </r>
  <r>
    <s v="ORD120"/>
    <d v="2025-01-26T00:00:00"/>
    <s v="C096"/>
    <s v="P01"/>
    <n v="1"/>
    <s v="Bank Transfer"/>
    <s v="Instagram"/>
    <x v="1"/>
    <s v="N"/>
    <n v="2250"/>
    <n v="2250"/>
    <s v="2025-01"/>
  </r>
  <r>
    <s v="ORD121"/>
    <d v="2025-01-29T00:00:00"/>
    <s v="C097"/>
    <s v="P03"/>
    <n v="1"/>
    <s v="Cash on Delivery"/>
    <s v="Instagram"/>
    <x v="5"/>
    <s v="N"/>
    <n v="2200"/>
    <n v="2200"/>
    <s v="2025-01"/>
  </r>
  <r>
    <s v="ORD122"/>
    <d v="2025-02-01T00:00:00"/>
    <s v="C098"/>
    <s v="P06"/>
    <n v="1"/>
    <s v="Cash on Delivery"/>
    <s v="TikTok"/>
    <x v="6"/>
    <s v="Y"/>
    <n v="2250"/>
    <n v="2250"/>
    <s v="2025-02"/>
  </r>
  <r>
    <s v="ORD123"/>
    <d v="2025-02-04T00:00:00"/>
    <s v="C099"/>
    <s v="P05"/>
    <n v="1"/>
    <s v="Bank Transfer"/>
    <s v="WhatsApp"/>
    <x v="1"/>
    <s v="N"/>
    <n v="2200"/>
    <n v="2200"/>
    <s v="2025-02"/>
  </r>
  <r>
    <s v="ORD124"/>
    <d v="2025-02-07T00:00:00"/>
    <s v="C100"/>
    <s v="P07"/>
    <n v="2"/>
    <s v="Credit Card"/>
    <s v="TikTok"/>
    <x v="2"/>
    <s v="N"/>
    <n v="2000"/>
    <n v="4000"/>
    <s v="2025-02"/>
  </r>
  <r>
    <s v="ORD125"/>
    <d v="2025-02-10T00:00:00"/>
    <s v="C101"/>
    <s v="P02"/>
    <n v="1"/>
    <s v="Cash on Delivery"/>
    <s v="Website"/>
    <x v="0"/>
    <s v="N"/>
    <n v="1800"/>
    <n v="1800"/>
    <s v="2025-02"/>
  </r>
  <r>
    <s v="ORD126"/>
    <d v="2025-02-13T00:00:00"/>
    <s v="C090"/>
    <s v="P04"/>
    <n v="1"/>
    <s v="Credit Card"/>
    <s v="Website"/>
    <x v="0"/>
    <s v="N"/>
    <n v="2000"/>
    <n v="2000"/>
    <s v="2025-02"/>
  </r>
  <r>
    <s v="ORD127"/>
    <d v="2025-02-16T00:00:00"/>
    <s v="C102"/>
    <s v="P01"/>
    <n v="1"/>
    <s v="Cash on Delivery"/>
    <s v="Instagram"/>
    <x v="7"/>
    <s v="N"/>
    <n v="2250"/>
    <n v="2250"/>
    <s v="2025-02"/>
  </r>
  <r>
    <s v="ORD128"/>
    <d v="2025-02-19T00:00:00"/>
    <s v="C103"/>
    <s v="P03"/>
    <n v="1"/>
    <s v="Bank Transfer"/>
    <s v="Instagram"/>
    <x v="1"/>
    <s v="N"/>
    <n v="2200"/>
    <n v="2200"/>
    <s v="2025-02"/>
  </r>
  <r>
    <s v="ORD129"/>
    <d v="2025-02-22T00:00:00"/>
    <s v="C104"/>
    <s v="P06"/>
    <n v="1"/>
    <s v="Cash on Delivery"/>
    <s v="Website"/>
    <x v="0"/>
    <s v="N"/>
    <n v="2250"/>
    <n v="2250"/>
    <s v="2025-02"/>
  </r>
  <r>
    <s v="ORD130"/>
    <d v="2025-02-25T00:00:00"/>
    <s v="C105"/>
    <s v="P05"/>
    <n v="1"/>
    <s v="Cash on Delivery"/>
    <s v="WhatsApp"/>
    <x v="1"/>
    <s v="N"/>
    <n v="2200"/>
    <n v="2200"/>
    <s v="2025-02"/>
  </r>
  <r>
    <s v="ORD131"/>
    <d v="2025-02-28T00:00:00"/>
    <s v="C110"/>
    <s v="P02"/>
    <n v="2"/>
    <s v="Bank Transfer"/>
    <s v="Website"/>
    <x v="0"/>
    <s v="N"/>
    <n v="1800"/>
    <n v="3600"/>
    <s v="2025-02"/>
  </r>
  <r>
    <s v="ORD132"/>
    <d v="2025-03-03T00:00:00"/>
    <s v="C106"/>
    <s v="P07"/>
    <n v="1"/>
    <s v="Credit Card"/>
    <s v="WhatsApp"/>
    <x v="3"/>
    <s v="N"/>
    <n v="2000"/>
    <n v="2000"/>
    <s v="2025-03"/>
  </r>
  <r>
    <s v="ORD133"/>
    <d v="2025-03-06T00:00:00"/>
    <s v="C107"/>
    <s v="P04"/>
    <n v="1"/>
    <s v="Cash on Delivery"/>
    <s v="TikTok"/>
    <x v="4"/>
    <s v="N"/>
    <n v="2000"/>
    <n v="2000"/>
    <s v="2025-03"/>
  </r>
  <r>
    <s v="ORD134"/>
    <d v="2025-03-09T00:00:00"/>
    <s v="C108"/>
    <s v="P01"/>
    <n v="1"/>
    <s v="Cash on Delivery"/>
    <s v="Website"/>
    <x v="0"/>
    <s v="N"/>
    <n v="2250"/>
    <n v="2250"/>
    <s v="2025-03"/>
  </r>
  <r>
    <s v="ORD135"/>
    <d v="2025-03-12T00:00:00"/>
    <s v="C099"/>
    <s v="P03"/>
    <n v="1"/>
    <s v="Bank Transfer"/>
    <s v="WhatsApp"/>
    <x v="1"/>
    <s v="N"/>
    <n v="2200"/>
    <n v="2200"/>
    <s v="2025-03"/>
  </r>
  <r>
    <s v="ORD136"/>
    <d v="2025-03-15T00:00:00"/>
    <s v="C109"/>
    <s v="P06"/>
    <n v="1"/>
    <s v="Bank Transfer"/>
    <s v="Instagram"/>
    <x v="1"/>
    <s v="N"/>
    <n v="2250"/>
    <n v="2250"/>
    <s v="2025-03"/>
  </r>
  <r>
    <s v="ORD137"/>
    <d v="2025-03-18T00:00:00"/>
    <s v="C110"/>
    <s v="P05"/>
    <n v="1"/>
    <s v="Bank Transfer"/>
    <s v="Website"/>
    <x v="0"/>
    <s v="N"/>
    <n v="2200"/>
    <n v="2200"/>
    <s v="2025-03"/>
  </r>
  <r>
    <s v="ORD138"/>
    <d v="2025-03-21T00:00:00"/>
    <s v="C111"/>
    <s v="P07"/>
    <n v="1"/>
    <s v="Credit Card"/>
    <s v="Instagram"/>
    <x v="1"/>
    <s v="N"/>
    <n v="2000"/>
    <n v="2000"/>
    <s v="2025-03"/>
  </r>
  <r>
    <s v="ORD139"/>
    <d v="2025-03-24T00:00:00"/>
    <s v="C112"/>
    <s v="P02"/>
    <n v="1"/>
    <s v="Cash on Delivery"/>
    <s v="TikTok"/>
    <x v="2"/>
    <s v="Y"/>
    <n v="1800"/>
    <n v="1800"/>
    <s v="2025-03"/>
  </r>
  <r>
    <s v="ORD140"/>
    <d v="2025-03-27T00:00:00"/>
    <s v="C113"/>
    <s v="P01"/>
    <n v="1"/>
    <s v="Cash on Delivery"/>
    <s v="Website"/>
    <x v="0"/>
    <s v="N"/>
    <n v="2250"/>
    <n v="2250"/>
    <s v="2025-03"/>
  </r>
  <r>
    <s v="ORD141"/>
    <d v="2025-03-30T00:00:00"/>
    <s v="C114"/>
    <s v="P04"/>
    <n v="2"/>
    <s v="Bank Transfer"/>
    <s v="Instagram"/>
    <x v="1"/>
    <s v="N"/>
    <n v="2000"/>
    <n v="4000"/>
    <s v="2025-03"/>
  </r>
  <r>
    <s v="ORD142"/>
    <d v="2025-04-02T00:00:00"/>
    <s v="C115"/>
    <s v="P03"/>
    <n v="1"/>
    <s v="Cash on Delivery"/>
    <s v="Instagram"/>
    <x v="5"/>
    <s v="N"/>
    <n v="2200"/>
    <n v="2200"/>
    <s v="2025-04"/>
  </r>
  <r>
    <s v="ORD143"/>
    <d v="2025-04-05T00:00:00"/>
    <s v="C116"/>
    <s v="P06"/>
    <n v="1"/>
    <s v="Cash on Delivery"/>
    <s v="TikTok"/>
    <x v="6"/>
    <s v="N"/>
    <n v="2250"/>
    <n v="2250"/>
    <s v="2025-04"/>
  </r>
  <r>
    <s v="ORD144"/>
    <d v="2025-04-08T00:00:00"/>
    <s v="C105"/>
    <s v="P07"/>
    <n v="1"/>
    <s v="Cash on Delivery"/>
    <s v="WhatsApp"/>
    <x v="1"/>
    <s v="N"/>
    <n v="2000"/>
    <n v="2000"/>
    <s v="2025-04"/>
  </r>
  <r>
    <s v="ORD145"/>
    <d v="2025-04-11T00:00:00"/>
    <s v="C117"/>
    <s v="P05"/>
    <n v="1"/>
    <s v="Bank Transfer"/>
    <s v="Instagram"/>
    <x v="1"/>
    <s v="N"/>
    <n v="2200"/>
    <n v="2200"/>
    <s v="2025-04"/>
  </r>
  <r>
    <s v="ORD146"/>
    <d v="2025-04-14T00:00:00"/>
    <s v="C118"/>
    <s v="P02"/>
    <n v="1"/>
    <s v="Credit Card"/>
    <s v="TikTok"/>
    <x v="2"/>
    <s v="N"/>
    <n v="1800"/>
    <n v="1800"/>
    <s v="2025-04"/>
  </r>
  <r>
    <s v="ORD147"/>
    <d v="2025-04-17T00:00:00"/>
    <s v="C119"/>
    <s v="P01"/>
    <n v="1"/>
    <s v="Cash on Delivery"/>
    <s v="Website"/>
    <x v="0"/>
    <s v="N"/>
    <n v="2250"/>
    <n v="2250"/>
    <s v="2025-04"/>
  </r>
  <r>
    <s v="ORD148"/>
    <d v="2025-04-20T00:00:00"/>
    <s v="C120"/>
    <s v="P04"/>
    <n v="1"/>
    <s v="Cash on Delivery"/>
    <s v="Instagram"/>
    <x v="7"/>
    <s v="N"/>
    <n v="2000"/>
    <n v="2000"/>
    <s v="2025-04"/>
  </r>
  <r>
    <s v="ORD149"/>
    <d v="2025-04-23T00:00:00"/>
    <s v="C111"/>
    <s v="P06"/>
    <n v="1"/>
    <s v="Credit Card"/>
    <s v="Instagram"/>
    <x v="1"/>
    <s v="N"/>
    <n v="2250"/>
    <n v="2250"/>
    <s v="2025-04"/>
  </r>
  <r>
    <s v="ORD150"/>
    <d v="2025-04-26T00:00:00"/>
    <s v="C121"/>
    <s v="P07"/>
    <n v="1"/>
    <s v="Bank Transfer"/>
    <s v="WhatsApp"/>
    <x v="1"/>
    <s v="N"/>
    <n v="2000"/>
    <n v="2000"/>
    <s v="2025-04"/>
  </r>
  <r>
    <s v="ORD151"/>
    <d v="2025-04-29T00:00:00"/>
    <s v="C122"/>
    <s v="P03"/>
    <n v="1"/>
    <s v="Cash on Delivery"/>
    <s v="Website"/>
    <x v="0"/>
    <s v="N"/>
    <n v="2200"/>
    <n v="2200"/>
    <s v="2025-04"/>
  </r>
  <r>
    <s v="ORD152"/>
    <d v="2025-05-02T00:00:00"/>
    <s v="C123"/>
    <s v="P02"/>
    <n v="1"/>
    <s v="Cash on Delivery"/>
    <s v="Instagram"/>
    <x v="1"/>
    <s v="N"/>
    <n v="1800"/>
    <n v="1800"/>
    <s v="2025-05"/>
  </r>
  <r>
    <s v="ORD153"/>
    <d v="2025-05-05T00:00:00"/>
    <s v="C124"/>
    <s v="P01"/>
    <n v="2"/>
    <s v="Bank Transfer"/>
    <s v="TikTok"/>
    <x v="2"/>
    <s v="N"/>
    <n v="2250"/>
    <n v="4500"/>
    <s v="2025-05"/>
  </r>
  <r>
    <s v="ORD154"/>
    <d v="2025-05-08T00:00:00"/>
    <s v="C114"/>
    <s v="P05"/>
    <n v="1"/>
    <s v="Bank Transfer"/>
    <s v="Instagram"/>
    <x v="1"/>
    <s v="N"/>
    <n v="2200"/>
    <n v="2200"/>
    <s v="2025-05"/>
  </r>
  <r>
    <s v="ORD155"/>
    <d v="2025-05-11T00:00:00"/>
    <s v="C125"/>
    <s v="P04"/>
    <n v="1"/>
    <s v="Credit Card"/>
    <s v="Website"/>
    <x v="0"/>
    <s v="N"/>
    <n v="2000"/>
    <n v="2000"/>
    <s v="2025-05"/>
  </r>
  <r>
    <s v="ORD156"/>
    <d v="2025-05-14T00:00:00"/>
    <s v="C126"/>
    <s v="P06"/>
    <n v="1"/>
    <s v="Cash on Delivery"/>
    <s v="WhatsApp"/>
    <x v="1"/>
    <s v="N"/>
    <n v="2250"/>
    <n v="2250"/>
    <s v="2025-05"/>
  </r>
  <r>
    <s v="ORD157"/>
    <d v="2025-05-17T00:00:00"/>
    <s v="C127"/>
    <s v="P07"/>
    <n v="1"/>
    <s v="Cash on Delivery"/>
    <s v="WhatsApp"/>
    <x v="3"/>
    <s v="N"/>
    <n v="2000"/>
    <n v="2000"/>
    <s v="2025-05"/>
  </r>
  <r>
    <s v="ORD158"/>
    <d v="2025-05-20T00:00:00"/>
    <s v="C128"/>
    <s v="P02"/>
    <n v="1"/>
    <s v="Bank Transfer"/>
    <s v="TikTok"/>
    <x v="4"/>
    <s v="Y"/>
    <n v="1800"/>
    <n v="1800"/>
    <s v="2025-05"/>
  </r>
  <r>
    <s v="ORD159"/>
    <d v="2025-05-23T00:00:00"/>
    <s v="C129"/>
    <s v="P01"/>
    <n v="1"/>
    <s v="Credit Card"/>
    <s v="Website"/>
    <x v="0"/>
    <s v="N"/>
    <n v="2250"/>
    <n v="2250"/>
    <s v="2025-05"/>
  </r>
  <r>
    <s v="ORD160"/>
    <d v="2025-05-26T00:00:00"/>
    <s v="C130"/>
    <s v="P03"/>
    <n v="1"/>
    <s v="Cash on Delivery"/>
    <s v="Instagram"/>
    <x v="1"/>
    <s v="N"/>
    <n v="2200"/>
    <n v="2200"/>
    <s v="2025-05"/>
  </r>
  <r>
    <s v="ORD161"/>
    <d v="2025-05-29T00:00:00"/>
    <s v="C120"/>
    <s v="P05"/>
    <n v="1"/>
    <s v="Cash on Delivery"/>
    <s v="Instagram"/>
    <x v="7"/>
    <s v="N"/>
    <n v="2200"/>
    <n v="2200"/>
    <s v="2025-05"/>
  </r>
  <r>
    <s v="ORD162"/>
    <d v="2025-06-02T00:00:00"/>
    <s v="C131"/>
    <s v="P04"/>
    <n v="1"/>
    <s v="Bank Transfer"/>
    <s v="Website"/>
    <x v="0"/>
    <s v="N"/>
    <n v="2000"/>
    <n v="2000"/>
    <s v="2025-06"/>
  </r>
  <r>
    <s v="ORD163"/>
    <d v="2025-06-05T00:00:00"/>
    <s v="C132"/>
    <s v="P06"/>
    <n v="1"/>
    <s v="Cash on Delivery"/>
    <s v="WhatsApp"/>
    <x v="1"/>
    <s v="N"/>
    <n v="2250"/>
    <n v="2250"/>
    <s v="2025-06"/>
  </r>
  <r>
    <s v="ORD164"/>
    <d v="2025-06-08T00:00:00"/>
    <s v="C133"/>
    <s v="P07"/>
    <n v="2"/>
    <s v="Credit Card"/>
    <s v="TikTok"/>
    <x v="2"/>
    <s v="N"/>
    <n v="2000"/>
    <n v="4000"/>
    <s v="2025-06"/>
  </r>
  <r>
    <s v="ORD165"/>
    <d v="2025-06-11T00:00:00"/>
    <s v="C134"/>
    <s v="P02"/>
    <n v="1"/>
    <s v="Cash on Delivery"/>
    <s v="Website"/>
    <x v="0"/>
    <s v="N"/>
    <n v="1800"/>
    <n v="1800"/>
    <s v="2025-06"/>
  </r>
  <r>
    <s v="ORD166"/>
    <d v="2025-06-14T00:00:00"/>
    <s v="C122"/>
    <s v="P01"/>
    <n v="1"/>
    <s v="Cash on Delivery"/>
    <s v="Website"/>
    <x v="0"/>
    <s v="N"/>
    <n v="2250"/>
    <n v="2250"/>
    <s v="2025-06"/>
  </r>
  <r>
    <s v="ORD167"/>
    <d v="2025-06-17T00:00:00"/>
    <s v="C135"/>
    <s v="P03"/>
    <n v="1"/>
    <s v="Bank Transfer"/>
    <s v="Instagram"/>
    <x v="1"/>
    <s v="N"/>
    <n v="2200"/>
    <n v="2200"/>
    <s v="2025-06"/>
  </r>
  <r>
    <s v="ORD168"/>
    <d v="2025-06-20T00:00:00"/>
    <s v="C136"/>
    <s v="P05"/>
    <n v="1"/>
    <s v="Cash on Delivery"/>
    <s v="Instagram"/>
    <x v="5"/>
    <s v="N"/>
    <n v="2200"/>
    <n v="2200"/>
    <s v="2025-06"/>
  </r>
  <r>
    <s v="ORD169"/>
    <d v="2025-06-23T00:00:00"/>
    <s v="C137"/>
    <s v="P04"/>
    <n v="1"/>
    <s v="Cash on Delivery"/>
    <s v="TikTok"/>
    <x v="6"/>
    <s v="N"/>
    <n v="2000"/>
    <n v="2000"/>
    <s v="2025-06"/>
  </r>
  <r>
    <s v="ORD170"/>
    <d v="2025-06-26T00:00:00"/>
    <s v="C138"/>
    <s v="P06"/>
    <n v="1"/>
    <s v="Bank Transfer"/>
    <s v="WhatsApp"/>
    <x v="1"/>
    <s v="N"/>
    <n v="2250"/>
    <n v="2250"/>
    <s v="2025-06"/>
  </r>
  <r>
    <s v="ORD171"/>
    <d v="2025-06-29T00:00:00"/>
    <s v="C125"/>
    <s v="P07"/>
    <n v="1"/>
    <s v="Credit Card"/>
    <s v="Website"/>
    <x v="0"/>
    <s v="N"/>
    <n v="2000"/>
    <n v="2000"/>
    <s v="2025-06"/>
  </r>
  <r>
    <s v="ORD172"/>
    <d v="2025-07-02T00:00:00"/>
    <s v="C139"/>
    <s v="P02"/>
    <n v="1"/>
    <s v="Cash on Delivery"/>
    <s v="TikTok"/>
    <x v="2"/>
    <s v="N"/>
    <n v="1800"/>
    <n v="1800"/>
    <s v="2025-07"/>
  </r>
  <r>
    <s v="ORD173"/>
    <d v="2025-07-05T00:00:00"/>
    <s v="C140"/>
    <s v="P01"/>
    <n v="1"/>
    <s v="Cash on Delivery"/>
    <s v="Instagram"/>
    <x v="7"/>
    <s v="N"/>
    <n v="2250"/>
    <n v="2250"/>
    <s v="2025-07"/>
  </r>
  <r>
    <s v="ORD174"/>
    <d v="2025-07-08T00:00:00"/>
    <s v="C141"/>
    <s v="P03"/>
    <n v="1"/>
    <s v="Bank Transfer"/>
    <s v="Website"/>
    <x v="0"/>
    <s v="Y"/>
    <n v="2200"/>
    <n v="2200"/>
    <s v="2025-07"/>
  </r>
  <r>
    <s v="ORD175"/>
    <d v="2025-07-11T00:00:00"/>
    <s v="C142"/>
    <s v="P05"/>
    <n v="2"/>
    <s v="Cash on Delivery"/>
    <s v="Instagram"/>
    <x v="1"/>
    <s v="N"/>
    <n v="2200"/>
    <n v="4400"/>
    <s v="2025-07"/>
  </r>
  <r>
    <s v="ORD176"/>
    <d v="2025-07-14T00:00:00"/>
    <s v="C143"/>
    <s v="P04"/>
    <n v="1"/>
    <s v="Credit Card"/>
    <s v="TikTok"/>
    <x v="2"/>
    <s v="N"/>
    <n v="2000"/>
    <n v="2000"/>
    <s v="2025-07"/>
  </r>
  <r>
    <s v="ORD177"/>
    <d v="2025-07-17T00:00:00"/>
    <s v="C131"/>
    <s v="P06"/>
    <n v="1"/>
    <s v="Bank Transfer"/>
    <s v="Website"/>
    <x v="0"/>
    <s v="N"/>
    <n v="2250"/>
    <n v="2250"/>
    <s v="2025-07"/>
  </r>
  <r>
    <s v="ORD178"/>
    <d v="2025-07-20T00:00:00"/>
    <s v="C144"/>
    <s v="P07"/>
    <n v="1"/>
    <s v="Cash on Delivery"/>
    <s v="Website"/>
    <x v="0"/>
    <s v="N"/>
    <n v="2000"/>
    <n v="2000"/>
    <s v="2025-07"/>
  </r>
  <r>
    <s v="ORD179"/>
    <d v="2025-07-23T00:00:00"/>
    <s v="C145"/>
    <s v="P02"/>
    <n v="1"/>
    <s v="Bank Transfer"/>
    <s v="Instagram"/>
    <x v="1"/>
    <s v="N"/>
    <n v="1800"/>
    <n v="1800"/>
    <s v="2025-07"/>
  </r>
  <r>
    <s v="ORD180"/>
    <d v="2025-07-26T00:00:00"/>
    <s v="C146"/>
    <s v="P01"/>
    <n v="1"/>
    <s v="Cash on Delivery"/>
    <s v="WhatsApp"/>
    <x v="3"/>
    <s v="N"/>
    <n v="2250"/>
    <n v="2250"/>
    <s v="2025-07"/>
  </r>
  <r>
    <s v="ORD181"/>
    <d v="2025-07-29T00:00:00"/>
    <s v="C147"/>
    <s v="P03"/>
    <n v="1"/>
    <s v="Bank Transfer"/>
    <s v="TikTok"/>
    <x v="4"/>
    <s v="N"/>
    <n v="2200"/>
    <n v="2200"/>
    <s v="2025-07"/>
  </r>
  <r>
    <s v="ORD182"/>
    <d v="2025-08-01T00:00:00"/>
    <s v="C136"/>
    <s v="P05"/>
    <n v="1"/>
    <s v="Cash on Delivery"/>
    <s v="Instagram"/>
    <x v="5"/>
    <s v="N"/>
    <n v="2200"/>
    <n v="2200"/>
    <s v="2025-08"/>
  </r>
  <r>
    <s v="ORD183"/>
    <d v="2025-08-04T00:00:00"/>
    <s v="C148"/>
    <s v="P04"/>
    <n v="1"/>
    <s v="Credit Card"/>
    <s v="Website"/>
    <x v="0"/>
    <s v="N"/>
    <n v="2000"/>
    <n v="2000"/>
    <s v="2025-08"/>
  </r>
  <r>
    <s v="ORD184"/>
    <d v="2025-08-07T00:00:00"/>
    <s v="C149"/>
    <s v="P06"/>
    <n v="1"/>
    <s v="Cash on Delivery"/>
    <s v="Instagram"/>
    <x v="1"/>
    <s v="N"/>
    <n v="2250"/>
    <n v="2250"/>
    <s v="2025-08"/>
  </r>
  <r>
    <s v="ORD185"/>
    <d v="2025-08-10T00:00:00"/>
    <s v="C150"/>
    <s v="P07"/>
    <n v="2"/>
    <s v="Bank Transfer"/>
    <s v="Website"/>
    <x v="0"/>
    <s v="N"/>
    <n v="2000"/>
    <n v="4000"/>
    <s v="2025-08"/>
  </r>
  <r>
    <s v="ORD186"/>
    <d v="2025-08-13T00:00:00"/>
    <s v="C151"/>
    <s v="P02"/>
    <n v="1"/>
    <s v="Cash on Delivery"/>
    <s v="Instagram"/>
    <x v="1"/>
    <s v="N"/>
    <n v="1800"/>
    <n v="1800"/>
    <s v="2025-08"/>
  </r>
  <r>
    <s v="ORD187"/>
    <d v="2025-08-16T00:00:00"/>
    <s v="C140"/>
    <s v="P01"/>
    <n v="1"/>
    <s v="Cash on Delivery"/>
    <s v="Instagram"/>
    <x v="7"/>
    <s v="N"/>
    <n v="2250"/>
    <n v="2250"/>
    <s v="2025-08"/>
  </r>
  <r>
    <s v="ORD188"/>
    <d v="2025-08-19T00:00:00"/>
    <s v="C152"/>
    <s v="P03"/>
    <n v="1"/>
    <s v="Credit Card"/>
    <s v="TikTok"/>
    <x v="2"/>
    <s v="N"/>
    <n v="2200"/>
    <n v="2200"/>
    <s v="2025-08"/>
  </r>
  <r>
    <s v="ORD189"/>
    <d v="2025-08-22T00:00:00"/>
    <s v="C153"/>
    <s v="P05"/>
    <n v="1"/>
    <s v="Cash on Delivery"/>
    <s v="Website"/>
    <x v="0"/>
    <s v="N"/>
    <n v="2200"/>
    <n v="2200"/>
    <s v="2025-08"/>
  </r>
  <r>
    <s v="ORD190"/>
    <d v="2025-08-25T00:00:00"/>
    <s v="C154"/>
    <s v="P04"/>
    <n v="1"/>
    <s v="Bank Transfer"/>
    <s v="Instagram"/>
    <x v="1"/>
    <s v="N"/>
    <n v="2000"/>
    <n v="2000"/>
    <s v="2025-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D73CC-8188-4D17-A8CB-67C057BF45D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9">
        <item x="4"/>
        <item x="2"/>
        <item x="0"/>
        <item x="1"/>
        <item x="5"/>
        <item x="6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7"/>
  </rowFields>
  <rowItems count="9">
    <i>
      <x v="3"/>
    </i>
    <i>
      <x v="2"/>
    </i>
    <i>
      <x v="1"/>
    </i>
    <i>
      <x/>
    </i>
    <i>
      <x v="7"/>
    </i>
    <i>
      <x v="5"/>
    </i>
    <i>
      <x v="4"/>
    </i>
    <i>
      <x v="6"/>
    </i>
    <i t="grand">
      <x/>
    </i>
  </rowItems>
  <colItems count="1">
    <i/>
  </colItems>
  <dataFields count="1">
    <dataField name="Sum of revenue" fld="10" baseField="7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connectionId="1" xr16:uid="{05A2DA0E-7CF0-437E-8A37-1BB2FC19620D}" autoFormatId="16" applyNumberFormats="0" applyBorderFormats="0" applyFontFormats="0" applyPatternFormats="0" applyAlignmentFormats="0" applyWidthHeightFormats="0">
  <queryTableRefresh nextId="17" unboundColumnsRight="4">
    <queryTableFields count="13">
      <queryTableField id="1" name="order_id" tableColumnId="1"/>
      <queryTableField id="2" name="order_date" tableColumnId="2"/>
      <queryTableField id="3" name="customer_id" tableColumnId="3"/>
      <queryTableField id="4" name="product_id" tableColumnId="4"/>
      <queryTableField id="5" name="quantity" tableColumnId="5"/>
      <queryTableField id="6" name="payment_method" tableColumnId="6"/>
      <queryTableField id="7" name="channel" tableColumnId="7"/>
      <queryTableField id="8" name="city" tableColumnId="8"/>
      <queryTableField id="9" name="returned" tableColumnId="9"/>
      <queryTableField id="10" dataBound="0" tableColumnId="10"/>
      <queryTableField id="11" dataBound="0" tableColumnId="11"/>
      <queryTableField id="12" dataBound="0" tableColumnId="12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B06CAD2-9EFE-4ABB-8975-78A59CEFBF75}" autoFormatId="16" applyNumberFormats="0" applyBorderFormats="0" applyFontFormats="0" applyPatternFormats="0" applyAlignmentFormats="0" applyWidthHeightFormats="0">
  <queryTableRefresh nextId="6">
    <queryTableFields count="5">
      <queryTableField id="1" name="product_id" tableColumnId="1"/>
      <queryTableField id="2" name="perfume_name" tableColumnId="2"/>
      <queryTableField id="3" name="category" tableColumnId="3"/>
      <queryTableField id="4" name="size_ml" tableColumnId="4"/>
      <queryTableField id="5" name="pri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5E200-AF3F-46A5-BE7D-DB8976179063}" name="orders" displayName="orders" ref="A1:M191" tableType="queryTable" totalsRowShown="0">
  <tableColumns count="13">
    <tableColumn id="1" xr3:uid="{0B33B53E-91F2-4B40-B505-EDA15BD57DAE}" uniqueName="1" name="order_id" queryTableFieldId="1"/>
    <tableColumn id="2" xr3:uid="{4CD61953-BBAD-44EC-9019-C7CCB495130E}" uniqueName="2" name="order_date" queryTableFieldId="2"/>
    <tableColumn id="3" xr3:uid="{836E5230-B059-4B6B-93DF-8DADFE0ED39E}" uniqueName="3" name="customer_id" queryTableFieldId="3"/>
    <tableColumn id="4" xr3:uid="{D24DE356-B60D-45DA-85BF-43EE57701D5B}" uniqueName="4" name="product_id" queryTableFieldId="4"/>
    <tableColumn id="5" xr3:uid="{EB0E2ED7-9C55-443E-A3AC-A194C83CEC5D}" uniqueName="5" name="quantity" queryTableFieldId="5"/>
    <tableColumn id="6" xr3:uid="{97DD06C4-058D-4411-9E27-0A86DFEFB28D}" uniqueName="6" name="payment_method" queryTableFieldId="6"/>
    <tableColumn id="7" xr3:uid="{A96DE833-C66C-43A3-8519-FD5424120E7A}" uniqueName="7" name="channel" queryTableFieldId="7"/>
    <tableColumn id="8" xr3:uid="{F1A87237-F6B8-4B31-BC8A-1CD2FBBCFC37}" uniqueName="8" name="city" queryTableFieldId="8"/>
    <tableColumn id="9" xr3:uid="{81483AC7-7AB7-446E-A280-A75101DE302D}" uniqueName="9" name="returned" queryTableFieldId="9"/>
    <tableColumn id="10" xr3:uid="{E68C8409-868B-4A0F-A03E-A2B450C6A247}" uniqueName="10" name="price" queryTableFieldId="10">
      <calculatedColumnFormula>_xlfn.XLOOKUP(D2, products!A:A, products!E:E, "Not Found")</calculatedColumnFormula>
    </tableColumn>
    <tableColumn id="11" xr3:uid="{4E0A6F60-EA66-4020-BC9B-4052C2D284D0}" uniqueName="11" name="revenue" queryTableFieldId="11">
      <calculatedColumnFormula>orders[[#This Row],[quantity]]*orders[[#This Row],[price]]</calculatedColumnFormula>
    </tableColumn>
    <tableColumn id="12" xr3:uid="{197EBBBB-6D15-4ED0-A975-3618F0A380FB}" uniqueName="12" name="order_month" queryTableFieldId="12" dataDxfId="1">
      <calculatedColumnFormula>TEXT(B2, "yyyy-mm")</calculatedColumnFormula>
    </tableColumn>
    <tableColumn id="16" xr3:uid="{5A84059E-3A06-43CC-878D-B79E609CCE2A}" uniqueName="16" name="perfume_name" queryTableFieldId="16" dataDxfId="0">
      <calculatedColumnFormula>_xlfn.XLOOKUP(D2, products!A:A, products!B:B, "Not Found")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CDAED-B695-4E3F-8F8A-6D5B031F5EE6}" name="products" displayName="products" ref="A1:E8" tableType="queryTable" totalsRowShown="0">
  <tableColumns count="5">
    <tableColumn id="1" xr3:uid="{95B9953B-B1BC-42BA-94B6-1300D6F13F56}" uniqueName="1" name="product_id" queryTableFieldId="1" dataDxfId="4"/>
    <tableColumn id="2" xr3:uid="{1644E253-0980-4831-B4E4-83DCB76A0DF8}" uniqueName="2" name="perfume_name" queryTableFieldId="2" dataDxfId="3"/>
    <tableColumn id="3" xr3:uid="{E26AAAF2-7D3B-4493-8449-9B9374AB3109}" uniqueName="3" name="category" queryTableFieldId="3" dataDxfId="2"/>
    <tableColumn id="4" xr3:uid="{03F74F62-09C6-476F-B3C4-D3B535F88CBF}" uniqueName="4" name="size_ml" queryTableFieldId="4"/>
    <tableColumn id="5" xr3:uid="{A60959A3-43CB-4130-B00C-B013F4A80B3A}" uniqueName="5" name="pric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BF91-829E-40B8-9CAF-BD042CE5BD69}">
  <dimension ref="A3:B12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6.28515625" bestFit="1" customWidth="1"/>
  </cols>
  <sheetData>
    <row r="3" spans="1:2" x14ac:dyDescent="0.25">
      <c r="A3" s="7" t="s">
        <v>393</v>
      </c>
      <c r="B3" t="s">
        <v>395</v>
      </c>
    </row>
    <row r="4" spans="1:2" x14ac:dyDescent="0.25">
      <c r="A4" s="8" t="s">
        <v>21</v>
      </c>
      <c r="B4" s="9">
        <v>146000</v>
      </c>
    </row>
    <row r="5" spans="1:2" x14ac:dyDescent="0.25">
      <c r="A5" s="8" t="s">
        <v>14</v>
      </c>
      <c r="B5" s="9">
        <v>145550</v>
      </c>
    </row>
    <row r="6" spans="1:2" x14ac:dyDescent="0.25">
      <c r="A6" s="8" t="s">
        <v>26</v>
      </c>
      <c r="B6" s="9">
        <v>55250</v>
      </c>
    </row>
    <row r="7" spans="1:2" x14ac:dyDescent="0.25">
      <c r="A7" s="8" t="s">
        <v>43</v>
      </c>
      <c r="B7" s="9">
        <v>20000</v>
      </c>
    </row>
    <row r="8" spans="1:2" x14ac:dyDescent="0.25">
      <c r="A8" s="8" t="s">
        <v>77</v>
      </c>
      <c r="B8" s="9">
        <v>19650</v>
      </c>
    </row>
    <row r="9" spans="1:2" x14ac:dyDescent="0.25">
      <c r="A9" s="8" t="s">
        <v>65</v>
      </c>
      <c r="B9" s="9">
        <v>17350</v>
      </c>
    </row>
    <row r="10" spans="1:2" x14ac:dyDescent="0.25">
      <c r="A10" s="8" t="s">
        <v>56</v>
      </c>
      <c r="B10" s="9">
        <v>17300</v>
      </c>
    </row>
    <row r="11" spans="1:2" x14ac:dyDescent="0.25">
      <c r="A11" s="8" t="s">
        <v>37</v>
      </c>
      <c r="B11" s="9">
        <v>16700</v>
      </c>
    </row>
    <row r="12" spans="1:2" x14ac:dyDescent="0.25">
      <c r="A12" s="8" t="s">
        <v>394</v>
      </c>
      <c r="B12" s="9">
        <v>437800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4427-5CEF-45C3-8690-FC8F77C7168A}">
  <dimension ref="A1:M191"/>
  <sheetViews>
    <sheetView tabSelected="1" topLeftCell="A2" workbookViewId="0">
      <selection activeCell="I17" sqref="I17"/>
    </sheetView>
  </sheetViews>
  <sheetFormatPr defaultRowHeight="15" x14ac:dyDescent="0.25"/>
  <cols>
    <col min="1" max="1" width="10.7109375" bestFit="1" customWidth="1"/>
    <col min="2" max="2" width="13" bestFit="1" customWidth="1"/>
    <col min="3" max="3" width="14.42578125" bestFit="1" customWidth="1"/>
    <col min="4" max="4" width="12.85546875" bestFit="1" customWidth="1"/>
    <col min="5" max="5" width="10.7109375" bestFit="1" customWidth="1"/>
    <col min="6" max="6" width="19.140625" bestFit="1" customWidth="1"/>
    <col min="7" max="7" width="10.42578125" bestFit="1" customWidth="1"/>
    <col min="8" max="8" width="11" bestFit="1" customWidth="1"/>
    <col min="9" max="9" width="11.140625" bestFit="1" customWidth="1"/>
    <col min="12" max="12" width="12.7109375" customWidth="1"/>
    <col min="13" max="13" width="15" customWidth="1"/>
  </cols>
  <sheetData>
    <row r="1" spans="1:13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380</v>
      </c>
      <c r="K1" s="3" t="s">
        <v>391</v>
      </c>
      <c r="L1" s="3" t="s">
        <v>392</v>
      </c>
      <c r="M1" s="2" t="s">
        <v>377</v>
      </c>
    </row>
    <row r="2" spans="1:13" x14ac:dyDescent="0.25">
      <c r="A2" s="4" t="s">
        <v>9</v>
      </c>
      <c r="B2" s="5">
        <v>45316</v>
      </c>
      <c r="C2" s="4" t="s">
        <v>10</v>
      </c>
      <c r="D2" s="4" t="s">
        <v>11</v>
      </c>
      <c r="E2" s="6">
        <v>1</v>
      </c>
      <c r="F2" s="4" t="s">
        <v>12</v>
      </c>
      <c r="G2" s="4" t="s">
        <v>13</v>
      </c>
      <c r="H2" s="4" t="s">
        <v>14</v>
      </c>
      <c r="I2" s="4" t="s">
        <v>15</v>
      </c>
      <c r="J2" s="4">
        <f>_xlfn.XLOOKUP(D2, products!A:A, products!E:E, "Not Found")</f>
        <v>2250</v>
      </c>
      <c r="K2" s="4">
        <f>orders[[#This Row],[quantity]]*orders[[#This Row],[price]]</f>
        <v>2250</v>
      </c>
      <c r="L2" s="4" t="str">
        <f t="shared" ref="L2:L33" si="0">TEXT(B2, "yyyy-mm")</f>
        <v>2024-01</v>
      </c>
      <c r="M2" t="str">
        <f>_xlfn.XLOOKUP(D2, products!A:A, products!B:B, "Not Found")</f>
        <v>Majesty</v>
      </c>
    </row>
    <row r="3" spans="1:13" x14ac:dyDescent="0.25">
      <c r="A3" s="4" t="s">
        <v>16</v>
      </c>
      <c r="B3" s="5">
        <v>45319</v>
      </c>
      <c r="C3" s="4" t="s">
        <v>17</v>
      </c>
      <c r="D3" s="4" t="s">
        <v>18</v>
      </c>
      <c r="E3" s="6">
        <v>1</v>
      </c>
      <c r="F3" s="4" t="s">
        <v>19</v>
      </c>
      <c r="G3" s="4" t="s">
        <v>20</v>
      </c>
      <c r="H3" s="4" t="s">
        <v>21</v>
      </c>
      <c r="I3" s="4" t="s">
        <v>15</v>
      </c>
      <c r="J3" s="4">
        <f>_xlfn.XLOOKUP(D3, products!A:A, products!E:E, "Not Found")</f>
        <v>2200</v>
      </c>
      <c r="K3" s="4">
        <f>orders[[#This Row],[quantity]]*orders[[#This Row],[price]]</f>
        <v>2200</v>
      </c>
      <c r="L3" s="4" t="str">
        <f t="shared" si="0"/>
        <v>2024-01</v>
      </c>
      <c r="M3" t="str">
        <f>_xlfn.XLOOKUP(D3, products!A:A, products!B:B, "Not Found")</f>
        <v>Amour</v>
      </c>
    </row>
    <row r="4" spans="1:13" x14ac:dyDescent="0.25">
      <c r="A4" s="4" t="s">
        <v>22</v>
      </c>
      <c r="B4" s="5">
        <v>45323</v>
      </c>
      <c r="C4" s="4" t="s">
        <v>23</v>
      </c>
      <c r="D4" s="4" t="s">
        <v>24</v>
      </c>
      <c r="E4" s="6">
        <v>1</v>
      </c>
      <c r="F4" s="4" t="s">
        <v>12</v>
      </c>
      <c r="G4" s="4" t="s">
        <v>25</v>
      </c>
      <c r="H4" s="4" t="s">
        <v>26</v>
      </c>
      <c r="I4" s="4" t="s">
        <v>15</v>
      </c>
      <c r="J4" s="4">
        <f>_xlfn.XLOOKUP(D4, products!A:A, products!E:E, "Not Found")</f>
        <v>2200</v>
      </c>
      <c r="K4" s="4">
        <f>orders[[#This Row],[quantity]]*orders[[#This Row],[price]]</f>
        <v>2200</v>
      </c>
      <c r="L4" s="4" t="str">
        <f t="shared" si="0"/>
        <v>2024-02</v>
      </c>
      <c r="M4" t="str">
        <f>_xlfn.XLOOKUP(D4, products!A:A, products!B:B, "Not Found")</f>
        <v>Humnafas</v>
      </c>
    </row>
    <row r="5" spans="1:13" x14ac:dyDescent="0.25">
      <c r="A5" s="4" t="s">
        <v>27</v>
      </c>
      <c r="B5" s="5">
        <v>45326</v>
      </c>
      <c r="C5" s="4" t="s">
        <v>28</v>
      </c>
      <c r="D5" s="4" t="s">
        <v>29</v>
      </c>
      <c r="E5" s="6">
        <v>1</v>
      </c>
      <c r="F5" s="4" t="s">
        <v>30</v>
      </c>
      <c r="G5" s="4" t="s">
        <v>31</v>
      </c>
      <c r="H5" s="4" t="s">
        <v>14</v>
      </c>
      <c r="I5" s="4" t="s">
        <v>15</v>
      </c>
      <c r="J5" s="4">
        <f>_xlfn.XLOOKUP(D5, products!A:A, products!E:E, "Not Found")</f>
        <v>2250</v>
      </c>
      <c r="K5" s="4">
        <f>orders[[#This Row],[quantity]]*orders[[#This Row],[price]]</f>
        <v>2250</v>
      </c>
      <c r="L5" s="4" t="str">
        <f t="shared" si="0"/>
        <v>2024-02</v>
      </c>
      <c r="M5" t="str">
        <f>_xlfn.XLOOKUP(D5, products!A:A, products!B:B, "Not Found")</f>
        <v>Arwaah</v>
      </c>
    </row>
    <row r="6" spans="1:13" x14ac:dyDescent="0.25">
      <c r="A6" s="4" t="s">
        <v>32</v>
      </c>
      <c r="B6" s="5">
        <v>45328</v>
      </c>
      <c r="C6" s="4" t="s">
        <v>10</v>
      </c>
      <c r="D6" s="4" t="s">
        <v>33</v>
      </c>
      <c r="E6" s="6">
        <v>1</v>
      </c>
      <c r="F6" s="4" t="s">
        <v>12</v>
      </c>
      <c r="G6" s="4" t="s">
        <v>13</v>
      </c>
      <c r="H6" s="4" t="s">
        <v>14</v>
      </c>
      <c r="I6" s="4" t="s">
        <v>15</v>
      </c>
      <c r="J6" s="4">
        <f>_xlfn.XLOOKUP(D6, products!A:A, products!E:E, "Not Found")</f>
        <v>2000</v>
      </c>
      <c r="K6" s="4">
        <f>orders[[#This Row],[quantity]]*orders[[#This Row],[price]]</f>
        <v>2000</v>
      </c>
      <c r="L6" s="4" t="str">
        <f t="shared" si="0"/>
        <v>2024-02</v>
      </c>
      <c r="M6" t="str">
        <f>_xlfn.XLOOKUP(D6, products!A:A, products!B:B, "Not Found")</f>
        <v>Vasl</v>
      </c>
    </row>
    <row r="7" spans="1:13" x14ac:dyDescent="0.25">
      <c r="A7" s="4" t="s">
        <v>34</v>
      </c>
      <c r="B7" s="5">
        <v>45331</v>
      </c>
      <c r="C7" s="4" t="s">
        <v>35</v>
      </c>
      <c r="D7" s="4" t="s">
        <v>36</v>
      </c>
      <c r="E7" s="6">
        <v>1</v>
      </c>
      <c r="F7" s="4" t="s">
        <v>12</v>
      </c>
      <c r="G7" s="4" t="s">
        <v>20</v>
      </c>
      <c r="H7" s="4" t="s">
        <v>37</v>
      </c>
      <c r="I7" s="4" t="s">
        <v>15</v>
      </c>
      <c r="J7" s="4">
        <f>_xlfn.XLOOKUP(D7, products!A:A, products!E:E, "Not Found")</f>
        <v>1800</v>
      </c>
      <c r="K7" s="4">
        <f>orders[[#This Row],[quantity]]*orders[[#This Row],[price]]</f>
        <v>1800</v>
      </c>
      <c r="L7" s="4" t="str">
        <f t="shared" si="0"/>
        <v>2024-02</v>
      </c>
      <c r="M7" t="str">
        <f>_xlfn.XLOOKUP(D7, products!A:A, products!B:B, "Not Found")</f>
        <v>Prestige</v>
      </c>
    </row>
    <row r="8" spans="1:13" x14ac:dyDescent="0.25">
      <c r="A8" s="4" t="s">
        <v>38</v>
      </c>
      <c r="B8" s="5">
        <v>45334</v>
      </c>
      <c r="C8" s="4" t="s">
        <v>39</v>
      </c>
      <c r="D8" s="4" t="s">
        <v>18</v>
      </c>
      <c r="E8" s="6">
        <v>1</v>
      </c>
      <c r="F8" s="4" t="s">
        <v>19</v>
      </c>
      <c r="G8" s="4" t="s">
        <v>13</v>
      </c>
      <c r="H8" s="4" t="s">
        <v>21</v>
      </c>
      <c r="I8" s="4" t="s">
        <v>15</v>
      </c>
      <c r="J8" s="4">
        <f>_xlfn.XLOOKUP(D8, products!A:A, products!E:E, "Not Found")</f>
        <v>2200</v>
      </c>
      <c r="K8" s="4">
        <f>orders[[#This Row],[quantity]]*orders[[#This Row],[price]]</f>
        <v>2200</v>
      </c>
      <c r="L8" s="4" t="str">
        <f t="shared" si="0"/>
        <v>2024-02</v>
      </c>
      <c r="M8" t="str">
        <f>_xlfn.XLOOKUP(D8, products!A:A, products!B:B, "Not Found")</f>
        <v>Amour</v>
      </c>
    </row>
    <row r="9" spans="1:13" x14ac:dyDescent="0.25">
      <c r="A9" s="4" t="s">
        <v>40</v>
      </c>
      <c r="B9" s="5">
        <v>45337</v>
      </c>
      <c r="C9" s="4" t="s">
        <v>41</v>
      </c>
      <c r="D9" s="4" t="s">
        <v>42</v>
      </c>
      <c r="E9" s="6">
        <v>2</v>
      </c>
      <c r="F9" s="4" t="s">
        <v>12</v>
      </c>
      <c r="G9" s="4" t="s">
        <v>25</v>
      </c>
      <c r="H9" s="4" t="s">
        <v>43</v>
      </c>
      <c r="I9" s="4" t="s">
        <v>15</v>
      </c>
      <c r="J9" s="4">
        <f>_xlfn.XLOOKUP(D9, products!A:A, products!E:E, "Not Found")</f>
        <v>2000</v>
      </c>
      <c r="K9" s="4">
        <f>orders[[#This Row],[quantity]]*orders[[#This Row],[price]]</f>
        <v>4000</v>
      </c>
      <c r="L9" s="4" t="str">
        <f t="shared" si="0"/>
        <v>2024-02</v>
      </c>
      <c r="M9" t="str">
        <f>_xlfn.XLOOKUP(D9, products!A:A, products!B:B, "Not Found")</f>
        <v>Mehrwaan</v>
      </c>
    </row>
    <row r="10" spans="1:13" x14ac:dyDescent="0.25">
      <c r="A10" s="4" t="s">
        <v>44</v>
      </c>
      <c r="B10" s="5">
        <v>45340</v>
      </c>
      <c r="C10" s="4" t="s">
        <v>17</v>
      </c>
      <c r="D10" s="4" t="s">
        <v>11</v>
      </c>
      <c r="E10" s="6">
        <v>1</v>
      </c>
      <c r="F10" s="4" t="s">
        <v>19</v>
      </c>
      <c r="G10" s="4" t="s">
        <v>20</v>
      </c>
      <c r="H10" s="4" t="s">
        <v>21</v>
      </c>
      <c r="I10" s="4" t="s">
        <v>15</v>
      </c>
      <c r="J10" s="4">
        <f>_xlfn.XLOOKUP(D10, products!A:A, products!E:E, "Not Found")</f>
        <v>2250</v>
      </c>
      <c r="K10" s="4">
        <f>orders[[#This Row],[quantity]]*orders[[#This Row],[price]]</f>
        <v>2250</v>
      </c>
      <c r="L10" s="4" t="str">
        <f t="shared" si="0"/>
        <v>2024-02</v>
      </c>
      <c r="M10" t="str">
        <f>_xlfn.XLOOKUP(D10, products!A:A, products!B:B, "Not Found")</f>
        <v>Majesty</v>
      </c>
    </row>
    <row r="11" spans="1:13" x14ac:dyDescent="0.25">
      <c r="A11" s="4" t="s">
        <v>45</v>
      </c>
      <c r="B11" s="5">
        <v>45343</v>
      </c>
      <c r="C11" s="4" t="s">
        <v>46</v>
      </c>
      <c r="D11" s="4" t="s">
        <v>29</v>
      </c>
      <c r="E11" s="6">
        <v>1</v>
      </c>
      <c r="F11" s="4" t="s">
        <v>30</v>
      </c>
      <c r="G11" s="4" t="s">
        <v>31</v>
      </c>
      <c r="H11" s="4" t="s">
        <v>14</v>
      </c>
      <c r="I11" s="4" t="s">
        <v>15</v>
      </c>
      <c r="J11" s="4">
        <f>_xlfn.XLOOKUP(D11, products!A:A, products!E:E, "Not Found")</f>
        <v>2250</v>
      </c>
      <c r="K11" s="4">
        <f>orders[[#This Row],[quantity]]*orders[[#This Row],[price]]</f>
        <v>2250</v>
      </c>
      <c r="L11" s="4" t="str">
        <f t="shared" si="0"/>
        <v>2024-02</v>
      </c>
      <c r="M11" t="str">
        <f>_xlfn.XLOOKUP(D11, products!A:A, products!B:B, "Not Found")</f>
        <v>Arwaah</v>
      </c>
    </row>
    <row r="12" spans="1:13" x14ac:dyDescent="0.25">
      <c r="A12" s="4" t="s">
        <v>47</v>
      </c>
      <c r="B12" s="5">
        <v>45346</v>
      </c>
      <c r="C12" s="4" t="s">
        <v>48</v>
      </c>
      <c r="D12" s="4" t="s">
        <v>33</v>
      </c>
      <c r="E12" s="6">
        <v>1</v>
      </c>
      <c r="F12" s="4" t="s">
        <v>12</v>
      </c>
      <c r="G12" s="4" t="s">
        <v>13</v>
      </c>
      <c r="H12" s="4" t="s">
        <v>21</v>
      </c>
      <c r="I12" s="4" t="s">
        <v>15</v>
      </c>
      <c r="J12" s="4">
        <f>_xlfn.XLOOKUP(D12, products!A:A, products!E:E, "Not Found")</f>
        <v>2000</v>
      </c>
      <c r="K12" s="4">
        <f>orders[[#This Row],[quantity]]*orders[[#This Row],[price]]</f>
        <v>2000</v>
      </c>
      <c r="L12" s="4" t="str">
        <f t="shared" si="0"/>
        <v>2024-02</v>
      </c>
      <c r="M12" t="str">
        <f>_xlfn.XLOOKUP(D12, products!A:A, products!B:B, "Not Found")</f>
        <v>Vasl</v>
      </c>
    </row>
    <row r="13" spans="1:13" x14ac:dyDescent="0.25">
      <c r="A13" s="4" t="s">
        <v>49</v>
      </c>
      <c r="B13" s="5">
        <v>45349</v>
      </c>
      <c r="C13" s="4" t="s">
        <v>50</v>
      </c>
      <c r="D13" s="4" t="s">
        <v>24</v>
      </c>
      <c r="E13" s="6">
        <v>1</v>
      </c>
      <c r="F13" s="4" t="s">
        <v>19</v>
      </c>
      <c r="G13" s="4" t="s">
        <v>25</v>
      </c>
      <c r="H13" s="4" t="s">
        <v>26</v>
      </c>
      <c r="I13" s="4" t="s">
        <v>51</v>
      </c>
      <c r="J13" s="4">
        <f>_xlfn.XLOOKUP(D13, products!A:A, products!E:E, "Not Found")</f>
        <v>2200</v>
      </c>
      <c r="K13" s="4">
        <f>orders[[#This Row],[quantity]]*orders[[#This Row],[price]]</f>
        <v>2200</v>
      </c>
      <c r="L13" s="4" t="str">
        <f t="shared" si="0"/>
        <v>2024-02</v>
      </c>
      <c r="M13" t="str">
        <f>_xlfn.XLOOKUP(D13, products!A:A, products!B:B, "Not Found")</f>
        <v>Humnafas</v>
      </c>
    </row>
    <row r="14" spans="1:13" x14ac:dyDescent="0.25">
      <c r="A14" s="4" t="s">
        <v>52</v>
      </c>
      <c r="B14" s="5">
        <v>45353</v>
      </c>
      <c r="C14" s="4" t="s">
        <v>53</v>
      </c>
      <c r="D14" s="4" t="s">
        <v>11</v>
      </c>
      <c r="E14" s="6">
        <v>1</v>
      </c>
      <c r="F14" s="4" t="s">
        <v>12</v>
      </c>
      <c r="G14" s="4" t="s">
        <v>31</v>
      </c>
      <c r="H14" s="4" t="s">
        <v>14</v>
      </c>
      <c r="I14" s="4" t="s">
        <v>15</v>
      </c>
      <c r="J14" s="4">
        <f>_xlfn.XLOOKUP(D14, products!A:A, products!E:E, "Not Found")</f>
        <v>2250</v>
      </c>
      <c r="K14" s="4">
        <f>orders[[#This Row],[quantity]]*orders[[#This Row],[price]]</f>
        <v>2250</v>
      </c>
      <c r="L14" s="4" t="str">
        <f t="shared" si="0"/>
        <v>2024-03</v>
      </c>
      <c r="M14" t="str">
        <f>_xlfn.XLOOKUP(D14, products!A:A, products!B:B, "Not Found")</f>
        <v>Majesty</v>
      </c>
    </row>
    <row r="15" spans="1:13" x14ac:dyDescent="0.25">
      <c r="A15" s="4" t="s">
        <v>54</v>
      </c>
      <c r="B15" s="5">
        <v>45356</v>
      </c>
      <c r="C15" s="4" t="s">
        <v>55</v>
      </c>
      <c r="D15" s="4" t="s">
        <v>18</v>
      </c>
      <c r="E15" s="6">
        <v>1</v>
      </c>
      <c r="F15" s="4" t="s">
        <v>12</v>
      </c>
      <c r="G15" s="4" t="s">
        <v>13</v>
      </c>
      <c r="H15" s="4" t="s">
        <v>56</v>
      </c>
      <c r="I15" s="4" t="s">
        <v>15</v>
      </c>
      <c r="J15" s="4">
        <f>_xlfn.XLOOKUP(D15, products!A:A, products!E:E, "Not Found")</f>
        <v>2200</v>
      </c>
      <c r="K15" s="4">
        <f>orders[[#This Row],[quantity]]*orders[[#This Row],[price]]</f>
        <v>2200</v>
      </c>
      <c r="L15" s="4" t="str">
        <f t="shared" si="0"/>
        <v>2024-03</v>
      </c>
      <c r="M15" t="str">
        <f>_xlfn.XLOOKUP(D15, products!A:A, products!B:B, "Not Found")</f>
        <v>Amour</v>
      </c>
    </row>
    <row r="16" spans="1:13" x14ac:dyDescent="0.25">
      <c r="A16" s="4" t="s">
        <v>57</v>
      </c>
      <c r="B16" s="5">
        <v>45359</v>
      </c>
      <c r="C16" s="4" t="s">
        <v>23</v>
      </c>
      <c r="D16" s="4" t="s">
        <v>36</v>
      </c>
      <c r="E16" s="6">
        <v>1</v>
      </c>
      <c r="F16" s="4" t="s">
        <v>12</v>
      </c>
      <c r="G16" s="4" t="s">
        <v>25</v>
      </c>
      <c r="H16" s="4" t="s">
        <v>26</v>
      </c>
      <c r="I16" s="4" t="s">
        <v>15</v>
      </c>
      <c r="J16" s="4">
        <f>_xlfn.XLOOKUP(D16, products!A:A, products!E:E, "Not Found")</f>
        <v>1800</v>
      </c>
      <c r="K16" s="4">
        <f>orders[[#This Row],[quantity]]*orders[[#This Row],[price]]</f>
        <v>1800</v>
      </c>
      <c r="L16" s="4" t="str">
        <f t="shared" si="0"/>
        <v>2024-03</v>
      </c>
      <c r="M16" t="str">
        <f>_xlfn.XLOOKUP(D16, products!A:A, products!B:B, "Not Found")</f>
        <v>Prestige</v>
      </c>
    </row>
    <row r="17" spans="1:13" x14ac:dyDescent="0.25">
      <c r="A17" s="4" t="s">
        <v>58</v>
      </c>
      <c r="B17" s="5">
        <v>45362</v>
      </c>
      <c r="C17" s="4" t="s">
        <v>59</v>
      </c>
      <c r="D17" s="4" t="s">
        <v>42</v>
      </c>
      <c r="E17" s="6">
        <v>1</v>
      </c>
      <c r="F17" s="4" t="s">
        <v>19</v>
      </c>
      <c r="G17" s="4" t="s">
        <v>20</v>
      </c>
      <c r="H17" s="4" t="s">
        <v>21</v>
      </c>
      <c r="I17" s="4" t="s">
        <v>15</v>
      </c>
      <c r="J17" s="4">
        <f>_xlfn.XLOOKUP(D17, products!A:A, products!E:E, "Not Found")</f>
        <v>2000</v>
      </c>
      <c r="K17" s="4">
        <f>orders[[#This Row],[quantity]]*orders[[#This Row],[price]]</f>
        <v>2000</v>
      </c>
      <c r="L17" s="4" t="str">
        <f t="shared" si="0"/>
        <v>2024-03</v>
      </c>
      <c r="M17" t="str">
        <f>_xlfn.XLOOKUP(D17, products!A:A, products!B:B, "Not Found")</f>
        <v>Mehrwaan</v>
      </c>
    </row>
    <row r="18" spans="1:13" x14ac:dyDescent="0.25">
      <c r="A18" s="4" t="s">
        <v>60</v>
      </c>
      <c r="B18" s="5">
        <v>45365</v>
      </c>
      <c r="C18" s="4" t="s">
        <v>61</v>
      </c>
      <c r="D18" s="4" t="s">
        <v>29</v>
      </c>
      <c r="E18" s="6">
        <v>1</v>
      </c>
      <c r="F18" s="4" t="s">
        <v>30</v>
      </c>
      <c r="G18" s="4" t="s">
        <v>31</v>
      </c>
      <c r="H18" s="4" t="s">
        <v>14</v>
      </c>
      <c r="I18" s="4" t="s">
        <v>15</v>
      </c>
      <c r="J18" s="4">
        <f>_xlfn.XLOOKUP(D18, products!A:A, products!E:E, "Not Found")</f>
        <v>2250</v>
      </c>
      <c r="K18" s="4">
        <f>orders[[#This Row],[quantity]]*orders[[#This Row],[price]]</f>
        <v>2250</v>
      </c>
      <c r="L18" s="4" t="str">
        <f t="shared" si="0"/>
        <v>2024-03</v>
      </c>
      <c r="M18" t="str">
        <f>_xlfn.XLOOKUP(D18, products!A:A, products!B:B, "Not Found")</f>
        <v>Arwaah</v>
      </c>
    </row>
    <row r="19" spans="1:13" x14ac:dyDescent="0.25">
      <c r="A19" s="4" t="s">
        <v>62</v>
      </c>
      <c r="B19" s="5">
        <v>45368</v>
      </c>
      <c r="C19" s="4" t="s">
        <v>10</v>
      </c>
      <c r="D19" s="4" t="s">
        <v>36</v>
      </c>
      <c r="E19" s="6">
        <v>1</v>
      </c>
      <c r="F19" s="4" t="s">
        <v>12</v>
      </c>
      <c r="G19" s="4" t="s">
        <v>13</v>
      </c>
      <c r="H19" s="4" t="s">
        <v>14</v>
      </c>
      <c r="I19" s="4" t="s">
        <v>15</v>
      </c>
      <c r="J19" s="4">
        <f>_xlfn.XLOOKUP(D19, products!A:A, products!E:E, "Not Found")</f>
        <v>1800</v>
      </c>
      <c r="K19" s="4">
        <f>orders[[#This Row],[quantity]]*orders[[#This Row],[price]]</f>
        <v>1800</v>
      </c>
      <c r="L19" s="4" t="str">
        <f t="shared" si="0"/>
        <v>2024-03</v>
      </c>
      <c r="M19" t="str">
        <f>_xlfn.XLOOKUP(D19, products!A:A, products!B:B, "Not Found")</f>
        <v>Prestige</v>
      </c>
    </row>
    <row r="20" spans="1:13" x14ac:dyDescent="0.25">
      <c r="A20" s="4" t="s">
        <v>63</v>
      </c>
      <c r="B20" s="5">
        <v>45371</v>
      </c>
      <c r="C20" s="4" t="s">
        <v>64</v>
      </c>
      <c r="D20" s="4" t="s">
        <v>33</v>
      </c>
      <c r="E20" s="6">
        <v>1</v>
      </c>
      <c r="F20" s="4" t="s">
        <v>12</v>
      </c>
      <c r="G20" s="4" t="s">
        <v>25</v>
      </c>
      <c r="H20" s="4" t="s">
        <v>65</v>
      </c>
      <c r="I20" s="4" t="s">
        <v>15</v>
      </c>
      <c r="J20" s="4">
        <f>_xlfn.XLOOKUP(D20, products!A:A, products!E:E, "Not Found")</f>
        <v>2000</v>
      </c>
      <c r="K20" s="4">
        <f>orders[[#This Row],[quantity]]*orders[[#This Row],[price]]</f>
        <v>2000</v>
      </c>
      <c r="L20" s="4" t="str">
        <f t="shared" si="0"/>
        <v>2024-03</v>
      </c>
      <c r="M20" t="str">
        <f>_xlfn.XLOOKUP(D20, products!A:A, products!B:B, "Not Found")</f>
        <v>Vasl</v>
      </c>
    </row>
    <row r="21" spans="1:13" x14ac:dyDescent="0.25">
      <c r="A21" s="4" t="s">
        <v>66</v>
      </c>
      <c r="B21" s="5">
        <v>45374</v>
      </c>
      <c r="C21" s="4" t="s">
        <v>67</v>
      </c>
      <c r="D21" s="4" t="s">
        <v>18</v>
      </c>
      <c r="E21" s="6">
        <v>2</v>
      </c>
      <c r="F21" s="4" t="s">
        <v>19</v>
      </c>
      <c r="G21" s="4" t="s">
        <v>13</v>
      </c>
      <c r="H21" s="4" t="s">
        <v>21</v>
      </c>
      <c r="I21" s="4" t="s">
        <v>15</v>
      </c>
      <c r="J21" s="4">
        <f>_xlfn.XLOOKUP(D21, products!A:A, products!E:E, "Not Found")</f>
        <v>2200</v>
      </c>
      <c r="K21" s="4">
        <f>orders[[#This Row],[quantity]]*orders[[#This Row],[price]]</f>
        <v>4400</v>
      </c>
      <c r="L21" s="4" t="str">
        <f t="shared" si="0"/>
        <v>2024-03</v>
      </c>
      <c r="M21" t="str">
        <f>_xlfn.XLOOKUP(D21, products!A:A, products!B:B, "Not Found")</f>
        <v>Amour</v>
      </c>
    </row>
    <row r="22" spans="1:13" x14ac:dyDescent="0.25">
      <c r="A22" s="4" t="s">
        <v>68</v>
      </c>
      <c r="B22" s="5">
        <v>45377</v>
      </c>
      <c r="C22" s="4" t="s">
        <v>39</v>
      </c>
      <c r="D22" s="4" t="s">
        <v>11</v>
      </c>
      <c r="E22" s="6">
        <v>1</v>
      </c>
      <c r="F22" s="4" t="s">
        <v>19</v>
      </c>
      <c r="G22" s="4" t="s">
        <v>13</v>
      </c>
      <c r="H22" s="4" t="s">
        <v>21</v>
      </c>
      <c r="I22" s="4" t="s">
        <v>15</v>
      </c>
      <c r="J22" s="4">
        <f>_xlfn.XLOOKUP(D22, products!A:A, products!E:E, "Not Found")</f>
        <v>2250</v>
      </c>
      <c r="K22" s="4">
        <f>orders[[#This Row],[quantity]]*orders[[#This Row],[price]]</f>
        <v>2250</v>
      </c>
      <c r="L22" s="4" t="str">
        <f t="shared" si="0"/>
        <v>2024-03</v>
      </c>
      <c r="M22" t="str">
        <f>_xlfn.XLOOKUP(D22, products!A:A, products!B:B, "Not Found")</f>
        <v>Majesty</v>
      </c>
    </row>
    <row r="23" spans="1:13" x14ac:dyDescent="0.25">
      <c r="A23" s="4" t="s">
        <v>69</v>
      </c>
      <c r="B23" s="5">
        <v>45380</v>
      </c>
      <c r="C23" s="4" t="s">
        <v>70</v>
      </c>
      <c r="D23" s="4" t="s">
        <v>24</v>
      </c>
      <c r="E23" s="6">
        <v>1</v>
      </c>
      <c r="F23" s="4" t="s">
        <v>12</v>
      </c>
      <c r="G23" s="4" t="s">
        <v>31</v>
      </c>
      <c r="H23" s="4" t="s">
        <v>26</v>
      </c>
      <c r="I23" s="4" t="s">
        <v>15</v>
      </c>
      <c r="J23" s="4">
        <f>_xlfn.XLOOKUP(D23, products!A:A, products!E:E, "Not Found")</f>
        <v>2200</v>
      </c>
      <c r="K23" s="4">
        <f>orders[[#This Row],[quantity]]*orders[[#This Row],[price]]</f>
        <v>2200</v>
      </c>
      <c r="L23" s="4" t="str">
        <f t="shared" si="0"/>
        <v>2024-03</v>
      </c>
      <c r="M23" t="str">
        <f>_xlfn.XLOOKUP(D23, products!A:A, products!B:B, "Not Found")</f>
        <v>Humnafas</v>
      </c>
    </row>
    <row r="24" spans="1:13" x14ac:dyDescent="0.25">
      <c r="A24" s="4" t="s">
        <v>71</v>
      </c>
      <c r="B24" s="5">
        <v>45384</v>
      </c>
      <c r="C24" s="4" t="s">
        <v>72</v>
      </c>
      <c r="D24" s="4" t="s">
        <v>29</v>
      </c>
      <c r="E24" s="6">
        <v>1</v>
      </c>
      <c r="F24" s="4" t="s">
        <v>30</v>
      </c>
      <c r="G24" s="4" t="s">
        <v>31</v>
      </c>
      <c r="H24" s="4" t="s">
        <v>14</v>
      </c>
      <c r="I24" s="4" t="s">
        <v>15</v>
      </c>
      <c r="J24" s="4">
        <f>_xlfn.XLOOKUP(D24, products!A:A, products!E:E, "Not Found")</f>
        <v>2250</v>
      </c>
      <c r="K24" s="4">
        <f>orders[[#This Row],[quantity]]*orders[[#This Row],[price]]</f>
        <v>2250</v>
      </c>
      <c r="L24" s="4" t="str">
        <f t="shared" si="0"/>
        <v>2024-04</v>
      </c>
      <c r="M24" t="str">
        <f>_xlfn.XLOOKUP(D24, products!A:A, products!B:B, "Not Found")</f>
        <v>Arwaah</v>
      </c>
    </row>
    <row r="25" spans="1:13" x14ac:dyDescent="0.25">
      <c r="A25" s="4" t="s">
        <v>73</v>
      </c>
      <c r="B25" s="5">
        <v>45387</v>
      </c>
      <c r="C25" s="4" t="s">
        <v>74</v>
      </c>
      <c r="D25" s="4" t="s">
        <v>36</v>
      </c>
      <c r="E25" s="6">
        <v>1</v>
      </c>
      <c r="F25" s="4" t="s">
        <v>12</v>
      </c>
      <c r="G25" s="4" t="s">
        <v>25</v>
      </c>
      <c r="H25" s="4" t="s">
        <v>21</v>
      </c>
      <c r="I25" s="4" t="s">
        <v>15</v>
      </c>
      <c r="J25" s="4">
        <f>_xlfn.XLOOKUP(D25, products!A:A, products!E:E, "Not Found")</f>
        <v>1800</v>
      </c>
      <c r="K25" s="4">
        <f>orders[[#This Row],[quantity]]*orders[[#This Row],[price]]</f>
        <v>1800</v>
      </c>
      <c r="L25" s="4" t="str">
        <f t="shared" si="0"/>
        <v>2024-04</v>
      </c>
      <c r="M25" t="str">
        <f>_xlfn.XLOOKUP(D25, products!A:A, products!B:B, "Not Found")</f>
        <v>Prestige</v>
      </c>
    </row>
    <row r="26" spans="1:13" x14ac:dyDescent="0.25">
      <c r="A26" s="4" t="s">
        <v>75</v>
      </c>
      <c r="B26" s="5">
        <v>45390</v>
      </c>
      <c r="C26" s="4" t="s">
        <v>76</v>
      </c>
      <c r="D26" s="4" t="s">
        <v>42</v>
      </c>
      <c r="E26" s="6">
        <v>1</v>
      </c>
      <c r="F26" s="4" t="s">
        <v>12</v>
      </c>
      <c r="G26" s="4" t="s">
        <v>13</v>
      </c>
      <c r="H26" s="4" t="s">
        <v>77</v>
      </c>
      <c r="I26" s="4" t="s">
        <v>15</v>
      </c>
      <c r="J26" s="4">
        <f>_xlfn.XLOOKUP(D26, products!A:A, products!E:E, "Not Found")</f>
        <v>2000</v>
      </c>
      <c r="K26" s="4">
        <f>orders[[#This Row],[quantity]]*orders[[#This Row],[price]]</f>
        <v>2000</v>
      </c>
      <c r="L26" s="4" t="str">
        <f t="shared" si="0"/>
        <v>2024-04</v>
      </c>
      <c r="M26" t="str">
        <f>_xlfn.XLOOKUP(D26, products!A:A, products!B:B, "Not Found")</f>
        <v>Mehrwaan</v>
      </c>
    </row>
    <row r="27" spans="1:13" x14ac:dyDescent="0.25">
      <c r="A27" s="4" t="s">
        <v>78</v>
      </c>
      <c r="B27" s="5">
        <v>45393</v>
      </c>
      <c r="C27" s="4" t="s">
        <v>79</v>
      </c>
      <c r="D27" s="4" t="s">
        <v>11</v>
      </c>
      <c r="E27" s="6">
        <v>1</v>
      </c>
      <c r="F27" s="4" t="s">
        <v>19</v>
      </c>
      <c r="G27" s="4" t="s">
        <v>20</v>
      </c>
      <c r="H27" s="4" t="s">
        <v>14</v>
      </c>
      <c r="I27" s="4" t="s">
        <v>51</v>
      </c>
      <c r="J27" s="4">
        <f>_xlfn.XLOOKUP(D27, products!A:A, products!E:E, "Not Found")</f>
        <v>2250</v>
      </c>
      <c r="K27" s="4">
        <f>orders[[#This Row],[quantity]]*orders[[#This Row],[price]]</f>
        <v>2250</v>
      </c>
      <c r="L27" s="4" t="str">
        <f t="shared" si="0"/>
        <v>2024-04</v>
      </c>
      <c r="M27" t="str">
        <f>_xlfn.XLOOKUP(D27, products!A:A, products!B:B, "Not Found")</f>
        <v>Majesty</v>
      </c>
    </row>
    <row r="28" spans="1:13" x14ac:dyDescent="0.25">
      <c r="A28" s="4" t="s">
        <v>80</v>
      </c>
      <c r="B28" s="5">
        <v>45396</v>
      </c>
      <c r="C28" s="4" t="s">
        <v>81</v>
      </c>
      <c r="D28" s="4" t="s">
        <v>18</v>
      </c>
      <c r="E28" s="6">
        <v>1</v>
      </c>
      <c r="F28" s="4" t="s">
        <v>12</v>
      </c>
      <c r="G28" s="4" t="s">
        <v>13</v>
      </c>
      <c r="H28" s="4" t="s">
        <v>21</v>
      </c>
      <c r="I28" s="4" t="s">
        <v>15</v>
      </c>
      <c r="J28" s="4">
        <f>_xlfn.XLOOKUP(D28, products!A:A, products!E:E, "Not Found")</f>
        <v>2200</v>
      </c>
      <c r="K28" s="4">
        <f>orders[[#This Row],[quantity]]*orders[[#This Row],[price]]</f>
        <v>2200</v>
      </c>
      <c r="L28" s="4" t="str">
        <f t="shared" si="0"/>
        <v>2024-04</v>
      </c>
      <c r="M28" t="str">
        <f>_xlfn.XLOOKUP(D28, products!A:A, products!B:B, "Not Found")</f>
        <v>Amour</v>
      </c>
    </row>
    <row r="29" spans="1:13" x14ac:dyDescent="0.25">
      <c r="A29" s="4" t="s">
        <v>82</v>
      </c>
      <c r="B29" s="5">
        <v>45399</v>
      </c>
      <c r="C29" s="4" t="s">
        <v>46</v>
      </c>
      <c r="D29" s="4" t="s">
        <v>33</v>
      </c>
      <c r="E29" s="6">
        <v>1</v>
      </c>
      <c r="F29" s="4" t="s">
        <v>30</v>
      </c>
      <c r="G29" s="4" t="s">
        <v>31</v>
      </c>
      <c r="H29" s="4" t="s">
        <v>14</v>
      </c>
      <c r="I29" s="4" t="s">
        <v>15</v>
      </c>
      <c r="J29" s="4">
        <f>_xlfn.XLOOKUP(D29, products!A:A, products!E:E, "Not Found")</f>
        <v>2000</v>
      </c>
      <c r="K29" s="4">
        <f>orders[[#This Row],[quantity]]*orders[[#This Row],[price]]</f>
        <v>2000</v>
      </c>
      <c r="L29" s="4" t="str">
        <f t="shared" si="0"/>
        <v>2024-04</v>
      </c>
      <c r="M29" t="str">
        <f>_xlfn.XLOOKUP(D29, products!A:A, products!B:B, "Not Found")</f>
        <v>Vasl</v>
      </c>
    </row>
    <row r="30" spans="1:13" x14ac:dyDescent="0.25">
      <c r="A30" s="4" t="s">
        <v>83</v>
      </c>
      <c r="B30" s="5">
        <v>45402</v>
      </c>
      <c r="C30" s="4" t="s">
        <v>84</v>
      </c>
      <c r="D30" s="4" t="s">
        <v>24</v>
      </c>
      <c r="E30" s="6">
        <v>1</v>
      </c>
      <c r="F30" s="4" t="s">
        <v>19</v>
      </c>
      <c r="G30" s="4" t="s">
        <v>25</v>
      </c>
      <c r="H30" s="4" t="s">
        <v>26</v>
      </c>
      <c r="I30" s="4" t="s">
        <v>15</v>
      </c>
      <c r="J30" s="4">
        <f>_xlfn.XLOOKUP(D30, products!A:A, products!E:E, "Not Found")</f>
        <v>2200</v>
      </c>
      <c r="K30" s="4">
        <f>orders[[#This Row],[quantity]]*orders[[#This Row],[price]]</f>
        <v>2200</v>
      </c>
      <c r="L30" s="4" t="str">
        <f t="shared" si="0"/>
        <v>2024-04</v>
      </c>
      <c r="M30" t="str">
        <f>_xlfn.XLOOKUP(D30, products!A:A, products!B:B, "Not Found")</f>
        <v>Humnafas</v>
      </c>
    </row>
    <row r="31" spans="1:13" x14ac:dyDescent="0.25">
      <c r="A31" s="4" t="s">
        <v>85</v>
      </c>
      <c r="B31" s="5">
        <v>45405</v>
      </c>
      <c r="C31" s="4" t="s">
        <v>86</v>
      </c>
      <c r="D31" s="4" t="s">
        <v>29</v>
      </c>
      <c r="E31" s="6">
        <v>2</v>
      </c>
      <c r="F31" s="4" t="s">
        <v>12</v>
      </c>
      <c r="G31" s="4" t="s">
        <v>31</v>
      </c>
      <c r="H31" s="4" t="s">
        <v>14</v>
      </c>
      <c r="I31" s="4" t="s">
        <v>15</v>
      </c>
      <c r="J31" s="4">
        <f>_xlfn.XLOOKUP(D31, products!A:A, products!E:E, "Not Found")</f>
        <v>2250</v>
      </c>
      <c r="K31" s="4">
        <f>orders[[#This Row],[quantity]]*orders[[#This Row],[price]]</f>
        <v>4500</v>
      </c>
      <c r="L31" s="4" t="str">
        <f t="shared" si="0"/>
        <v>2024-04</v>
      </c>
      <c r="M31" t="str">
        <f>_xlfn.XLOOKUP(D31, products!A:A, products!B:B, "Not Found")</f>
        <v>Arwaah</v>
      </c>
    </row>
    <row r="32" spans="1:13" x14ac:dyDescent="0.25">
      <c r="A32" s="4" t="s">
        <v>87</v>
      </c>
      <c r="B32" s="5">
        <v>45408</v>
      </c>
      <c r="C32" s="4" t="s">
        <v>88</v>
      </c>
      <c r="D32" s="4" t="s">
        <v>36</v>
      </c>
      <c r="E32" s="6">
        <v>1</v>
      </c>
      <c r="F32" s="4" t="s">
        <v>12</v>
      </c>
      <c r="G32" s="4" t="s">
        <v>13</v>
      </c>
      <c r="H32" s="4" t="s">
        <v>21</v>
      </c>
      <c r="I32" s="4" t="s">
        <v>15</v>
      </c>
      <c r="J32" s="4">
        <f>_xlfn.XLOOKUP(D32, products!A:A, products!E:E, "Not Found")</f>
        <v>1800</v>
      </c>
      <c r="K32" s="4">
        <f>orders[[#This Row],[quantity]]*orders[[#This Row],[price]]</f>
        <v>1800</v>
      </c>
      <c r="L32" s="4" t="str">
        <f t="shared" si="0"/>
        <v>2024-04</v>
      </c>
      <c r="M32" t="str">
        <f>_xlfn.XLOOKUP(D32, products!A:A, products!B:B, "Not Found")</f>
        <v>Prestige</v>
      </c>
    </row>
    <row r="33" spans="1:13" x14ac:dyDescent="0.25">
      <c r="A33" s="4" t="s">
        <v>89</v>
      </c>
      <c r="B33" s="5">
        <v>45411</v>
      </c>
      <c r="C33" s="4" t="s">
        <v>17</v>
      </c>
      <c r="D33" s="4" t="s">
        <v>42</v>
      </c>
      <c r="E33" s="6">
        <v>1</v>
      </c>
      <c r="F33" s="4" t="s">
        <v>19</v>
      </c>
      <c r="G33" s="4" t="s">
        <v>20</v>
      </c>
      <c r="H33" s="4" t="s">
        <v>21</v>
      </c>
      <c r="I33" s="4" t="s">
        <v>15</v>
      </c>
      <c r="J33" s="4">
        <f>_xlfn.XLOOKUP(D33, products!A:A, products!E:E, "Not Found")</f>
        <v>2000</v>
      </c>
      <c r="K33" s="4">
        <f>orders[[#This Row],[quantity]]*orders[[#This Row],[price]]</f>
        <v>2000</v>
      </c>
      <c r="L33" s="4" t="str">
        <f t="shared" si="0"/>
        <v>2024-04</v>
      </c>
      <c r="M33" t="str">
        <f>_xlfn.XLOOKUP(D33, products!A:A, products!B:B, "Not Found")</f>
        <v>Mehrwaan</v>
      </c>
    </row>
    <row r="34" spans="1:13" x14ac:dyDescent="0.25">
      <c r="A34" s="4" t="s">
        <v>90</v>
      </c>
      <c r="B34" s="5">
        <v>45415</v>
      </c>
      <c r="C34" s="4" t="s">
        <v>91</v>
      </c>
      <c r="D34" s="4" t="s">
        <v>11</v>
      </c>
      <c r="E34" s="6">
        <v>1</v>
      </c>
      <c r="F34" s="4" t="s">
        <v>12</v>
      </c>
      <c r="G34" s="4" t="s">
        <v>20</v>
      </c>
      <c r="H34" s="4" t="s">
        <v>37</v>
      </c>
      <c r="I34" s="4" t="s">
        <v>15</v>
      </c>
      <c r="J34" s="4">
        <f>_xlfn.XLOOKUP(D34, products!A:A, products!E:E, "Not Found")</f>
        <v>2250</v>
      </c>
      <c r="K34" s="4">
        <f>orders[[#This Row],[quantity]]*orders[[#This Row],[price]]</f>
        <v>2250</v>
      </c>
      <c r="L34" s="4" t="str">
        <f t="shared" ref="L34:L65" si="1">TEXT(B34, "yyyy-mm")</f>
        <v>2024-05</v>
      </c>
      <c r="M34" t="str">
        <f>_xlfn.XLOOKUP(D34, products!A:A, products!B:B, "Not Found")</f>
        <v>Majesty</v>
      </c>
    </row>
    <row r="35" spans="1:13" x14ac:dyDescent="0.25">
      <c r="A35" s="4" t="s">
        <v>92</v>
      </c>
      <c r="B35" s="5">
        <v>45418</v>
      </c>
      <c r="C35" s="4" t="s">
        <v>93</v>
      </c>
      <c r="D35" s="4" t="s">
        <v>33</v>
      </c>
      <c r="E35" s="6">
        <v>1</v>
      </c>
      <c r="F35" s="4" t="s">
        <v>19</v>
      </c>
      <c r="G35" s="4" t="s">
        <v>25</v>
      </c>
      <c r="H35" s="4" t="s">
        <v>43</v>
      </c>
      <c r="I35" s="4" t="s">
        <v>15</v>
      </c>
      <c r="J35" s="4">
        <f>_xlfn.XLOOKUP(D35, products!A:A, products!E:E, "Not Found")</f>
        <v>2000</v>
      </c>
      <c r="K35" s="4">
        <f>orders[[#This Row],[quantity]]*orders[[#This Row],[price]]</f>
        <v>2000</v>
      </c>
      <c r="L35" s="4" t="str">
        <f t="shared" si="1"/>
        <v>2024-05</v>
      </c>
      <c r="M35" t="str">
        <f>_xlfn.XLOOKUP(D35, products!A:A, products!B:B, "Not Found")</f>
        <v>Vasl</v>
      </c>
    </row>
    <row r="36" spans="1:13" x14ac:dyDescent="0.25">
      <c r="A36" s="4" t="s">
        <v>94</v>
      </c>
      <c r="B36" s="5">
        <v>45421</v>
      </c>
      <c r="C36" s="4" t="s">
        <v>95</v>
      </c>
      <c r="D36" s="4" t="s">
        <v>18</v>
      </c>
      <c r="E36" s="6">
        <v>1</v>
      </c>
      <c r="F36" s="4" t="s">
        <v>30</v>
      </c>
      <c r="G36" s="4" t="s">
        <v>31</v>
      </c>
      <c r="H36" s="4" t="s">
        <v>14</v>
      </c>
      <c r="I36" s="4" t="s">
        <v>15</v>
      </c>
      <c r="J36" s="4">
        <f>_xlfn.XLOOKUP(D36, products!A:A, products!E:E, "Not Found")</f>
        <v>2200</v>
      </c>
      <c r="K36" s="4">
        <f>orders[[#This Row],[quantity]]*orders[[#This Row],[price]]</f>
        <v>2200</v>
      </c>
      <c r="L36" s="4" t="str">
        <f t="shared" si="1"/>
        <v>2024-05</v>
      </c>
      <c r="M36" t="str">
        <f>_xlfn.XLOOKUP(D36, products!A:A, products!B:B, "Not Found")</f>
        <v>Amour</v>
      </c>
    </row>
    <row r="37" spans="1:13" x14ac:dyDescent="0.25">
      <c r="A37" s="4" t="s">
        <v>96</v>
      </c>
      <c r="B37" s="5">
        <v>45424</v>
      </c>
      <c r="C37" s="4" t="s">
        <v>59</v>
      </c>
      <c r="D37" s="4" t="s">
        <v>24</v>
      </c>
      <c r="E37" s="6">
        <v>1</v>
      </c>
      <c r="F37" s="4" t="s">
        <v>19</v>
      </c>
      <c r="G37" s="4" t="s">
        <v>20</v>
      </c>
      <c r="H37" s="4" t="s">
        <v>21</v>
      </c>
      <c r="I37" s="4" t="s">
        <v>15</v>
      </c>
      <c r="J37" s="4">
        <f>_xlfn.XLOOKUP(D37, products!A:A, products!E:E, "Not Found")</f>
        <v>2200</v>
      </c>
      <c r="K37" s="4">
        <f>orders[[#This Row],[quantity]]*orders[[#This Row],[price]]</f>
        <v>2200</v>
      </c>
      <c r="L37" s="4" t="str">
        <f t="shared" si="1"/>
        <v>2024-05</v>
      </c>
      <c r="M37" t="str">
        <f>_xlfn.XLOOKUP(D37, products!A:A, products!B:B, "Not Found")</f>
        <v>Humnafas</v>
      </c>
    </row>
    <row r="38" spans="1:13" x14ac:dyDescent="0.25">
      <c r="A38" s="4" t="s">
        <v>97</v>
      </c>
      <c r="B38" s="5">
        <v>45427</v>
      </c>
      <c r="C38" s="4" t="s">
        <v>98</v>
      </c>
      <c r="D38" s="4" t="s">
        <v>36</v>
      </c>
      <c r="E38" s="6">
        <v>1</v>
      </c>
      <c r="F38" s="4" t="s">
        <v>12</v>
      </c>
      <c r="G38" s="4" t="s">
        <v>13</v>
      </c>
      <c r="H38" s="4" t="s">
        <v>21</v>
      </c>
      <c r="I38" s="4" t="s">
        <v>15</v>
      </c>
      <c r="J38" s="4">
        <f>_xlfn.XLOOKUP(D38, products!A:A, products!E:E, "Not Found")</f>
        <v>1800</v>
      </c>
      <c r="K38" s="4">
        <f>orders[[#This Row],[quantity]]*orders[[#This Row],[price]]</f>
        <v>1800</v>
      </c>
      <c r="L38" s="4" t="str">
        <f t="shared" si="1"/>
        <v>2024-05</v>
      </c>
      <c r="M38" t="str">
        <f>_xlfn.XLOOKUP(D38, products!A:A, products!B:B, "Not Found")</f>
        <v>Prestige</v>
      </c>
    </row>
    <row r="39" spans="1:13" x14ac:dyDescent="0.25">
      <c r="A39" s="4" t="s">
        <v>99</v>
      </c>
      <c r="B39" s="5">
        <v>45430</v>
      </c>
      <c r="C39" s="4" t="s">
        <v>100</v>
      </c>
      <c r="D39" s="4" t="s">
        <v>29</v>
      </c>
      <c r="E39" s="6">
        <v>1</v>
      </c>
      <c r="F39" s="4" t="s">
        <v>12</v>
      </c>
      <c r="G39" s="4" t="s">
        <v>31</v>
      </c>
      <c r="H39" s="4" t="s">
        <v>14</v>
      </c>
      <c r="I39" s="4" t="s">
        <v>15</v>
      </c>
      <c r="J39" s="4">
        <f>_xlfn.XLOOKUP(D39, products!A:A, products!E:E, "Not Found")</f>
        <v>2250</v>
      </c>
      <c r="K39" s="4">
        <f>orders[[#This Row],[quantity]]*orders[[#This Row],[price]]</f>
        <v>2250</v>
      </c>
      <c r="L39" s="4" t="str">
        <f t="shared" si="1"/>
        <v>2024-05</v>
      </c>
      <c r="M39" t="str">
        <f>_xlfn.XLOOKUP(D39, products!A:A, products!B:B, "Not Found")</f>
        <v>Arwaah</v>
      </c>
    </row>
    <row r="40" spans="1:13" x14ac:dyDescent="0.25">
      <c r="A40" s="4" t="s">
        <v>101</v>
      </c>
      <c r="B40" s="5">
        <v>45433</v>
      </c>
      <c r="C40" s="4" t="s">
        <v>102</v>
      </c>
      <c r="D40" s="4" t="s">
        <v>11</v>
      </c>
      <c r="E40" s="6">
        <v>2</v>
      </c>
      <c r="F40" s="4" t="s">
        <v>19</v>
      </c>
      <c r="G40" s="4" t="s">
        <v>25</v>
      </c>
      <c r="H40" s="4" t="s">
        <v>26</v>
      </c>
      <c r="I40" s="4" t="s">
        <v>15</v>
      </c>
      <c r="J40" s="4">
        <f>_xlfn.XLOOKUP(D40, products!A:A, products!E:E, "Not Found")</f>
        <v>2250</v>
      </c>
      <c r="K40" s="4">
        <f>orders[[#This Row],[quantity]]*orders[[#This Row],[price]]</f>
        <v>4500</v>
      </c>
      <c r="L40" s="4" t="str">
        <f t="shared" si="1"/>
        <v>2024-05</v>
      </c>
      <c r="M40" t="str">
        <f>_xlfn.XLOOKUP(D40, products!A:A, products!B:B, "Not Found")</f>
        <v>Majesty</v>
      </c>
    </row>
    <row r="41" spans="1:13" x14ac:dyDescent="0.25">
      <c r="A41" s="4" t="s">
        <v>103</v>
      </c>
      <c r="B41" s="5">
        <v>45436</v>
      </c>
      <c r="C41" s="4" t="s">
        <v>104</v>
      </c>
      <c r="D41" s="4" t="s">
        <v>42</v>
      </c>
      <c r="E41" s="6">
        <v>1</v>
      </c>
      <c r="F41" s="4" t="s">
        <v>12</v>
      </c>
      <c r="G41" s="4" t="s">
        <v>13</v>
      </c>
      <c r="H41" s="4" t="s">
        <v>21</v>
      </c>
      <c r="I41" s="4" t="s">
        <v>15</v>
      </c>
      <c r="J41" s="4">
        <f>_xlfn.XLOOKUP(D41, products!A:A, products!E:E, "Not Found")</f>
        <v>2000</v>
      </c>
      <c r="K41" s="4">
        <f>orders[[#This Row],[quantity]]*orders[[#This Row],[price]]</f>
        <v>2000</v>
      </c>
      <c r="L41" s="4" t="str">
        <f t="shared" si="1"/>
        <v>2024-05</v>
      </c>
      <c r="M41" t="str">
        <f>_xlfn.XLOOKUP(D41, products!A:A, products!B:B, "Not Found")</f>
        <v>Mehrwaan</v>
      </c>
    </row>
    <row r="42" spans="1:13" x14ac:dyDescent="0.25">
      <c r="A42" s="4" t="s">
        <v>105</v>
      </c>
      <c r="B42" s="5">
        <v>45439</v>
      </c>
      <c r="C42" s="4" t="s">
        <v>106</v>
      </c>
      <c r="D42" s="4" t="s">
        <v>33</v>
      </c>
      <c r="E42" s="6">
        <v>1</v>
      </c>
      <c r="F42" s="4" t="s">
        <v>30</v>
      </c>
      <c r="G42" s="4" t="s">
        <v>31</v>
      </c>
      <c r="H42" s="4" t="s">
        <v>14</v>
      </c>
      <c r="I42" s="4" t="s">
        <v>15</v>
      </c>
      <c r="J42" s="4">
        <f>_xlfn.XLOOKUP(D42, products!A:A, products!E:E, "Not Found")</f>
        <v>2000</v>
      </c>
      <c r="K42" s="4">
        <f>orders[[#This Row],[quantity]]*orders[[#This Row],[price]]</f>
        <v>2000</v>
      </c>
      <c r="L42" s="4" t="str">
        <f t="shared" si="1"/>
        <v>2024-05</v>
      </c>
      <c r="M42" t="str">
        <f>_xlfn.XLOOKUP(D42, products!A:A, products!B:B, "Not Found")</f>
        <v>Vasl</v>
      </c>
    </row>
    <row r="43" spans="1:13" x14ac:dyDescent="0.25">
      <c r="A43" s="4" t="s">
        <v>107</v>
      </c>
      <c r="B43" s="5">
        <v>45442</v>
      </c>
      <c r="C43" s="4" t="s">
        <v>72</v>
      </c>
      <c r="D43" s="4" t="s">
        <v>18</v>
      </c>
      <c r="E43" s="6">
        <v>1</v>
      </c>
      <c r="F43" s="4" t="s">
        <v>30</v>
      </c>
      <c r="G43" s="4" t="s">
        <v>31</v>
      </c>
      <c r="H43" s="4" t="s">
        <v>14</v>
      </c>
      <c r="I43" s="4" t="s">
        <v>15</v>
      </c>
      <c r="J43" s="4">
        <f>_xlfn.XLOOKUP(D43, products!A:A, products!E:E, "Not Found")</f>
        <v>2200</v>
      </c>
      <c r="K43" s="4">
        <f>orders[[#This Row],[quantity]]*orders[[#This Row],[price]]</f>
        <v>2200</v>
      </c>
      <c r="L43" s="4" t="str">
        <f t="shared" si="1"/>
        <v>2024-05</v>
      </c>
      <c r="M43" t="str">
        <f>_xlfn.XLOOKUP(D43, products!A:A, products!B:B, "Not Found")</f>
        <v>Amour</v>
      </c>
    </row>
    <row r="44" spans="1:13" x14ac:dyDescent="0.25">
      <c r="A44" s="4" t="s">
        <v>108</v>
      </c>
      <c r="B44" s="5">
        <v>45446</v>
      </c>
      <c r="C44" s="4" t="s">
        <v>109</v>
      </c>
      <c r="D44" s="4" t="s">
        <v>36</v>
      </c>
      <c r="E44" s="6">
        <v>1</v>
      </c>
      <c r="F44" s="4" t="s">
        <v>12</v>
      </c>
      <c r="G44" s="4" t="s">
        <v>13</v>
      </c>
      <c r="H44" s="4" t="s">
        <v>56</v>
      </c>
      <c r="I44" s="4" t="s">
        <v>15</v>
      </c>
      <c r="J44" s="4">
        <f>_xlfn.XLOOKUP(D44, products!A:A, products!E:E, "Not Found")</f>
        <v>1800</v>
      </c>
      <c r="K44" s="4">
        <f>orders[[#This Row],[quantity]]*orders[[#This Row],[price]]</f>
        <v>1800</v>
      </c>
      <c r="L44" s="4" t="str">
        <f t="shared" si="1"/>
        <v>2024-06</v>
      </c>
      <c r="M44" t="str">
        <f>_xlfn.XLOOKUP(D44, products!A:A, products!B:B, "Not Found")</f>
        <v>Prestige</v>
      </c>
    </row>
    <row r="45" spans="1:13" x14ac:dyDescent="0.25">
      <c r="A45" s="4" t="s">
        <v>110</v>
      </c>
      <c r="B45" s="5">
        <v>45449</v>
      </c>
      <c r="C45" s="4" t="s">
        <v>111</v>
      </c>
      <c r="D45" s="4" t="s">
        <v>11</v>
      </c>
      <c r="E45" s="6">
        <v>1</v>
      </c>
      <c r="F45" s="4" t="s">
        <v>12</v>
      </c>
      <c r="G45" s="4" t="s">
        <v>25</v>
      </c>
      <c r="H45" s="4" t="s">
        <v>65</v>
      </c>
      <c r="I45" s="4" t="s">
        <v>51</v>
      </c>
      <c r="J45" s="4">
        <f>_xlfn.XLOOKUP(D45, products!A:A, products!E:E, "Not Found")</f>
        <v>2250</v>
      </c>
      <c r="K45" s="4">
        <f>orders[[#This Row],[quantity]]*orders[[#This Row],[price]]</f>
        <v>2250</v>
      </c>
      <c r="L45" s="4" t="str">
        <f t="shared" si="1"/>
        <v>2024-06</v>
      </c>
      <c r="M45" t="str">
        <f>_xlfn.XLOOKUP(D45, products!A:A, products!B:B, "Not Found")</f>
        <v>Majesty</v>
      </c>
    </row>
    <row r="46" spans="1:13" x14ac:dyDescent="0.25">
      <c r="A46" s="4" t="s">
        <v>112</v>
      </c>
      <c r="B46" s="5">
        <v>45452</v>
      </c>
      <c r="C46" s="4" t="s">
        <v>113</v>
      </c>
      <c r="D46" s="4" t="s">
        <v>29</v>
      </c>
      <c r="E46" s="6">
        <v>1</v>
      </c>
      <c r="F46" s="4" t="s">
        <v>19</v>
      </c>
      <c r="G46" s="4" t="s">
        <v>13</v>
      </c>
      <c r="H46" s="4" t="s">
        <v>21</v>
      </c>
      <c r="I46" s="4" t="s">
        <v>15</v>
      </c>
      <c r="J46" s="4">
        <f>_xlfn.XLOOKUP(D46, products!A:A, products!E:E, "Not Found")</f>
        <v>2250</v>
      </c>
      <c r="K46" s="4">
        <f>orders[[#This Row],[quantity]]*orders[[#This Row],[price]]</f>
        <v>2250</v>
      </c>
      <c r="L46" s="4" t="str">
        <f t="shared" si="1"/>
        <v>2024-06</v>
      </c>
      <c r="M46" t="str">
        <f>_xlfn.XLOOKUP(D46, products!A:A, products!B:B, "Not Found")</f>
        <v>Arwaah</v>
      </c>
    </row>
    <row r="47" spans="1:13" x14ac:dyDescent="0.25">
      <c r="A47" s="4" t="s">
        <v>114</v>
      </c>
      <c r="B47" s="5">
        <v>45455</v>
      </c>
      <c r="C47" s="4" t="s">
        <v>79</v>
      </c>
      <c r="D47" s="4" t="s">
        <v>24</v>
      </c>
      <c r="E47" s="6">
        <v>1</v>
      </c>
      <c r="F47" s="4" t="s">
        <v>19</v>
      </c>
      <c r="G47" s="4" t="s">
        <v>20</v>
      </c>
      <c r="H47" s="4" t="s">
        <v>14</v>
      </c>
      <c r="I47" s="4" t="s">
        <v>15</v>
      </c>
      <c r="J47" s="4">
        <f>_xlfn.XLOOKUP(D47, products!A:A, products!E:E, "Not Found")</f>
        <v>2200</v>
      </c>
      <c r="K47" s="4">
        <f>orders[[#This Row],[quantity]]*orders[[#This Row],[price]]</f>
        <v>2200</v>
      </c>
      <c r="L47" s="4" t="str">
        <f t="shared" si="1"/>
        <v>2024-06</v>
      </c>
      <c r="M47" t="str">
        <f>_xlfn.XLOOKUP(D47, products!A:A, products!B:B, "Not Found")</f>
        <v>Humnafas</v>
      </c>
    </row>
    <row r="48" spans="1:13" x14ac:dyDescent="0.25">
      <c r="A48" s="4" t="s">
        <v>115</v>
      </c>
      <c r="B48" s="5">
        <v>45458</v>
      </c>
      <c r="C48" s="4" t="s">
        <v>116</v>
      </c>
      <c r="D48" s="4" t="s">
        <v>42</v>
      </c>
      <c r="E48" s="6">
        <v>1</v>
      </c>
      <c r="F48" s="4" t="s">
        <v>12</v>
      </c>
      <c r="G48" s="4" t="s">
        <v>31</v>
      </c>
      <c r="H48" s="4" t="s">
        <v>26</v>
      </c>
      <c r="I48" s="4" t="s">
        <v>15</v>
      </c>
      <c r="J48" s="4">
        <f>_xlfn.XLOOKUP(D48, products!A:A, products!E:E, "Not Found")</f>
        <v>2000</v>
      </c>
      <c r="K48" s="4">
        <f>orders[[#This Row],[quantity]]*orders[[#This Row],[price]]</f>
        <v>2000</v>
      </c>
      <c r="L48" s="4" t="str">
        <f t="shared" si="1"/>
        <v>2024-06</v>
      </c>
      <c r="M48" t="str">
        <f>_xlfn.XLOOKUP(D48, products!A:A, products!B:B, "Not Found")</f>
        <v>Mehrwaan</v>
      </c>
    </row>
    <row r="49" spans="1:13" x14ac:dyDescent="0.25">
      <c r="A49" s="4" t="s">
        <v>117</v>
      </c>
      <c r="B49" s="5">
        <v>45461</v>
      </c>
      <c r="C49" s="4" t="s">
        <v>118</v>
      </c>
      <c r="D49" s="4" t="s">
        <v>33</v>
      </c>
      <c r="E49" s="6">
        <v>1</v>
      </c>
      <c r="F49" s="4" t="s">
        <v>30</v>
      </c>
      <c r="G49" s="4" t="s">
        <v>31</v>
      </c>
      <c r="H49" s="4" t="s">
        <v>14</v>
      </c>
      <c r="I49" s="4" t="s">
        <v>15</v>
      </c>
      <c r="J49" s="4">
        <f>_xlfn.XLOOKUP(D49, products!A:A, products!E:E, "Not Found")</f>
        <v>2000</v>
      </c>
      <c r="K49" s="4">
        <f>orders[[#This Row],[quantity]]*orders[[#This Row],[price]]</f>
        <v>2000</v>
      </c>
      <c r="L49" s="4" t="str">
        <f t="shared" si="1"/>
        <v>2024-06</v>
      </c>
      <c r="M49" t="str">
        <f>_xlfn.XLOOKUP(D49, products!A:A, products!B:B, "Not Found")</f>
        <v>Vasl</v>
      </c>
    </row>
    <row r="50" spans="1:13" x14ac:dyDescent="0.25">
      <c r="A50" s="4" t="s">
        <v>119</v>
      </c>
      <c r="B50" s="5">
        <v>45464</v>
      </c>
      <c r="C50" s="4" t="s">
        <v>120</v>
      </c>
      <c r="D50" s="4" t="s">
        <v>36</v>
      </c>
      <c r="E50" s="6">
        <v>2</v>
      </c>
      <c r="F50" s="4" t="s">
        <v>12</v>
      </c>
      <c r="G50" s="4" t="s">
        <v>13</v>
      </c>
      <c r="H50" s="4" t="s">
        <v>21</v>
      </c>
      <c r="I50" s="4" t="s">
        <v>15</v>
      </c>
      <c r="J50" s="4">
        <f>_xlfn.XLOOKUP(D50, products!A:A, products!E:E, "Not Found")</f>
        <v>1800</v>
      </c>
      <c r="K50" s="4">
        <f>orders[[#This Row],[quantity]]*orders[[#This Row],[price]]</f>
        <v>3600</v>
      </c>
      <c r="L50" s="4" t="str">
        <f t="shared" si="1"/>
        <v>2024-06</v>
      </c>
      <c r="M50" t="str">
        <f>_xlfn.XLOOKUP(D50, products!A:A, products!B:B, "Not Found")</f>
        <v>Prestige</v>
      </c>
    </row>
    <row r="51" spans="1:13" x14ac:dyDescent="0.25">
      <c r="A51" s="4" t="s">
        <v>121</v>
      </c>
      <c r="B51" s="5">
        <v>45467</v>
      </c>
      <c r="C51" s="4" t="s">
        <v>122</v>
      </c>
      <c r="D51" s="4" t="s">
        <v>18</v>
      </c>
      <c r="E51" s="6">
        <v>1</v>
      </c>
      <c r="F51" s="4" t="s">
        <v>12</v>
      </c>
      <c r="G51" s="4" t="s">
        <v>13</v>
      </c>
      <c r="H51" s="4" t="s">
        <v>77</v>
      </c>
      <c r="I51" s="4" t="s">
        <v>15</v>
      </c>
      <c r="J51" s="4">
        <f>_xlfn.XLOOKUP(D51, products!A:A, products!E:E, "Not Found")</f>
        <v>2200</v>
      </c>
      <c r="K51" s="4">
        <f>orders[[#This Row],[quantity]]*orders[[#This Row],[price]]</f>
        <v>2200</v>
      </c>
      <c r="L51" s="4" t="str">
        <f t="shared" si="1"/>
        <v>2024-06</v>
      </c>
      <c r="M51" t="str">
        <f>_xlfn.XLOOKUP(D51, products!A:A, products!B:B, "Not Found")</f>
        <v>Amour</v>
      </c>
    </row>
    <row r="52" spans="1:13" x14ac:dyDescent="0.25">
      <c r="A52" s="4" t="s">
        <v>123</v>
      </c>
      <c r="B52" s="5">
        <v>45470</v>
      </c>
      <c r="C52" s="4" t="s">
        <v>98</v>
      </c>
      <c r="D52" s="4" t="s">
        <v>11</v>
      </c>
      <c r="E52" s="6">
        <v>1</v>
      </c>
      <c r="F52" s="4" t="s">
        <v>12</v>
      </c>
      <c r="G52" s="4" t="s">
        <v>13</v>
      </c>
      <c r="H52" s="4" t="s">
        <v>21</v>
      </c>
      <c r="I52" s="4" t="s">
        <v>15</v>
      </c>
      <c r="J52" s="4">
        <f>_xlfn.XLOOKUP(D52, products!A:A, products!E:E, "Not Found")</f>
        <v>2250</v>
      </c>
      <c r="K52" s="4">
        <f>orders[[#This Row],[quantity]]*orders[[#This Row],[price]]</f>
        <v>2250</v>
      </c>
      <c r="L52" s="4" t="str">
        <f t="shared" si="1"/>
        <v>2024-06</v>
      </c>
      <c r="M52" t="str">
        <f>_xlfn.XLOOKUP(D52, products!A:A, products!B:B, "Not Found")</f>
        <v>Majesty</v>
      </c>
    </row>
    <row r="53" spans="1:13" x14ac:dyDescent="0.25">
      <c r="A53" s="4" t="s">
        <v>124</v>
      </c>
      <c r="B53" s="5">
        <v>45474</v>
      </c>
      <c r="C53" s="4" t="s">
        <v>125</v>
      </c>
      <c r="D53" s="4" t="s">
        <v>29</v>
      </c>
      <c r="E53" s="6">
        <v>1</v>
      </c>
      <c r="F53" s="4" t="s">
        <v>19</v>
      </c>
      <c r="G53" s="4" t="s">
        <v>31</v>
      </c>
      <c r="H53" s="4" t="s">
        <v>14</v>
      </c>
      <c r="I53" s="4" t="s">
        <v>15</v>
      </c>
      <c r="J53" s="4">
        <f>_xlfn.XLOOKUP(D53, products!A:A, products!E:E, "Not Found")</f>
        <v>2250</v>
      </c>
      <c r="K53" s="4">
        <f>orders[[#This Row],[quantity]]*orders[[#This Row],[price]]</f>
        <v>2250</v>
      </c>
      <c r="L53" s="4" t="str">
        <f t="shared" si="1"/>
        <v>2024-07</v>
      </c>
      <c r="M53" t="str">
        <f>_xlfn.XLOOKUP(D53, products!A:A, products!B:B, "Not Found")</f>
        <v>Arwaah</v>
      </c>
    </row>
    <row r="54" spans="1:13" x14ac:dyDescent="0.25">
      <c r="A54" s="4" t="s">
        <v>126</v>
      </c>
      <c r="B54" s="5">
        <v>45477</v>
      </c>
      <c r="C54" s="4" t="s">
        <v>127</v>
      </c>
      <c r="D54" s="4" t="s">
        <v>42</v>
      </c>
      <c r="E54" s="6">
        <v>1</v>
      </c>
      <c r="F54" s="4" t="s">
        <v>12</v>
      </c>
      <c r="G54" s="4" t="s">
        <v>20</v>
      </c>
      <c r="H54" s="4" t="s">
        <v>21</v>
      </c>
      <c r="I54" s="4" t="s">
        <v>15</v>
      </c>
      <c r="J54" s="4">
        <f>_xlfn.XLOOKUP(D54, products!A:A, products!E:E, "Not Found")</f>
        <v>2000</v>
      </c>
      <c r="K54" s="4">
        <f>orders[[#This Row],[quantity]]*orders[[#This Row],[price]]</f>
        <v>2000</v>
      </c>
      <c r="L54" s="4" t="str">
        <f t="shared" si="1"/>
        <v>2024-07</v>
      </c>
      <c r="M54" t="str">
        <f>_xlfn.XLOOKUP(D54, products!A:A, products!B:B, "Not Found")</f>
        <v>Mehrwaan</v>
      </c>
    </row>
    <row r="55" spans="1:13" x14ac:dyDescent="0.25">
      <c r="A55" s="4" t="s">
        <v>128</v>
      </c>
      <c r="B55" s="5">
        <v>45480</v>
      </c>
      <c r="C55" s="4" t="s">
        <v>129</v>
      </c>
      <c r="D55" s="4" t="s">
        <v>24</v>
      </c>
      <c r="E55" s="6">
        <v>1</v>
      </c>
      <c r="F55" s="4" t="s">
        <v>30</v>
      </c>
      <c r="G55" s="4" t="s">
        <v>25</v>
      </c>
      <c r="H55" s="4" t="s">
        <v>26</v>
      </c>
      <c r="I55" s="4" t="s">
        <v>15</v>
      </c>
      <c r="J55" s="4">
        <f>_xlfn.XLOOKUP(D55, products!A:A, products!E:E, "Not Found")</f>
        <v>2200</v>
      </c>
      <c r="K55" s="4">
        <f>orders[[#This Row],[quantity]]*orders[[#This Row],[price]]</f>
        <v>2200</v>
      </c>
      <c r="L55" s="4" t="str">
        <f t="shared" si="1"/>
        <v>2024-07</v>
      </c>
      <c r="M55" t="str">
        <f>_xlfn.XLOOKUP(D55, products!A:A, products!B:B, "Not Found")</f>
        <v>Humnafas</v>
      </c>
    </row>
    <row r="56" spans="1:13" x14ac:dyDescent="0.25">
      <c r="A56" s="4" t="s">
        <v>130</v>
      </c>
      <c r="B56" s="5">
        <v>45483</v>
      </c>
      <c r="C56" s="4" t="s">
        <v>106</v>
      </c>
      <c r="D56" s="4" t="s">
        <v>36</v>
      </c>
      <c r="E56" s="6">
        <v>1</v>
      </c>
      <c r="F56" s="4" t="s">
        <v>30</v>
      </c>
      <c r="G56" s="4" t="s">
        <v>31</v>
      </c>
      <c r="H56" s="4" t="s">
        <v>14</v>
      </c>
      <c r="I56" s="4" t="s">
        <v>15</v>
      </c>
      <c r="J56" s="4">
        <f>_xlfn.XLOOKUP(D56, products!A:A, products!E:E, "Not Found")</f>
        <v>1800</v>
      </c>
      <c r="K56" s="4">
        <f>orders[[#This Row],[quantity]]*orders[[#This Row],[price]]</f>
        <v>1800</v>
      </c>
      <c r="L56" s="4" t="str">
        <f t="shared" si="1"/>
        <v>2024-07</v>
      </c>
      <c r="M56" t="str">
        <f>_xlfn.XLOOKUP(D56, products!A:A, products!B:B, "Not Found")</f>
        <v>Prestige</v>
      </c>
    </row>
    <row r="57" spans="1:13" x14ac:dyDescent="0.25">
      <c r="A57" s="4" t="s">
        <v>131</v>
      </c>
      <c r="B57" s="5">
        <v>45486</v>
      </c>
      <c r="C57" s="4" t="s">
        <v>132</v>
      </c>
      <c r="D57" s="4" t="s">
        <v>18</v>
      </c>
      <c r="E57" s="6">
        <v>1</v>
      </c>
      <c r="F57" s="4" t="s">
        <v>12</v>
      </c>
      <c r="G57" s="4" t="s">
        <v>13</v>
      </c>
      <c r="H57" s="4" t="s">
        <v>14</v>
      </c>
      <c r="I57" s="4" t="s">
        <v>15</v>
      </c>
      <c r="J57" s="4">
        <f>_xlfn.XLOOKUP(D57, products!A:A, products!E:E, "Not Found")</f>
        <v>2200</v>
      </c>
      <c r="K57" s="4">
        <f>orders[[#This Row],[quantity]]*orders[[#This Row],[price]]</f>
        <v>2200</v>
      </c>
      <c r="L57" s="4" t="str">
        <f t="shared" si="1"/>
        <v>2024-07</v>
      </c>
      <c r="M57" t="str">
        <f>_xlfn.XLOOKUP(D57, products!A:A, products!B:B, "Not Found")</f>
        <v>Amour</v>
      </c>
    </row>
    <row r="58" spans="1:13" x14ac:dyDescent="0.25">
      <c r="A58" s="4" t="s">
        <v>133</v>
      </c>
      <c r="B58" s="5">
        <v>45489</v>
      </c>
      <c r="C58" s="4" t="s">
        <v>134</v>
      </c>
      <c r="D58" s="4" t="s">
        <v>11</v>
      </c>
      <c r="E58" s="6">
        <v>1</v>
      </c>
      <c r="F58" s="4" t="s">
        <v>19</v>
      </c>
      <c r="G58" s="4" t="s">
        <v>20</v>
      </c>
      <c r="H58" s="4" t="s">
        <v>21</v>
      </c>
      <c r="I58" s="4" t="s">
        <v>15</v>
      </c>
      <c r="J58" s="4">
        <f>_xlfn.XLOOKUP(D58, products!A:A, products!E:E, "Not Found")</f>
        <v>2250</v>
      </c>
      <c r="K58" s="4">
        <f>orders[[#This Row],[quantity]]*orders[[#This Row],[price]]</f>
        <v>2250</v>
      </c>
      <c r="L58" s="4" t="str">
        <f t="shared" si="1"/>
        <v>2024-07</v>
      </c>
      <c r="M58" t="str">
        <f>_xlfn.XLOOKUP(D58, products!A:A, products!B:B, "Not Found")</f>
        <v>Majesty</v>
      </c>
    </row>
    <row r="59" spans="1:13" x14ac:dyDescent="0.25">
      <c r="A59" s="4" t="s">
        <v>135</v>
      </c>
      <c r="B59" s="5">
        <v>45492</v>
      </c>
      <c r="C59" s="4" t="s">
        <v>136</v>
      </c>
      <c r="D59" s="4" t="s">
        <v>33</v>
      </c>
      <c r="E59" s="6">
        <v>1</v>
      </c>
      <c r="F59" s="4" t="s">
        <v>12</v>
      </c>
      <c r="G59" s="4" t="s">
        <v>20</v>
      </c>
      <c r="H59" s="4" t="s">
        <v>37</v>
      </c>
      <c r="I59" s="4" t="s">
        <v>15</v>
      </c>
      <c r="J59" s="4">
        <f>_xlfn.XLOOKUP(D59, products!A:A, products!E:E, "Not Found")</f>
        <v>2000</v>
      </c>
      <c r="K59" s="4">
        <f>orders[[#This Row],[quantity]]*orders[[#This Row],[price]]</f>
        <v>2000</v>
      </c>
      <c r="L59" s="4" t="str">
        <f t="shared" si="1"/>
        <v>2024-07</v>
      </c>
      <c r="M59" t="str">
        <f>_xlfn.XLOOKUP(D59, products!A:A, products!B:B, "Not Found")</f>
        <v>Vasl</v>
      </c>
    </row>
    <row r="60" spans="1:13" x14ac:dyDescent="0.25">
      <c r="A60" s="4" t="s">
        <v>137</v>
      </c>
      <c r="B60" s="5">
        <v>45495</v>
      </c>
      <c r="C60" s="4" t="s">
        <v>138</v>
      </c>
      <c r="D60" s="4" t="s">
        <v>42</v>
      </c>
      <c r="E60" s="6">
        <v>2</v>
      </c>
      <c r="F60" s="4" t="s">
        <v>12</v>
      </c>
      <c r="G60" s="4" t="s">
        <v>25</v>
      </c>
      <c r="H60" s="4" t="s">
        <v>43</v>
      </c>
      <c r="I60" s="4" t="s">
        <v>15</v>
      </c>
      <c r="J60" s="4">
        <f>_xlfn.XLOOKUP(D60, products!A:A, products!E:E, "Not Found")</f>
        <v>2000</v>
      </c>
      <c r="K60" s="4">
        <f>orders[[#This Row],[quantity]]*orders[[#This Row],[price]]</f>
        <v>4000</v>
      </c>
      <c r="L60" s="4" t="str">
        <f t="shared" si="1"/>
        <v>2024-07</v>
      </c>
      <c r="M60" t="str">
        <f>_xlfn.XLOOKUP(D60, products!A:A, products!B:B, "Not Found")</f>
        <v>Mehrwaan</v>
      </c>
    </row>
    <row r="61" spans="1:13" x14ac:dyDescent="0.25">
      <c r="A61" s="4" t="s">
        <v>139</v>
      </c>
      <c r="B61" s="5">
        <v>45498</v>
      </c>
      <c r="C61" s="4" t="s">
        <v>140</v>
      </c>
      <c r="D61" s="4" t="s">
        <v>29</v>
      </c>
      <c r="E61" s="6">
        <v>1</v>
      </c>
      <c r="F61" s="4" t="s">
        <v>30</v>
      </c>
      <c r="G61" s="4" t="s">
        <v>31</v>
      </c>
      <c r="H61" s="4" t="s">
        <v>14</v>
      </c>
      <c r="I61" s="4" t="s">
        <v>15</v>
      </c>
      <c r="J61" s="4">
        <f>_xlfn.XLOOKUP(D61, products!A:A, products!E:E, "Not Found")</f>
        <v>2250</v>
      </c>
      <c r="K61" s="4">
        <f>orders[[#This Row],[quantity]]*orders[[#This Row],[price]]</f>
        <v>2250</v>
      </c>
      <c r="L61" s="4" t="str">
        <f t="shared" si="1"/>
        <v>2024-07</v>
      </c>
      <c r="M61" t="str">
        <f>_xlfn.XLOOKUP(D61, products!A:A, products!B:B, "Not Found")</f>
        <v>Arwaah</v>
      </c>
    </row>
    <row r="62" spans="1:13" x14ac:dyDescent="0.25">
      <c r="A62" s="4" t="s">
        <v>141</v>
      </c>
      <c r="B62" s="5">
        <v>45501</v>
      </c>
      <c r="C62" s="4" t="s">
        <v>113</v>
      </c>
      <c r="D62" s="4" t="s">
        <v>36</v>
      </c>
      <c r="E62" s="6">
        <v>1</v>
      </c>
      <c r="F62" s="4" t="s">
        <v>19</v>
      </c>
      <c r="G62" s="4" t="s">
        <v>13</v>
      </c>
      <c r="H62" s="4" t="s">
        <v>21</v>
      </c>
      <c r="I62" s="4" t="s">
        <v>15</v>
      </c>
      <c r="J62" s="4">
        <f>_xlfn.XLOOKUP(D62, products!A:A, products!E:E, "Not Found")</f>
        <v>1800</v>
      </c>
      <c r="K62" s="4">
        <f>orders[[#This Row],[quantity]]*orders[[#This Row],[price]]</f>
        <v>1800</v>
      </c>
      <c r="L62" s="4" t="str">
        <f t="shared" si="1"/>
        <v>2024-07</v>
      </c>
      <c r="M62" t="str">
        <f>_xlfn.XLOOKUP(D62, products!A:A, products!B:B, "Not Found")</f>
        <v>Prestige</v>
      </c>
    </row>
    <row r="63" spans="1:13" x14ac:dyDescent="0.25">
      <c r="A63" s="4" t="s">
        <v>142</v>
      </c>
      <c r="B63" s="5">
        <v>45504</v>
      </c>
      <c r="C63" s="4" t="s">
        <v>143</v>
      </c>
      <c r="D63" s="4" t="s">
        <v>24</v>
      </c>
      <c r="E63" s="6">
        <v>1</v>
      </c>
      <c r="F63" s="4" t="s">
        <v>12</v>
      </c>
      <c r="G63" s="4" t="s">
        <v>13</v>
      </c>
      <c r="H63" s="4" t="s">
        <v>21</v>
      </c>
      <c r="I63" s="4" t="s">
        <v>15</v>
      </c>
      <c r="J63" s="4">
        <f>_xlfn.XLOOKUP(D63, products!A:A, products!E:E, "Not Found")</f>
        <v>2200</v>
      </c>
      <c r="K63" s="4">
        <f>orders[[#This Row],[quantity]]*orders[[#This Row],[price]]</f>
        <v>2200</v>
      </c>
      <c r="L63" s="4" t="str">
        <f t="shared" si="1"/>
        <v>2024-07</v>
      </c>
      <c r="M63" t="str">
        <f>_xlfn.XLOOKUP(D63, products!A:A, products!B:B, "Not Found")</f>
        <v>Humnafas</v>
      </c>
    </row>
    <row r="64" spans="1:13" x14ac:dyDescent="0.25">
      <c r="A64" s="4" t="s">
        <v>144</v>
      </c>
      <c r="B64" s="5">
        <v>45507</v>
      </c>
      <c r="C64" s="4" t="s">
        <v>145</v>
      </c>
      <c r="D64" s="4" t="s">
        <v>18</v>
      </c>
      <c r="E64" s="6">
        <v>1</v>
      </c>
      <c r="F64" s="4" t="s">
        <v>12</v>
      </c>
      <c r="G64" s="4" t="s">
        <v>31</v>
      </c>
      <c r="H64" s="4" t="s">
        <v>14</v>
      </c>
      <c r="I64" s="4" t="s">
        <v>15</v>
      </c>
      <c r="J64" s="4">
        <f>_xlfn.XLOOKUP(D64, products!A:A, products!E:E, "Not Found")</f>
        <v>2200</v>
      </c>
      <c r="K64" s="4">
        <f>orders[[#This Row],[quantity]]*orders[[#This Row],[price]]</f>
        <v>2200</v>
      </c>
      <c r="L64" s="4" t="str">
        <f t="shared" si="1"/>
        <v>2024-08</v>
      </c>
      <c r="M64" t="str">
        <f>_xlfn.XLOOKUP(D64, products!A:A, products!B:B, "Not Found")</f>
        <v>Amour</v>
      </c>
    </row>
    <row r="65" spans="1:13" x14ac:dyDescent="0.25">
      <c r="A65" s="4" t="s">
        <v>146</v>
      </c>
      <c r="B65" s="5">
        <v>45510</v>
      </c>
      <c r="C65" s="4" t="s">
        <v>147</v>
      </c>
      <c r="D65" s="4" t="s">
        <v>11</v>
      </c>
      <c r="E65" s="6">
        <v>1</v>
      </c>
      <c r="F65" s="4" t="s">
        <v>19</v>
      </c>
      <c r="G65" s="4" t="s">
        <v>20</v>
      </c>
      <c r="H65" s="4" t="s">
        <v>21</v>
      </c>
      <c r="I65" s="4" t="s">
        <v>15</v>
      </c>
      <c r="J65" s="4">
        <f>_xlfn.XLOOKUP(D65, products!A:A, products!E:E, "Not Found")</f>
        <v>2250</v>
      </c>
      <c r="K65" s="4">
        <f>orders[[#This Row],[quantity]]*orders[[#This Row],[price]]</f>
        <v>2250</v>
      </c>
      <c r="L65" s="4" t="str">
        <f t="shared" si="1"/>
        <v>2024-08</v>
      </c>
      <c r="M65" t="str">
        <f>_xlfn.XLOOKUP(D65, products!A:A, products!B:B, "Not Found")</f>
        <v>Majesty</v>
      </c>
    </row>
    <row r="66" spans="1:13" x14ac:dyDescent="0.25">
      <c r="A66" s="4" t="s">
        <v>148</v>
      </c>
      <c r="B66" s="5">
        <v>45513</v>
      </c>
      <c r="C66" s="4" t="s">
        <v>149</v>
      </c>
      <c r="D66" s="4" t="s">
        <v>42</v>
      </c>
      <c r="E66" s="6">
        <v>1</v>
      </c>
      <c r="F66" s="4" t="s">
        <v>30</v>
      </c>
      <c r="G66" s="4" t="s">
        <v>25</v>
      </c>
      <c r="H66" s="4" t="s">
        <v>26</v>
      </c>
      <c r="I66" s="4" t="s">
        <v>15</v>
      </c>
      <c r="J66" s="4">
        <f>_xlfn.XLOOKUP(D66, products!A:A, products!E:E, "Not Found")</f>
        <v>2000</v>
      </c>
      <c r="K66" s="4">
        <f>orders[[#This Row],[quantity]]*orders[[#This Row],[price]]</f>
        <v>2000</v>
      </c>
      <c r="L66" s="4" t="str">
        <f t="shared" ref="L66:L97" si="2">TEXT(B66, "yyyy-mm")</f>
        <v>2024-08</v>
      </c>
      <c r="M66" t="str">
        <f>_xlfn.XLOOKUP(D66, products!A:A, products!B:B, "Not Found")</f>
        <v>Mehrwaan</v>
      </c>
    </row>
    <row r="67" spans="1:13" x14ac:dyDescent="0.25">
      <c r="A67" s="4" t="s">
        <v>150</v>
      </c>
      <c r="B67" s="5">
        <v>45516</v>
      </c>
      <c r="C67" s="4" t="s">
        <v>125</v>
      </c>
      <c r="D67" s="4" t="s">
        <v>33</v>
      </c>
      <c r="E67" s="6">
        <v>1</v>
      </c>
      <c r="F67" s="4" t="s">
        <v>19</v>
      </c>
      <c r="G67" s="4" t="s">
        <v>31</v>
      </c>
      <c r="H67" s="4" t="s">
        <v>14</v>
      </c>
      <c r="I67" s="4" t="s">
        <v>15</v>
      </c>
      <c r="J67" s="4">
        <f>_xlfn.XLOOKUP(D67, products!A:A, products!E:E, "Not Found")</f>
        <v>2000</v>
      </c>
      <c r="K67" s="4">
        <f>orders[[#This Row],[quantity]]*orders[[#This Row],[price]]</f>
        <v>2000</v>
      </c>
      <c r="L67" s="4" t="str">
        <f t="shared" si="2"/>
        <v>2024-08</v>
      </c>
      <c r="M67" t="str">
        <f>_xlfn.XLOOKUP(D67, products!A:A, products!B:B, "Not Found")</f>
        <v>Vasl</v>
      </c>
    </row>
    <row r="68" spans="1:13" x14ac:dyDescent="0.25">
      <c r="A68" s="4" t="s">
        <v>151</v>
      </c>
      <c r="B68" s="5">
        <v>45519</v>
      </c>
      <c r="C68" s="4" t="s">
        <v>152</v>
      </c>
      <c r="D68" s="4" t="s">
        <v>36</v>
      </c>
      <c r="E68" s="6">
        <v>2</v>
      </c>
      <c r="F68" s="4" t="s">
        <v>12</v>
      </c>
      <c r="G68" s="4" t="s">
        <v>31</v>
      </c>
      <c r="H68" s="4" t="s">
        <v>14</v>
      </c>
      <c r="I68" s="4" t="s">
        <v>15</v>
      </c>
      <c r="J68" s="4">
        <f>_xlfn.XLOOKUP(D68, products!A:A, products!E:E, "Not Found")</f>
        <v>1800</v>
      </c>
      <c r="K68" s="4">
        <f>orders[[#This Row],[quantity]]*orders[[#This Row],[price]]</f>
        <v>3600</v>
      </c>
      <c r="L68" s="4" t="str">
        <f t="shared" si="2"/>
        <v>2024-08</v>
      </c>
      <c r="M68" t="str">
        <f>_xlfn.XLOOKUP(D68, products!A:A, products!B:B, "Not Found")</f>
        <v>Prestige</v>
      </c>
    </row>
    <row r="69" spans="1:13" x14ac:dyDescent="0.25">
      <c r="A69" s="4" t="s">
        <v>153</v>
      </c>
      <c r="B69" s="5">
        <v>45522</v>
      </c>
      <c r="C69" s="4" t="s">
        <v>154</v>
      </c>
      <c r="D69" s="4" t="s">
        <v>29</v>
      </c>
      <c r="E69" s="6">
        <v>1</v>
      </c>
      <c r="F69" s="4" t="s">
        <v>12</v>
      </c>
      <c r="G69" s="4" t="s">
        <v>13</v>
      </c>
      <c r="H69" s="4" t="s">
        <v>21</v>
      </c>
      <c r="I69" s="4" t="s">
        <v>15</v>
      </c>
      <c r="J69" s="4">
        <f>_xlfn.XLOOKUP(D69, products!A:A, products!E:E, "Not Found")</f>
        <v>2250</v>
      </c>
      <c r="K69" s="4">
        <f>orders[[#This Row],[quantity]]*orders[[#This Row],[price]]</f>
        <v>2250</v>
      </c>
      <c r="L69" s="4" t="str">
        <f t="shared" si="2"/>
        <v>2024-08</v>
      </c>
      <c r="M69" t="str">
        <f>_xlfn.XLOOKUP(D69, products!A:A, products!B:B, "Not Found")</f>
        <v>Arwaah</v>
      </c>
    </row>
    <row r="70" spans="1:13" x14ac:dyDescent="0.25">
      <c r="A70" s="4" t="s">
        <v>155</v>
      </c>
      <c r="B70" s="5">
        <v>45525</v>
      </c>
      <c r="C70" s="4" t="s">
        <v>156</v>
      </c>
      <c r="D70" s="4" t="s">
        <v>11</v>
      </c>
      <c r="E70" s="6">
        <v>1</v>
      </c>
      <c r="F70" s="4" t="s">
        <v>19</v>
      </c>
      <c r="G70" s="4" t="s">
        <v>13</v>
      </c>
      <c r="H70" s="4" t="s">
        <v>56</v>
      </c>
      <c r="I70" s="4" t="s">
        <v>51</v>
      </c>
      <c r="J70" s="4">
        <f>_xlfn.XLOOKUP(D70, products!A:A, products!E:E, "Not Found")</f>
        <v>2250</v>
      </c>
      <c r="K70" s="4">
        <f>orders[[#This Row],[quantity]]*orders[[#This Row],[price]]</f>
        <v>2250</v>
      </c>
      <c r="L70" s="4" t="str">
        <f t="shared" si="2"/>
        <v>2024-08</v>
      </c>
      <c r="M70" t="str">
        <f>_xlfn.XLOOKUP(D70, products!A:A, products!B:B, "Not Found")</f>
        <v>Majesty</v>
      </c>
    </row>
    <row r="71" spans="1:13" x14ac:dyDescent="0.25">
      <c r="A71" s="4" t="s">
        <v>157</v>
      </c>
      <c r="B71" s="5">
        <v>45528</v>
      </c>
      <c r="C71" s="4" t="s">
        <v>158</v>
      </c>
      <c r="D71" s="4" t="s">
        <v>18</v>
      </c>
      <c r="E71" s="6">
        <v>1</v>
      </c>
      <c r="F71" s="4" t="s">
        <v>12</v>
      </c>
      <c r="G71" s="4" t="s">
        <v>25</v>
      </c>
      <c r="H71" s="4" t="s">
        <v>65</v>
      </c>
      <c r="I71" s="4" t="s">
        <v>15</v>
      </c>
      <c r="J71" s="4">
        <f>_xlfn.XLOOKUP(D71, products!A:A, products!E:E, "Not Found")</f>
        <v>2200</v>
      </c>
      <c r="K71" s="4">
        <f>orders[[#This Row],[quantity]]*orders[[#This Row],[price]]</f>
        <v>2200</v>
      </c>
      <c r="L71" s="4" t="str">
        <f t="shared" si="2"/>
        <v>2024-08</v>
      </c>
      <c r="M71" t="str">
        <f>_xlfn.XLOOKUP(D71, products!A:A, products!B:B, "Not Found")</f>
        <v>Amour</v>
      </c>
    </row>
    <row r="72" spans="1:13" x14ac:dyDescent="0.25">
      <c r="A72" s="4" t="s">
        <v>159</v>
      </c>
      <c r="B72" s="5">
        <v>45531</v>
      </c>
      <c r="C72" s="4" t="s">
        <v>134</v>
      </c>
      <c r="D72" s="4" t="s">
        <v>24</v>
      </c>
      <c r="E72" s="6">
        <v>1</v>
      </c>
      <c r="F72" s="4" t="s">
        <v>19</v>
      </c>
      <c r="G72" s="4" t="s">
        <v>20</v>
      </c>
      <c r="H72" s="4" t="s">
        <v>21</v>
      </c>
      <c r="I72" s="4" t="s">
        <v>15</v>
      </c>
      <c r="J72" s="4">
        <f>_xlfn.XLOOKUP(D72, products!A:A, products!E:E, "Not Found")</f>
        <v>2200</v>
      </c>
      <c r="K72" s="4">
        <f>orders[[#This Row],[quantity]]*orders[[#This Row],[price]]</f>
        <v>2200</v>
      </c>
      <c r="L72" s="4" t="str">
        <f t="shared" si="2"/>
        <v>2024-08</v>
      </c>
      <c r="M72" t="str">
        <f>_xlfn.XLOOKUP(D72, products!A:A, products!B:B, "Not Found")</f>
        <v>Humnafas</v>
      </c>
    </row>
    <row r="73" spans="1:13" x14ac:dyDescent="0.25">
      <c r="A73" s="4" t="s">
        <v>160</v>
      </c>
      <c r="B73" s="5">
        <v>45534</v>
      </c>
      <c r="C73" s="4" t="s">
        <v>161</v>
      </c>
      <c r="D73" s="4" t="s">
        <v>42</v>
      </c>
      <c r="E73" s="6">
        <v>1</v>
      </c>
      <c r="F73" s="4" t="s">
        <v>12</v>
      </c>
      <c r="G73" s="4" t="s">
        <v>13</v>
      </c>
      <c r="H73" s="4" t="s">
        <v>21</v>
      </c>
      <c r="I73" s="4" t="s">
        <v>15</v>
      </c>
      <c r="J73" s="4">
        <f>_xlfn.XLOOKUP(D73, products!A:A, products!E:E, "Not Found")</f>
        <v>2000</v>
      </c>
      <c r="K73" s="4">
        <f>orders[[#This Row],[quantity]]*orders[[#This Row],[price]]</f>
        <v>2000</v>
      </c>
      <c r="L73" s="4" t="str">
        <f t="shared" si="2"/>
        <v>2024-08</v>
      </c>
      <c r="M73" t="str">
        <f>_xlfn.XLOOKUP(D73, products!A:A, products!B:B, "Not Found")</f>
        <v>Mehrwaan</v>
      </c>
    </row>
    <row r="74" spans="1:13" x14ac:dyDescent="0.25">
      <c r="A74" s="4" t="s">
        <v>162</v>
      </c>
      <c r="B74" s="5">
        <v>45538</v>
      </c>
      <c r="C74" s="4" t="s">
        <v>163</v>
      </c>
      <c r="D74" s="4" t="s">
        <v>33</v>
      </c>
      <c r="E74" s="6">
        <v>1</v>
      </c>
      <c r="F74" s="4" t="s">
        <v>30</v>
      </c>
      <c r="G74" s="4" t="s">
        <v>25</v>
      </c>
      <c r="H74" s="4" t="s">
        <v>26</v>
      </c>
      <c r="I74" s="4" t="s">
        <v>15</v>
      </c>
      <c r="J74" s="4">
        <f>_xlfn.XLOOKUP(D74, products!A:A, products!E:E, "Not Found")</f>
        <v>2000</v>
      </c>
      <c r="K74" s="4">
        <f>orders[[#This Row],[quantity]]*orders[[#This Row],[price]]</f>
        <v>2000</v>
      </c>
      <c r="L74" s="4" t="str">
        <f t="shared" si="2"/>
        <v>2024-09</v>
      </c>
      <c r="M74" t="str">
        <f>_xlfn.XLOOKUP(D74, products!A:A, products!B:B, "Not Found")</f>
        <v>Vasl</v>
      </c>
    </row>
    <row r="75" spans="1:13" x14ac:dyDescent="0.25">
      <c r="A75" s="4" t="s">
        <v>164</v>
      </c>
      <c r="B75" s="5">
        <v>45541</v>
      </c>
      <c r="C75" s="4" t="s">
        <v>165</v>
      </c>
      <c r="D75" s="4" t="s">
        <v>36</v>
      </c>
      <c r="E75" s="6">
        <v>1</v>
      </c>
      <c r="F75" s="4" t="s">
        <v>12</v>
      </c>
      <c r="G75" s="4" t="s">
        <v>31</v>
      </c>
      <c r="H75" s="4" t="s">
        <v>14</v>
      </c>
      <c r="I75" s="4" t="s">
        <v>15</v>
      </c>
      <c r="J75" s="4">
        <f>_xlfn.XLOOKUP(D75, products!A:A, products!E:E, "Not Found")</f>
        <v>1800</v>
      </c>
      <c r="K75" s="4">
        <f>orders[[#This Row],[quantity]]*orders[[#This Row],[price]]</f>
        <v>1800</v>
      </c>
      <c r="L75" s="4" t="str">
        <f t="shared" si="2"/>
        <v>2024-09</v>
      </c>
      <c r="M75" t="str">
        <f>_xlfn.XLOOKUP(D75, products!A:A, products!B:B, "Not Found")</f>
        <v>Prestige</v>
      </c>
    </row>
    <row r="76" spans="1:13" x14ac:dyDescent="0.25">
      <c r="A76" s="4" t="s">
        <v>166</v>
      </c>
      <c r="B76" s="5">
        <v>45544</v>
      </c>
      <c r="C76" s="4" t="s">
        <v>167</v>
      </c>
      <c r="D76" s="4" t="s">
        <v>11</v>
      </c>
      <c r="E76" s="6">
        <v>1</v>
      </c>
      <c r="F76" s="4" t="s">
        <v>12</v>
      </c>
      <c r="G76" s="4" t="s">
        <v>13</v>
      </c>
      <c r="H76" s="4" t="s">
        <v>77</v>
      </c>
      <c r="I76" s="4" t="s">
        <v>15</v>
      </c>
      <c r="J76" s="4">
        <f>_xlfn.XLOOKUP(D76, products!A:A, products!E:E, "Not Found")</f>
        <v>2250</v>
      </c>
      <c r="K76" s="4">
        <f>orders[[#This Row],[quantity]]*orders[[#This Row],[price]]</f>
        <v>2250</v>
      </c>
      <c r="L76" s="4" t="str">
        <f t="shared" si="2"/>
        <v>2024-09</v>
      </c>
      <c r="M76" t="str">
        <f>_xlfn.XLOOKUP(D76, products!A:A, products!B:B, "Not Found")</f>
        <v>Majesty</v>
      </c>
    </row>
    <row r="77" spans="1:13" x14ac:dyDescent="0.25">
      <c r="A77" s="4" t="s">
        <v>168</v>
      </c>
      <c r="B77" s="5">
        <v>45547</v>
      </c>
      <c r="C77" s="4" t="s">
        <v>147</v>
      </c>
      <c r="D77" s="4" t="s">
        <v>29</v>
      </c>
      <c r="E77" s="6">
        <v>1</v>
      </c>
      <c r="F77" s="4" t="s">
        <v>19</v>
      </c>
      <c r="G77" s="4" t="s">
        <v>20</v>
      </c>
      <c r="H77" s="4" t="s">
        <v>21</v>
      </c>
      <c r="I77" s="4" t="s">
        <v>15</v>
      </c>
      <c r="J77" s="4">
        <f>_xlfn.XLOOKUP(D77, products!A:A, products!E:E, "Not Found")</f>
        <v>2250</v>
      </c>
      <c r="K77" s="4">
        <f>orders[[#This Row],[quantity]]*orders[[#This Row],[price]]</f>
        <v>2250</v>
      </c>
      <c r="L77" s="4" t="str">
        <f t="shared" si="2"/>
        <v>2024-09</v>
      </c>
      <c r="M77" t="str">
        <f>_xlfn.XLOOKUP(D77, products!A:A, products!B:B, "Not Found")</f>
        <v>Arwaah</v>
      </c>
    </row>
    <row r="78" spans="1:13" x14ac:dyDescent="0.25">
      <c r="A78" s="4" t="s">
        <v>169</v>
      </c>
      <c r="B78" s="5">
        <v>45550</v>
      </c>
      <c r="C78" s="4" t="s">
        <v>170</v>
      </c>
      <c r="D78" s="4" t="s">
        <v>18</v>
      </c>
      <c r="E78" s="6">
        <v>1</v>
      </c>
      <c r="F78" s="4" t="s">
        <v>12</v>
      </c>
      <c r="G78" s="4" t="s">
        <v>13</v>
      </c>
      <c r="H78" s="4" t="s">
        <v>21</v>
      </c>
      <c r="I78" s="4" t="s">
        <v>15</v>
      </c>
      <c r="J78" s="4">
        <f>_xlfn.XLOOKUP(D78, products!A:A, products!E:E, "Not Found")</f>
        <v>2200</v>
      </c>
      <c r="K78" s="4">
        <f>orders[[#This Row],[quantity]]*orders[[#This Row],[price]]</f>
        <v>2200</v>
      </c>
      <c r="L78" s="4" t="str">
        <f t="shared" si="2"/>
        <v>2024-09</v>
      </c>
      <c r="M78" t="str">
        <f>_xlfn.XLOOKUP(D78, products!A:A, products!B:B, "Not Found")</f>
        <v>Amour</v>
      </c>
    </row>
    <row r="79" spans="1:13" x14ac:dyDescent="0.25">
      <c r="A79" s="4" t="s">
        <v>171</v>
      </c>
      <c r="B79" s="5">
        <v>45553</v>
      </c>
      <c r="C79" s="4" t="s">
        <v>172</v>
      </c>
      <c r="D79" s="4" t="s">
        <v>42</v>
      </c>
      <c r="E79" s="6">
        <v>2</v>
      </c>
      <c r="F79" s="4" t="s">
        <v>30</v>
      </c>
      <c r="G79" s="4" t="s">
        <v>31</v>
      </c>
      <c r="H79" s="4" t="s">
        <v>14</v>
      </c>
      <c r="I79" s="4" t="s">
        <v>15</v>
      </c>
      <c r="J79" s="4">
        <f>_xlfn.XLOOKUP(D79, products!A:A, products!E:E, "Not Found")</f>
        <v>2000</v>
      </c>
      <c r="K79" s="4">
        <f>orders[[#This Row],[quantity]]*orders[[#This Row],[price]]</f>
        <v>4000</v>
      </c>
      <c r="L79" s="4" t="str">
        <f t="shared" si="2"/>
        <v>2024-09</v>
      </c>
      <c r="M79" t="str">
        <f>_xlfn.XLOOKUP(D79, products!A:A, products!B:B, "Not Found")</f>
        <v>Mehrwaan</v>
      </c>
    </row>
    <row r="80" spans="1:13" x14ac:dyDescent="0.25">
      <c r="A80" s="4" t="s">
        <v>173</v>
      </c>
      <c r="B80" s="5">
        <v>45556</v>
      </c>
      <c r="C80" s="4" t="s">
        <v>174</v>
      </c>
      <c r="D80" s="4" t="s">
        <v>24</v>
      </c>
      <c r="E80" s="6">
        <v>1</v>
      </c>
      <c r="F80" s="4" t="s">
        <v>19</v>
      </c>
      <c r="G80" s="4" t="s">
        <v>20</v>
      </c>
      <c r="H80" s="4" t="s">
        <v>21</v>
      </c>
      <c r="I80" s="4" t="s">
        <v>15</v>
      </c>
      <c r="J80" s="4">
        <f>_xlfn.XLOOKUP(D80, products!A:A, products!E:E, "Not Found")</f>
        <v>2200</v>
      </c>
      <c r="K80" s="4">
        <f>orders[[#This Row],[quantity]]*orders[[#This Row],[price]]</f>
        <v>2200</v>
      </c>
      <c r="L80" s="4" t="str">
        <f t="shared" si="2"/>
        <v>2024-09</v>
      </c>
      <c r="M80" t="str">
        <f>_xlfn.XLOOKUP(D80, products!A:A, products!B:B, "Not Found")</f>
        <v>Humnafas</v>
      </c>
    </row>
    <row r="81" spans="1:13" x14ac:dyDescent="0.25">
      <c r="A81" s="4" t="s">
        <v>175</v>
      </c>
      <c r="B81" s="5">
        <v>45559</v>
      </c>
      <c r="C81" s="4" t="s">
        <v>176</v>
      </c>
      <c r="D81" s="4" t="s">
        <v>36</v>
      </c>
      <c r="E81" s="6">
        <v>1</v>
      </c>
      <c r="F81" s="4" t="s">
        <v>12</v>
      </c>
      <c r="G81" s="4" t="s">
        <v>25</v>
      </c>
      <c r="H81" s="4" t="s">
        <v>26</v>
      </c>
      <c r="I81" s="4" t="s">
        <v>15</v>
      </c>
      <c r="J81" s="4">
        <f>_xlfn.XLOOKUP(D81, products!A:A, products!E:E, "Not Found")</f>
        <v>1800</v>
      </c>
      <c r="K81" s="4">
        <f>orders[[#This Row],[quantity]]*orders[[#This Row],[price]]</f>
        <v>1800</v>
      </c>
      <c r="L81" s="4" t="str">
        <f t="shared" si="2"/>
        <v>2024-09</v>
      </c>
      <c r="M81" t="str">
        <f>_xlfn.XLOOKUP(D81, products!A:A, products!B:B, "Not Found")</f>
        <v>Prestige</v>
      </c>
    </row>
    <row r="82" spans="1:13" x14ac:dyDescent="0.25">
      <c r="A82" s="4" t="s">
        <v>177</v>
      </c>
      <c r="B82" s="5">
        <v>45562</v>
      </c>
      <c r="C82" s="4" t="s">
        <v>145</v>
      </c>
      <c r="D82" s="4" t="s">
        <v>11</v>
      </c>
      <c r="E82" s="6">
        <v>1</v>
      </c>
      <c r="F82" s="4" t="s">
        <v>12</v>
      </c>
      <c r="G82" s="4" t="s">
        <v>31</v>
      </c>
      <c r="H82" s="4" t="s">
        <v>14</v>
      </c>
      <c r="I82" s="4" t="s">
        <v>15</v>
      </c>
      <c r="J82" s="4">
        <f>_xlfn.XLOOKUP(D82, products!A:A, products!E:E, "Not Found")</f>
        <v>2250</v>
      </c>
      <c r="K82" s="4">
        <f>orders[[#This Row],[quantity]]*orders[[#This Row],[price]]</f>
        <v>2250</v>
      </c>
      <c r="L82" s="4" t="str">
        <f t="shared" si="2"/>
        <v>2024-09</v>
      </c>
      <c r="M82" t="str">
        <f>_xlfn.XLOOKUP(D82, products!A:A, products!B:B, "Not Found")</f>
        <v>Majesty</v>
      </c>
    </row>
    <row r="83" spans="1:13" x14ac:dyDescent="0.25">
      <c r="A83" s="4" t="s">
        <v>178</v>
      </c>
      <c r="B83" s="5">
        <v>45566</v>
      </c>
      <c r="C83" s="4" t="s">
        <v>179</v>
      </c>
      <c r="D83" s="4" t="s">
        <v>33</v>
      </c>
      <c r="E83" s="6">
        <v>1</v>
      </c>
      <c r="F83" s="4" t="s">
        <v>19</v>
      </c>
      <c r="G83" s="4" t="s">
        <v>31</v>
      </c>
      <c r="H83" s="4" t="s">
        <v>14</v>
      </c>
      <c r="I83" s="4" t="s">
        <v>15</v>
      </c>
      <c r="J83" s="4">
        <f>_xlfn.XLOOKUP(D83, products!A:A, products!E:E, "Not Found")</f>
        <v>2000</v>
      </c>
      <c r="K83" s="4">
        <f>orders[[#This Row],[quantity]]*orders[[#This Row],[price]]</f>
        <v>2000</v>
      </c>
      <c r="L83" s="4" t="str">
        <f t="shared" si="2"/>
        <v>2024-10</v>
      </c>
      <c r="M83" t="str">
        <f>_xlfn.XLOOKUP(D83, products!A:A, products!B:B, "Not Found")</f>
        <v>Vasl</v>
      </c>
    </row>
    <row r="84" spans="1:13" x14ac:dyDescent="0.25">
      <c r="A84" s="4" t="s">
        <v>180</v>
      </c>
      <c r="B84" s="5">
        <v>45569</v>
      </c>
      <c r="C84" s="4" t="s">
        <v>181</v>
      </c>
      <c r="D84" s="4" t="s">
        <v>29</v>
      </c>
      <c r="E84" s="6">
        <v>1</v>
      </c>
      <c r="F84" s="4" t="s">
        <v>12</v>
      </c>
      <c r="G84" s="4" t="s">
        <v>13</v>
      </c>
      <c r="H84" s="4" t="s">
        <v>21</v>
      </c>
      <c r="I84" s="4" t="s">
        <v>15</v>
      </c>
      <c r="J84" s="4">
        <f>_xlfn.XLOOKUP(D84, products!A:A, products!E:E, "Not Found")</f>
        <v>2250</v>
      </c>
      <c r="K84" s="4">
        <f>orders[[#This Row],[quantity]]*orders[[#This Row],[price]]</f>
        <v>2250</v>
      </c>
      <c r="L84" s="4" t="str">
        <f t="shared" si="2"/>
        <v>2024-10</v>
      </c>
      <c r="M84" t="str">
        <f>_xlfn.XLOOKUP(D84, products!A:A, products!B:B, "Not Found")</f>
        <v>Arwaah</v>
      </c>
    </row>
    <row r="85" spans="1:13" x14ac:dyDescent="0.25">
      <c r="A85" s="4" t="s">
        <v>182</v>
      </c>
      <c r="B85" s="5">
        <v>45572</v>
      </c>
      <c r="C85" s="4" t="s">
        <v>183</v>
      </c>
      <c r="D85" s="4" t="s">
        <v>18</v>
      </c>
      <c r="E85" s="6">
        <v>1</v>
      </c>
      <c r="F85" s="4" t="s">
        <v>12</v>
      </c>
      <c r="G85" s="4" t="s">
        <v>20</v>
      </c>
      <c r="H85" s="4" t="s">
        <v>37</v>
      </c>
      <c r="I85" s="4" t="s">
        <v>15</v>
      </c>
      <c r="J85" s="4">
        <f>_xlfn.XLOOKUP(D85, products!A:A, products!E:E, "Not Found")</f>
        <v>2200</v>
      </c>
      <c r="K85" s="4">
        <f>orders[[#This Row],[quantity]]*orders[[#This Row],[price]]</f>
        <v>2200</v>
      </c>
      <c r="L85" s="4" t="str">
        <f t="shared" si="2"/>
        <v>2024-10</v>
      </c>
      <c r="M85" t="str">
        <f>_xlfn.XLOOKUP(D85, products!A:A, products!B:B, "Not Found")</f>
        <v>Amour</v>
      </c>
    </row>
    <row r="86" spans="1:13" x14ac:dyDescent="0.25">
      <c r="A86" s="4" t="s">
        <v>184</v>
      </c>
      <c r="B86" s="5">
        <v>45575</v>
      </c>
      <c r="C86" s="4" t="s">
        <v>185</v>
      </c>
      <c r="D86" s="4" t="s">
        <v>42</v>
      </c>
      <c r="E86" s="6">
        <v>1</v>
      </c>
      <c r="F86" s="4" t="s">
        <v>19</v>
      </c>
      <c r="G86" s="4" t="s">
        <v>25</v>
      </c>
      <c r="H86" s="4" t="s">
        <v>43</v>
      </c>
      <c r="I86" s="4" t="s">
        <v>15</v>
      </c>
      <c r="J86" s="4">
        <f>_xlfn.XLOOKUP(D86, products!A:A, products!E:E, "Not Found")</f>
        <v>2000</v>
      </c>
      <c r="K86" s="4">
        <f>orders[[#This Row],[quantity]]*orders[[#This Row],[price]]</f>
        <v>2000</v>
      </c>
      <c r="L86" s="4" t="str">
        <f t="shared" si="2"/>
        <v>2024-10</v>
      </c>
      <c r="M86" t="str">
        <f>_xlfn.XLOOKUP(D86, products!A:A, products!B:B, "Not Found")</f>
        <v>Mehrwaan</v>
      </c>
    </row>
    <row r="87" spans="1:13" x14ac:dyDescent="0.25">
      <c r="A87" s="4" t="s">
        <v>186</v>
      </c>
      <c r="B87" s="5">
        <v>45578</v>
      </c>
      <c r="C87" s="4" t="s">
        <v>165</v>
      </c>
      <c r="D87" s="4" t="s">
        <v>24</v>
      </c>
      <c r="E87" s="6">
        <v>1</v>
      </c>
      <c r="F87" s="4" t="s">
        <v>12</v>
      </c>
      <c r="G87" s="4" t="s">
        <v>31</v>
      </c>
      <c r="H87" s="4" t="s">
        <v>14</v>
      </c>
      <c r="I87" s="4" t="s">
        <v>15</v>
      </c>
      <c r="J87" s="4">
        <f>_xlfn.XLOOKUP(D87, products!A:A, products!E:E, "Not Found")</f>
        <v>2200</v>
      </c>
      <c r="K87" s="4">
        <f>orders[[#This Row],[quantity]]*orders[[#This Row],[price]]</f>
        <v>2200</v>
      </c>
      <c r="L87" s="4" t="str">
        <f t="shared" si="2"/>
        <v>2024-10</v>
      </c>
      <c r="M87" t="str">
        <f>_xlfn.XLOOKUP(D87, products!A:A, products!B:B, "Not Found")</f>
        <v>Humnafas</v>
      </c>
    </row>
    <row r="88" spans="1:13" x14ac:dyDescent="0.25">
      <c r="A88" s="4" t="s">
        <v>187</v>
      </c>
      <c r="B88" s="5">
        <v>45581</v>
      </c>
      <c r="C88" s="4" t="s">
        <v>188</v>
      </c>
      <c r="D88" s="4" t="s">
        <v>36</v>
      </c>
      <c r="E88" s="6">
        <v>2</v>
      </c>
      <c r="F88" s="4" t="s">
        <v>30</v>
      </c>
      <c r="G88" s="4" t="s">
        <v>31</v>
      </c>
      <c r="H88" s="4" t="s">
        <v>14</v>
      </c>
      <c r="I88" s="4" t="s">
        <v>15</v>
      </c>
      <c r="J88" s="4">
        <f>_xlfn.XLOOKUP(D88, products!A:A, products!E:E, "Not Found")</f>
        <v>1800</v>
      </c>
      <c r="K88" s="4">
        <f>orders[[#This Row],[quantity]]*orders[[#This Row],[price]]</f>
        <v>3600</v>
      </c>
      <c r="L88" s="4" t="str">
        <f t="shared" si="2"/>
        <v>2024-10</v>
      </c>
      <c r="M88" t="str">
        <f>_xlfn.XLOOKUP(D88, products!A:A, products!B:B, "Not Found")</f>
        <v>Prestige</v>
      </c>
    </row>
    <row r="89" spans="1:13" x14ac:dyDescent="0.25">
      <c r="A89" s="4" t="s">
        <v>189</v>
      </c>
      <c r="B89" s="5">
        <v>45584</v>
      </c>
      <c r="C89" s="4" t="s">
        <v>190</v>
      </c>
      <c r="D89" s="4" t="s">
        <v>11</v>
      </c>
      <c r="E89" s="6">
        <v>1</v>
      </c>
      <c r="F89" s="4" t="s">
        <v>12</v>
      </c>
      <c r="G89" s="4" t="s">
        <v>13</v>
      </c>
      <c r="H89" s="4" t="s">
        <v>21</v>
      </c>
      <c r="I89" s="4" t="s">
        <v>51</v>
      </c>
      <c r="J89" s="4">
        <f>_xlfn.XLOOKUP(D89, products!A:A, products!E:E, "Not Found")</f>
        <v>2250</v>
      </c>
      <c r="K89" s="4">
        <f>orders[[#This Row],[quantity]]*orders[[#This Row],[price]]</f>
        <v>2250</v>
      </c>
      <c r="L89" s="4" t="str">
        <f t="shared" si="2"/>
        <v>2024-10</v>
      </c>
      <c r="M89" t="str">
        <f>_xlfn.XLOOKUP(D89, products!A:A, products!B:B, "Not Found")</f>
        <v>Majesty</v>
      </c>
    </row>
    <row r="90" spans="1:13" x14ac:dyDescent="0.25">
      <c r="A90" s="4" t="s">
        <v>191</v>
      </c>
      <c r="B90" s="5">
        <v>45587</v>
      </c>
      <c r="C90" s="4" t="s">
        <v>192</v>
      </c>
      <c r="D90" s="4" t="s">
        <v>18</v>
      </c>
      <c r="E90" s="6">
        <v>1</v>
      </c>
      <c r="F90" s="4" t="s">
        <v>19</v>
      </c>
      <c r="G90" s="4" t="s">
        <v>20</v>
      </c>
      <c r="H90" s="4" t="s">
        <v>14</v>
      </c>
      <c r="I90" s="4" t="s">
        <v>15</v>
      </c>
      <c r="J90" s="4">
        <f>_xlfn.XLOOKUP(D90, products!A:A, products!E:E, "Not Found")</f>
        <v>2200</v>
      </c>
      <c r="K90" s="4">
        <f>orders[[#This Row],[quantity]]*orders[[#This Row],[price]]</f>
        <v>2200</v>
      </c>
      <c r="L90" s="4" t="str">
        <f t="shared" si="2"/>
        <v>2024-10</v>
      </c>
      <c r="M90" t="str">
        <f>_xlfn.XLOOKUP(D90, products!A:A, products!B:B, "Not Found")</f>
        <v>Amour</v>
      </c>
    </row>
    <row r="91" spans="1:13" x14ac:dyDescent="0.25">
      <c r="A91" s="4" t="s">
        <v>193</v>
      </c>
      <c r="B91" s="5">
        <v>45590</v>
      </c>
      <c r="C91" s="4" t="s">
        <v>194</v>
      </c>
      <c r="D91" s="4" t="s">
        <v>29</v>
      </c>
      <c r="E91" s="6">
        <v>1</v>
      </c>
      <c r="F91" s="4" t="s">
        <v>12</v>
      </c>
      <c r="G91" s="4" t="s">
        <v>13</v>
      </c>
      <c r="H91" s="4" t="s">
        <v>21</v>
      </c>
      <c r="I91" s="4" t="s">
        <v>15</v>
      </c>
      <c r="J91" s="4">
        <f>_xlfn.XLOOKUP(D91, products!A:A, products!E:E, "Not Found")</f>
        <v>2250</v>
      </c>
      <c r="K91" s="4">
        <f>orders[[#This Row],[quantity]]*orders[[#This Row],[price]]</f>
        <v>2250</v>
      </c>
      <c r="L91" s="4" t="str">
        <f t="shared" si="2"/>
        <v>2024-10</v>
      </c>
      <c r="M91" t="str">
        <f>_xlfn.XLOOKUP(D91, products!A:A, products!B:B, "Not Found")</f>
        <v>Arwaah</v>
      </c>
    </row>
    <row r="92" spans="1:13" x14ac:dyDescent="0.25">
      <c r="A92" s="4" t="s">
        <v>195</v>
      </c>
      <c r="B92" s="5">
        <v>45593</v>
      </c>
      <c r="C92" s="4" t="s">
        <v>172</v>
      </c>
      <c r="D92" s="4" t="s">
        <v>24</v>
      </c>
      <c r="E92" s="6">
        <v>1</v>
      </c>
      <c r="F92" s="4" t="s">
        <v>30</v>
      </c>
      <c r="G92" s="4" t="s">
        <v>31</v>
      </c>
      <c r="H92" s="4" t="s">
        <v>14</v>
      </c>
      <c r="I92" s="4" t="s">
        <v>15</v>
      </c>
      <c r="J92" s="4">
        <f>_xlfn.XLOOKUP(D92, products!A:A, products!E:E, "Not Found")</f>
        <v>2200</v>
      </c>
      <c r="K92" s="4">
        <f>orders[[#This Row],[quantity]]*orders[[#This Row],[price]]</f>
        <v>2200</v>
      </c>
      <c r="L92" s="4" t="str">
        <f t="shared" si="2"/>
        <v>2024-10</v>
      </c>
      <c r="M92" t="str">
        <f>_xlfn.XLOOKUP(D92, products!A:A, products!B:B, "Not Found")</f>
        <v>Humnafas</v>
      </c>
    </row>
    <row r="93" spans="1:13" x14ac:dyDescent="0.25">
      <c r="A93" s="4" t="s">
        <v>196</v>
      </c>
      <c r="B93" s="5">
        <v>45596</v>
      </c>
      <c r="C93" s="4" t="s">
        <v>197</v>
      </c>
      <c r="D93" s="4" t="s">
        <v>42</v>
      </c>
      <c r="E93" s="6">
        <v>1</v>
      </c>
      <c r="F93" s="4" t="s">
        <v>19</v>
      </c>
      <c r="G93" s="4" t="s">
        <v>25</v>
      </c>
      <c r="H93" s="4" t="s">
        <v>26</v>
      </c>
      <c r="I93" s="4" t="s">
        <v>15</v>
      </c>
      <c r="J93" s="4">
        <f>_xlfn.XLOOKUP(D93, products!A:A, products!E:E, "Not Found")</f>
        <v>2000</v>
      </c>
      <c r="K93" s="4">
        <f>orders[[#This Row],[quantity]]*orders[[#This Row],[price]]</f>
        <v>2000</v>
      </c>
      <c r="L93" s="4" t="str">
        <f t="shared" si="2"/>
        <v>2024-10</v>
      </c>
      <c r="M93" t="str">
        <f>_xlfn.XLOOKUP(D93, products!A:A, products!B:B, "Not Found")</f>
        <v>Mehrwaan</v>
      </c>
    </row>
    <row r="94" spans="1:13" x14ac:dyDescent="0.25">
      <c r="A94" s="4" t="s">
        <v>198</v>
      </c>
      <c r="B94" s="5">
        <v>45600</v>
      </c>
      <c r="C94" s="4" t="s">
        <v>199</v>
      </c>
      <c r="D94" s="4" t="s">
        <v>33</v>
      </c>
      <c r="E94" s="6">
        <v>1</v>
      </c>
      <c r="F94" s="4" t="s">
        <v>12</v>
      </c>
      <c r="G94" s="4" t="s">
        <v>31</v>
      </c>
      <c r="H94" s="4" t="s">
        <v>14</v>
      </c>
      <c r="I94" s="4" t="s">
        <v>15</v>
      </c>
      <c r="J94" s="4">
        <f>_xlfn.XLOOKUP(D94, products!A:A, products!E:E, "Not Found")</f>
        <v>2000</v>
      </c>
      <c r="K94" s="4">
        <f>orders[[#This Row],[quantity]]*orders[[#This Row],[price]]</f>
        <v>2000</v>
      </c>
      <c r="L94" s="4" t="str">
        <f t="shared" si="2"/>
        <v>2024-11</v>
      </c>
      <c r="M94" t="str">
        <f>_xlfn.XLOOKUP(D94, products!A:A, products!B:B, "Not Found")</f>
        <v>Vasl</v>
      </c>
    </row>
    <row r="95" spans="1:13" x14ac:dyDescent="0.25">
      <c r="A95" s="4" t="s">
        <v>200</v>
      </c>
      <c r="B95" s="5">
        <v>45603</v>
      </c>
      <c r="C95" s="4" t="s">
        <v>201</v>
      </c>
      <c r="D95" s="4" t="s">
        <v>36</v>
      </c>
      <c r="E95" s="6">
        <v>1</v>
      </c>
      <c r="F95" s="4" t="s">
        <v>12</v>
      </c>
      <c r="G95" s="4" t="s">
        <v>13</v>
      </c>
      <c r="H95" s="4" t="s">
        <v>21</v>
      </c>
      <c r="I95" s="4" t="s">
        <v>15</v>
      </c>
      <c r="J95" s="4">
        <f>_xlfn.XLOOKUP(D95, products!A:A, products!E:E, "Not Found")</f>
        <v>1800</v>
      </c>
      <c r="K95" s="4">
        <f>orders[[#This Row],[quantity]]*orders[[#This Row],[price]]</f>
        <v>1800</v>
      </c>
      <c r="L95" s="4" t="str">
        <f t="shared" si="2"/>
        <v>2024-11</v>
      </c>
      <c r="M95" t="str">
        <f>_xlfn.XLOOKUP(D95, products!A:A, products!B:B, "Not Found")</f>
        <v>Prestige</v>
      </c>
    </row>
    <row r="96" spans="1:13" x14ac:dyDescent="0.25">
      <c r="A96" s="4" t="s">
        <v>202</v>
      </c>
      <c r="B96" s="5">
        <v>45606</v>
      </c>
      <c r="C96" s="4" t="s">
        <v>203</v>
      </c>
      <c r="D96" s="4" t="s">
        <v>11</v>
      </c>
      <c r="E96" s="6">
        <v>1</v>
      </c>
      <c r="F96" s="4" t="s">
        <v>19</v>
      </c>
      <c r="G96" s="4" t="s">
        <v>13</v>
      </c>
      <c r="H96" s="4" t="s">
        <v>56</v>
      </c>
      <c r="I96" s="4" t="s">
        <v>15</v>
      </c>
      <c r="J96" s="4">
        <f>_xlfn.XLOOKUP(D96, products!A:A, products!E:E, "Not Found")</f>
        <v>2250</v>
      </c>
      <c r="K96" s="4">
        <f>orders[[#This Row],[quantity]]*orders[[#This Row],[price]]</f>
        <v>2250</v>
      </c>
      <c r="L96" s="4" t="str">
        <f t="shared" si="2"/>
        <v>2024-11</v>
      </c>
      <c r="M96" t="str">
        <f>_xlfn.XLOOKUP(D96, products!A:A, products!B:B, "Not Found")</f>
        <v>Majesty</v>
      </c>
    </row>
    <row r="97" spans="1:13" x14ac:dyDescent="0.25">
      <c r="A97" s="4" t="s">
        <v>204</v>
      </c>
      <c r="B97" s="5">
        <v>45609</v>
      </c>
      <c r="C97" s="4" t="s">
        <v>205</v>
      </c>
      <c r="D97" s="4" t="s">
        <v>18</v>
      </c>
      <c r="E97" s="6">
        <v>2</v>
      </c>
      <c r="F97" s="4" t="s">
        <v>12</v>
      </c>
      <c r="G97" s="4" t="s">
        <v>25</v>
      </c>
      <c r="H97" s="4" t="s">
        <v>65</v>
      </c>
      <c r="I97" s="4" t="s">
        <v>15</v>
      </c>
      <c r="J97" s="4">
        <f>_xlfn.XLOOKUP(D97, products!A:A, products!E:E, "Not Found")</f>
        <v>2200</v>
      </c>
      <c r="K97" s="4">
        <f>orders[[#This Row],[quantity]]*orders[[#This Row],[price]]</f>
        <v>4400</v>
      </c>
      <c r="L97" s="4" t="str">
        <f t="shared" si="2"/>
        <v>2024-11</v>
      </c>
      <c r="M97" t="str">
        <f>_xlfn.XLOOKUP(D97, products!A:A, products!B:B, "Not Found")</f>
        <v>Amour</v>
      </c>
    </row>
    <row r="98" spans="1:13" x14ac:dyDescent="0.25">
      <c r="A98" s="4" t="s">
        <v>206</v>
      </c>
      <c r="B98" s="5">
        <v>45612</v>
      </c>
      <c r="C98" s="4" t="s">
        <v>181</v>
      </c>
      <c r="D98" s="4" t="s">
        <v>42</v>
      </c>
      <c r="E98" s="6">
        <v>1</v>
      </c>
      <c r="F98" s="4" t="s">
        <v>12</v>
      </c>
      <c r="G98" s="4" t="s">
        <v>13</v>
      </c>
      <c r="H98" s="4" t="s">
        <v>21</v>
      </c>
      <c r="I98" s="4" t="s">
        <v>15</v>
      </c>
      <c r="J98" s="4">
        <f>_xlfn.XLOOKUP(D98, products!A:A, products!E:E, "Not Found")</f>
        <v>2000</v>
      </c>
      <c r="K98" s="4">
        <f>orders[[#This Row],[quantity]]*orders[[#This Row],[price]]</f>
        <v>2000</v>
      </c>
      <c r="L98" s="4" t="str">
        <f t="shared" ref="L98:L129" si="3">TEXT(B98, "yyyy-mm")</f>
        <v>2024-11</v>
      </c>
      <c r="M98" t="str">
        <f>_xlfn.XLOOKUP(D98, products!A:A, products!B:B, "Not Found")</f>
        <v>Mehrwaan</v>
      </c>
    </row>
    <row r="99" spans="1:13" x14ac:dyDescent="0.25">
      <c r="A99" s="4" t="s">
        <v>207</v>
      </c>
      <c r="B99" s="5">
        <v>45615</v>
      </c>
      <c r="C99" s="4" t="s">
        <v>208</v>
      </c>
      <c r="D99" s="4" t="s">
        <v>24</v>
      </c>
      <c r="E99" s="6">
        <v>1</v>
      </c>
      <c r="F99" s="4" t="s">
        <v>19</v>
      </c>
      <c r="G99" s="4" t="s">
        <v>20</v>
      </c>
      <c r="H99" s="4" t="s">
        <v>21</v>
      </c>
      <c r="I99" s="4" t="s">
        <v>15</v>
      </c>
      <c r="J99" s="4">
        <f>_xlfn.XLOOKUP(D99, products!A:A, products!E:E, "Not Found")</f>
        <v>2200</v>
      </c>
      <c r="K99" s="4">
        <f>orders[[#This Row],[quantity]]*orders[[#This Row],[price]]</f>
        <v>2200</v>
      </c>
      <c r="L99" s="4" t="str">
        <f t="shared" si="3"/>
        <v>2024-11</v>
      </c>
      <c r="M99" t="str">
        <f>_xlfn.XLOOKUP(D99, products!A:A, products!B:B, "Not Found")</f>
        <v>Humnafas</v>
      </c>
    </row>
    <row r="100" spans="1:13" x14ac:dyDescent="0.25">
      <c r="A100" s="4" t="s">
        <v>209</v>
      </c>
      <c r="B100" s="5">
        <v>45618</v>
      </c>
      <c r="C100" s="4" t="s">
        <v>210</v>
      </c>
      <c r="D100" s="4" t="s">
        <v>29</v>
      </c>
      <c r="E100" s="6">
        <v>1</v>
      </c>
      <c r="F100" s="4" t="s">
        <v>30</v>
      </c>
      <c r="G100" s="4" t="s">
        <v>25</v>
      </c>
      <c r="H100" s="4" t="s">
        <v>26</v>
      </c>
      <c r="I100" s="4" t="s">
        <v>15</v>
      </c>
      <c r="J100" s="4">
        <f>_xlfn.XLOOKUP(D100, products!A:A, products!E:E, "Not Found")</f>
        <v>2250</v>
      </c>
      <c r="K100" s="4">
        <f>orders[[#This Row],[quantity]]*orders[[#This Row],[price]]</f>
        <v>2250</v>
      </c>
      <c r="L100" s="4" t="str">
        <f t="shared" si="3"/>
        <v>2024-11</v>
      </c>
      <c r="M100" t="str">
        <f>_xlfn.XLOOKUP(D100, products!A:A, products!B:B, "Not Found")</f>
        <v>Arwaah</v>
      </c>
    </row>
    <row r="101" spans="1:13" x14ac:dyDescent="0.25">
      <c r="A101" s="4" t="s">
        <v>211</v>
      </c>
      <c r="B101" s="5">
        <v>45621</v>
      </c>
      <c r="C101" s="4" t="s">
        <v>212</v>
      </c>
      <c r="D101" s="4" t="s">
        <v>36</v>
      </c>
      <c r="E101" s="6">
        <v>1</v>
      </c>
      <c r="F101" s="4" t="s">
        <v>12</v>
      </c>
      <c r="G101" s="4" t="s">
        <v>31</v>
      </c>
      <c r="H101" s="4" t="s">
        <v>14</v>
      </c>
      <c r="I101" s="4" t="s">
        <v>15</v>
      </c>
      <c r="J101" s="4">
        <f>_xlfn.XLOOKUP(D101, products!A:A, products!E:E, "Not Found")</f>
        <v>1800</v>
      </c>
      <c r="K101" s="4">
        <f>orders[[#This Row],[quantity]]*orders[[#This Row],[price]]</f>
        <v>1800</v>
      </c>
      <c r="L101" s="4" t="str">
        <f t="shared" si="3"/>
        <v>2024-11</v>
      </c>
      <c r="M101" t="str">
        <f>_xlfn.XLOOKUP(D101, products!A:A, products!B:B, "Not Found")</f>
        <v>Prestige</v>
      </c>
    </row>
    <row r="102" spans="1:13" x14ac:dyDescent="0.25">
      <c r="A102" s="4" t="s">
        <v>213</v>
      </c>
      <c r="B102" s="5">
        <v>45624</v>
      </c>
      <c r="C102" s="4" t="s">
        <v>214</v>
      </c>
      <c r="D102" s="4" t="s">
        <v>11</v>
      </c>
      <c r="E102" s="6">
        <v>1</v>
      </c>
      <c r="F102" s="4" t="s">
        <v>12</v>
      </c>
      <c r="G102" s="4" t="s">
        <v>13</v>
      </c>
      <c r="H102" s="4" t="s">
        <v>77</v>
      </c>
      <c r="I102" s="4" t="s">
        <v>15</v>
      </c>
      <c r="J102" s="4">
        <f>_xlfn.XLOOKUP(D102, products!A:A, products!E:E, "Not Found")</f>
        <v>2250</v>
      </c>
      <c r="K102" s="4">
        <f>orders[[#This Row],[quantity]]*orders[[#This Row],[price]]</f>
        <v>2250</v>
      </c>
      <c r="L102" s="4" t="str">
        <f t="shared" si="3"/>
        <v>2024-11</v>
      </c>
      <c r="M102" t="str">
        <f>_xlfn.XLOOKUP(D102, products!A:A, products!B:B, "Not Found")</f>
        <v>Majesty</v>
      </c>
    </row>
    <row r="103" spans="1:13" x14ac:dyDescent="0.25">
      <c r="A103" s="4" t="s">
        <v>215</v>
      </c>
      <c r="B103" s="5">
        <v>45628</v>
      </c>
      <c r="C103" s="4" t="s">
        <v>192</v>
      </c>
      <c r="D103" s="4" t="s">
        <v>33</v>
      </c>
      <c r="E103" s="6">
        <v>1</v>
      </c>
      <c r="F103" s="4" t="s">
        <v>19</v>
      </c>
      <c r="G103" s="4" t="s">
        <v>20</v>
      </c>
      <c r="H103" s="4" t="s">
        <v>14</v>
      </c>
      <c r="I103" s="4" t="s">
        <v>15</v>
      </c>
      <c r="J103" s="4">
        <f>_xlfn.XLOOKUP(D103, products!A:A, products!E:E, "Not Found")</f>
        <v>2000</v>
      </c>
      <c r="K103" s="4">
        <f>orders[[#This Row],[quantity]]*orders[[#This Row],[price]]</f>
        <v>2000</v>
      </c>
      <c r="L103" s="4" t="str">
        <f t="shared" si="3"/>
        <v>2024-12</v>
      </c>
      <c r="M103" t="str">
        <f>_xlfn.XLOOKUP(D103, products!A:A, products!B:B, "Not Found")</f>
        <v>Vasl</v>
      </c>
    </row>
    <row r="104" spans="1:13" x14ac:dyDescent="0.25">
      <c r="A104" s="4" t="s">
        <v>216</v>
      </c>
      <c r="B104" s="5">
        <v>45631</v>
      </c>
      <c r="C104" s="4" t="s">
        <v>217</v>
      </c>
      <c r="D104" s="4" t="s">
        <v>18</v>
      </c>
      <c r="E104" s="6">
        <v>1</v>
      </c>
      <c r="F104" s="4" t="s">
        <v>12</v>
      </c>
      <c r="G104" s="4" t="s">
        <v>13</v>
      </c>
      <c r="H104" s="4" t="s">
        <v>21</v>
      </c>
      <c r="I104" s="4" t="s">
        <v>15</v>
      </c>
      <c r="J104" s="4">
        <f>_xlfn.XLOOKUP(D104, products!A:A, products!E:E, "Not Found")</f>
        <v>2200</v>
      </c>
      <c r="K104" s="4">
        <f>orders[[#This Row],[quantity]]*orders[[#This Row],[price]]</f>
        <v>2200</v>
      </c>
      <c r="L104" s="4" t="str">
        <f t="shared" si="3"/>
        <v>2024-12</v>
      </c>
      <c r="M104" t="str">
        <f>_xlfn.XLOOKUP(D104, products!A:A, products!B:B, "Not Found")</f>
        <v>Amour</v>
      </c>
    </row>
    <row r="105" spans="1:13" x14ac:dyDescent="0.25">
      <c r="A105" s="4" t="s">
        <v>218</v>
      </c>
      <c r="B105" s="5">
        <v>45634</v>
      </c>
      <c r="C105" s="4" t="s">
        <v>219</v>
      </c>
      <c r="D105" s="4" t="s">
        <v>42</v>
      </c>
      <c r="E105" s="6">
        <v>1</v>
      </c>
      <c r="F105" s="4" t="s">
        <v>30</v>
      </c>
      <c r="G105" s="4" t="s">
        <v>31</v>
      </c>
      <c r="H105" s="4" t="s">
        <v>14</v>
      </c>
      <c r="I105" s="4" t="s">
        <v>15</v>
      </c>
      <c r="J105" s="4">
        <f>_xlfn.XLOOKUP(D105, products!A:A, products!E:E, "Not Found")</f>
        <v>2000</v>
      </c>
      <c r="K105" s="4">
        <f>orders[[#This Row],[quantity]]*orders[[#This Row],[price]]</f>
        <v>2000</v>
      </c>
      <c r="L105" s="4" t="str">
        <f t="shared" si="3"/>
        <v>2024-12</v>
      </c>
      <c r="M105" t="str">
        <f>_xlfn.XLOOKUP(D105, products!A:A, products!B:B, "Not Found")</f>
        <v>Mehrwaan</v>
      </c>
    </row>
    <row r="106" spans="1:13" x14ac:dyDescent="0.25">
      <c r="A106" s="4" t="s">
        <v>220</v>
      </c>
      <c r="B106" s="5">
        <v>45637</v>
      </c>
      <c r="C106" s="4" t="s">
        <v>221</v>
      </c>
      <c r="D106" s="4" t="s">
        <v>24</v>
      </c>
      <c r="E106" s="6">
        <v>2</v>
      </c>
      <c r="F106" s="4" t="s">
        <v>19</v>
      </c>
      <c r="G106" s="4" t="s">
        <v>25</v>
      </c>
      <c r="H106" s="4" t="s">
        <v>21</v>
      </c>
      <c r="I106" s="4" t="s">
        <v>51</v>
      </c>
      <c r="J106" s="4">
        <f>_xlfn.XLOOKUP(D106, products!A:A, products!E:E, "Not Found")</f>
        <v>2200</v>
      </c>
      <c r="K106" s="4">
        <f>orders[[#This Row],[quantity]]*orders[[#This Row],[price]]</f>
        <v>4400</v>
      </c>
      <c r="L106" s="4" t="str">
        <f t="shared" si="3"/>
        <v>2024-12</v>
      </c>
      <c r="M106" t="str">
        <f>_xlfn.XLOOKUP(D106, products!A:A, products!B:B, "Not Found")</f>
        <v>Humnafas</v>
      </c>
    </row>
    <row r="107" spans="1:13" x14ac:dyDescent="0.25">
      <c r="A107" s="4" t="s">
        <v>222</v>
      </c>
      <c r="B107" s="5">
        <v>45640</v>
      </c>
      <c r="C107" s="4" t="s">
        <v>223</v>
      </c>
      <c r="D107" s="4" t="s">
        <v>36</v>
      </c>
      <c r="E107" s="6">
        <v>1</v>
      </c>
      <c r="F107" s="4" t="s">
        <v>12</v>
      </c>
      <c r="G107" s="4" t="s">
        <v>25</v>
      </c>
      <c r="H107" s="4" t="s">
        <v>26</v>
      </c>
      <c r="I107" s="4" t="s">
        <v>15</v>
      </c>
      <c r="J107" s="4">
        <f>_xlfn.XLOOKUP(D107, products!A:A, products!E:E, "Not Found")</f>
        <v>1800</v>
      </c>
      <c r="K107" s="4">
        <f>orders[[#This Row],[quantity]]*orders[[#This Row],[price]]</f>
        <v>1800</v>
      </c>
      <c r="L107" s="4" t="str">
        <f t="shared" si="3"/>
        <v>2024-12</v>
      </c>
      <c r="M107" t="str">
        <f>_xlfn.XLOOKUP(D107, products!A:A, products!B:B, "Not Found")</f>
        <v>Prestige</v>
      </c>
    </row>
    <row r="108" spans="1:13" x14ac:dyDescent="0.25">
      <c r="A108" s="4" t="s">
        <v>224</v>
      </c>
      <c r="B108" s="5">
        <v>45643</v>
      </c>
      <c r="C108" s="4" t="s">
        <v>225</v>
      </c>
      <c r="D108" s="4" t="s">
        <v>11</v>
      </c>
      <c r="E108" s="6">
        <v>1</v>
      </c>
      <c r="F108" s="4" t="s">
        <v>12</v>
      </c>
      <c r="G108" s="4" t="s">
        <v>31</v>
      </c>
      <c r="H108" s="4" t="s">
        <v>14</v>
      </c>
      <c r="I108" s="4" t="s">
        <v>15</v>
      </c>
      <c r="J108" s="4">
        <f>_xlfn.XLOOKUP(D108, products!A:A, products!E:E, "Not Found")</f>
        <v>2250</v>
      </c>
      <c r="K108" s="4">
        <f>orders[[#This Row],[quantity]]*orders[[#This Row],[price]]</f>
        <v>2250</v>
      </c>
      <c r="L108" s="4" t="str">
        <f t="shared" si="3"/>
        <v>2024-12</v>
      </c>
      <c r="M108" t="str">
        <f>_xlfn.XLOOKUP(D108, products!A:A, products!B:B, "Not Found")</f>
        <v>Majesty</v>
      </c>
    </row>
    <row r="109" spans="1:13" x14ac:dyDescent="0.25">
      <c r="A109" s="4" t="s">
        <v>226</v>
      </c>
      <c r="B109" s="5">
        <v>45646</v>
      </c>
      <c r="C109" s="4" t="s">
        <v>227</v>
      </c>
      <c r="D109" s="4" t="s">
        <v>29</v>
      </c>
      <c r="E109" s="6">
        <v>1</v>
      </c>
      <c r="F109" s="4" t="s">
        <v>19</v>
      </c>
      <c r="G109" s="4" t="s">
        <v>13</v>
      </c>
      <c r="H109" s="4" t="s">
        <v>21</v>
      </c>
      <c r="I109" s="4" t="s">
        <v>15</v>
      </c>
      <c r="J109" s="4">
        <f>_xlfn.XLOOKUP(D109, products!A:A, products!E:E, "Not Found")</f>
        <v>2250</v>
      </c>
      <c r="K109" s="4">
        <f>orders[[#This Row],[quantity]]*orders[[#This Row],[price]]</f>
        <v>2250</v>
      </c>
      <c r="L109" s="4" t="str">
        <f t="shared" si="3"/>
        <v>2024-12</v>
      </c>
      <c r="M109" t="str">
        <f>_xlfn.XLOOKUP(D109, products!A:A, products!B:B, "Not Found")</f>
        <v>Arwaah</v>
      </c>
    </row>
    <row r="110" spans="1:13" x14ac:dyDescent="0.25">
      <c r="A110" s="4" t="s">
        <v>228</v>
      </c>
      <c r="B110" s="5">
        <v>45649</v>
      </c>
      <c r="C110" s="4" t="s">
        <v>201</v>
      </c>
      <c r="D110" s="4" t="s">
        <v>33</v>
      </c>
      <c r="E110" s="6">
        <v>1</v>
      </c>
      <c r="F110" s="4" t="s">
        <v>12</v>
      </c>
      <c r="G110" s="4" t="s">
        <v>13</v>
      </c>
      <c r="H110" s="4" t="s">
        <v>21</v>
      </c>
      <c r="I110" s="4" t="s">
        <v>15</v>
      </c>
      <c r="J110" s="4">
        <f>_xlfn.XLOOKUP(D110, products!A:A, products!E:E, "Not Found")</f>
        <v>2000</v>
      </c>
      <c r="K110" s="4">
        <f>orders[[#This Row],[quantity]]*orders[[#This Row],[price]]</f>
        <v>2000</v>
      </c>
      <c r="L110" s="4" t="str">
        <f t="shared" si="3"/>
        <v>2024-12</v>
      </c>
      <c r="M110" t="str">
        <f>_xlfn.XLOOKUP(D110, products!A:A, products!B:B, "Not Found")</f>
        <v>Vasl</v>
      </c>
    </row>
    <row r="111" spans="1:13" x14ac:dyDescent="0.25">
      <c r="A111" s="4" t="s">
        <v>229</v>
      </c>
      <c r="B111" s="5">
        <v>45652</v>
      </c>
      <c r="C111" s="4" t="s">
        <v>230</v>
      </c>
      <c r="D111" s="4" t="s">
        <v>18</v>
      </c>
      <c r="E111" s="6">
        <v>1</v>
      </c>
      <c r="F111" s="4" t="s">
        <v>12</v>
      </c>
      <c r="G111" s="4" t="s">
        <v>20</v>
      </c>
      <c r="H111" s="4" t="s">
        <v>37</v>
      </c>
      <c r="I111" s="4" t="s">
        <v>15</v>
      </c>
      <c r="J111" s="4">
        <f>_xlfn.XLOOKUP(D111, products!A:A, products!E:E, "Not Found")</f>
        <v>2200</v>
      </c>
      <c r="K111" s="4">
        <f>orders[[#This Row],[quantity]]*orders[[#This Row],[price]]</f>
        <v>2200</v>
      </c>
      <c r="L111" s="4" t="str">
        <f t="shared" si="3"/>
        <v>2024-12</v>
      </c>
      <c r="M111" t="str">
        <f>_xlfn.XLOOKUP(D111, products!A:A, products!B:B, "Not Found")</f>
        <v>Amour</v>
      </c>
    </row>
    <row r="112" spans="1:13" x14ac:dyDescent="0.25">
      <c r="A112" s="4" t="s">
        <v>231</v>
      </c>
      <c r="B112" s="5">
        <v>45655</v>
      </c>
      <c r="C112" s="4" t="s">
        <v>232</v>
      </c>
      <c r="D112" s="4" t="s">
        <v>42</v>
      </c>
      <c r="E112" s="6">
        <v>1</v>
      </c>
      <c r="F112" s="4" t="s">
        <v>19</v>
      </c>
      <c r="G112" s="4" t="s">
        <v>25</v>
      </c>
      <c r="H112" s="4" t="s">
        <v>43</v>
      </c>
      <c r="I112" s="4" t="s">
        <v>15</v>
      </c>
      <c r="J112" s="4">
        <f>_xlfn.XLOOKUP(D112, products!A:A, products!E:E, "Not Found")</f>
        <v>2000</v>
      </c>
      <c r="K112" s="4">
        <f>orders[[#This Row],[quantity]]*orders[[#This Row],[price]]</f>
        <v>2000</v>
      </c>
      <c r="L112" s="4" t="str">
        <f t="shared" si="3"/>
        <v>2024-12</v>
      </c>
      <c r="M112" t="str">
        <f>_xlfn.XLOOKUP(D112, products!A:A, products!B:B, "Not Found")</f>
        <v>Mehrwaan</v>
      </c>
    </row>
    <row r="113" spans="1:13" x14ac:dyDescent="0.25">
      <c r="A113" s="4" t="s">
        <v>233</v>
      </c>
      <c r="B113" s="5">
        <v>45659</v>
      </c>
      <c r="C113" s="4" t="s">
        <v>234</v>
      </c>
      <c r="D113" s="4" t="s">
        <v>36</v>
      </c>
      <c r="E113" s="6">
        <v>1</v>
      </c>
      <c r="F113" s="4" t="s">
        <v>30</v>
      </c>
      <c r="G113" s="4" t="s">
        <v>31</v>
      </c>
      <c r="H113" s="4" t="s">
        <v>14</v>
      </c>
      <c r="I113" s="4" t="s">
        <v>15</v>
      </c>
      <c r="J113" s="4">
        <f>_xlfn.XLOOKUP(D113, products!A:A, products!E:E, "Not Found")</f>
        <v>1800</v>
      </c>
      <c r="K113" s="4">
        <f>orders[[#This Row],[quantity]]*orders[[#This Row],[price]]</f>
        <v>1800</v>
      </c>
      <c r="L113" s="4" t="str">
        <f t="shared" si="3"/>
        <v>2025-01</v>
      </c>
      <c r="M113" t="str">
        <f>_xlfn.XLOOKUP(D113, products!A:A, products!B:B, "Not Found")</f>
        <v>Prestige</v>
      </c>
    </row>
    <row r="114" spans="1:13" x14ac:dyDescent="0.25">
      <c r="A114" s="4" t="s">
        <v>235</v>
      </c>
      <c r="B114" s="5">
        <v>45662</v>
      </c>
      <c r="C114" s="4" t="s">
        <v>236</v>
      </c>
      <c r="D114" s="4" t="s">
        <v>11</v>
      </c>
      <c r="E114" s="6">
        <v>1</v>
      </c>
      <c r="F114" s="4" t="s">
        <v>12</v>
      </c>
      <c r="G114" s="4" t="s">
        <v>13</v>
      </c>
      <c r="H114" s="4" t="s">
        <v>21</v>
      </c>
      <c r="I114" s="4" t="s">
        <v>15</v>
      </c>
      <c r="J114" s="4">
        <f>_xlfn.XLOOKUP(D114, products!A:A, products!E:E, "Not Found")</f>
        <v>2250</v>
      </c>
      <c r="K114" s="4">
        <f>orders[[#This Row],[quantity]]*orders[[#This Row],[price]]</f>
        <v>2250</v>
      </c>
      <c r="L114" s="4" t="str">
        <f t="shared" si="3"/>
        <v>2025-01</v>
      </c>
      <c r="M114" t="str">
        <f>_xlfn.XLOOKUP(D114, products!A:A, products!B:B, "Not Found")</f>
        <v>Majesty</v>
      </c>
    </row>
    <row r="115" spans="1:13" x14ac:dyDescent="0.25">
      <c r="A115" s="4" t="s">
        <v>237</v>
      </c>
      <c r="B115" s="5">
        <v>45665</v>
      </c>
      <c r="C115" s="4" t="s">
        <v>212</v>
      </c>
      <c r="D115" s="4" t="s">
        <v>24</v>
      </c>
      <c r="E115" s="6">
        <v>1</v>
      </c>
      <c r="F115" s="4" t="s">
        <v>12</v>
      </c>
      <c r="G115" s="4" t="s">
        <v>31</v>
      </c>
      <c r="H115" s="4" t="s">
        <v>14</v>
      </c>
      <c r="I115" s="4" t="s">
        <v>15</v>
      </c>
      <c r="J115" s="4">
        <f>_xlfn.XLOOKUP(D115, products!A:A, products!E:E, "Not Found")</f>
        <v>2200</v>
      </c>
      <c r="K115" s="4">
        <f>orders[[#This Row],[quantity]]*orders[[#This Row],[price]]</f>
        <v>2200</v>
      </c>
      <c r="L115" s="4" t="str">
        <f t="shared" si="3"/>
        <v>2025-01</v>
      </c>
      <c r="M115" t="str">
        <f>_xlfn.XLOOKUP(D115, products!A:A, products!B:B, "Not Found")</f>
        <v>Humnafas</v>
      </c>
    </row>
    <row r="116" spans="1:13" x14ac:dyDescent="0.25">
      <c r="A116" s="4" t="s">
        <v>238</v>
      </c>
      <c r="B116" s="5">
        <v>45668</v>
      </c>
      <c r="C116" s="4" t="s">
        <v>239</v>
      </c>
      <c r="D116" s="4" t="s">
        <v>29</v>
      </c>
      <c r="E116" s="6">
        <v>2</v>
      </c>
      <c r="F116" s="4" t="s">
        <v>19</v>
      </c>
      <c r="G116" s="4" t="s">
        <v>31</v>
      </c>
      <c r="H116" s="4" t="s">
        <v>14</v>
      </c>
      <c r="I116" s="4" t="s">
        <v>15</v>
      </c>
      <c r="J116" s="4">
        <f>_xlfn.XLOOKUP(D116, products!A:A, products!E:E, "Not Found")</f>
        <v>2250</v>
      </c>
      <c r="K116" s="4">
        <f>orders[[#This Row],[quantity]]*orders[[#This Row],[price]]</f>
        <v>4500</v>
      </c>
      <c r="L116" s="4" t="str">
        <f t="shared" si="3"/>
        <v>2025-01</v>
      </c>
      <c r="M116" t="str">
        <f>_xlfn.XLOOKUP(D116, products!A:A, products!B:B, "Not Found")</f>
        <v>Arwaah</v>
      </c>
    </row>
    <row r="117" spans="1:13" x14ac:dyDescent="0.25">
      <c r="A117" s="4" t="s">
        <v>240</v>
      </c>
      <c r="B117" s="5">
        <v>45671</v>
      </c>
      <c r="C117" s="4" t="s">
        <v>241</v>
      </c>
      <c r="D117" s="4" t="s">
        <v>18</v>
      </c>
      <c r="E117" s="6">
        <v>1</v>
      </c>
      <c r="F117" s="4" t="s">
        <v>12</v>
      </c>
      <c r="G117" s="4" t="s">
        <v>13</v>
      </c>
      <c r="H117" s="4" t="s">
        <v>21</v>
      </c>
      <c r="I117" s="4" t="s">
        <v>15</v>
      </c>
      <c r="J117" s="4">
        <f>_xlfn.XLOOKUP(D117, products!A:A, products!E:E, "Not Found")</f>
        <v>2200</v>
      </c>
      <c r="K117" s="4">
        <f>orders[[#This Row],[quantity]]*orders[[#This Row],[price]]</f>
        <v>2200</v>
      </c>
      <c r="L117" s="4" t="str">
        <f t="shared" si="3"/>
        <v>2025-01</v>
      </c>
      <c r="M117" t="str">
        <f>_xlfn.XLOOKUP(D117, products!A:A, products!B:B, "Not Found")</f>
        <v>Amour</v>
      </c>
    </row>
    <row r="118" spans="1:13" x14ac:dyDescent="0.25">
      <c r="A118" s="4" t="s">
        <v>242</v>
      </c>
      <c r="B118" s="5">
        <v>45674</v>
      </c>
      <c r="C118" s="4" t="s">
        <v>243</v>
      </c>
      <c r="D118" s="4" t="s">
        <v>42</v>
      </c>
      <c r="E118" s="6">
        <v>1</v>
      </c>
      <c r="F118" s="4" t="s">
        <v>30</v>
      </c>
      <c r="G118" s="4" t="s">
        <v>25</v>
      </c>
      <c r="H118" s="4" t="s">
        <v>26</v>
      </c>
      <c r="I118" s="4" t="s">
        <v>15</v>
      </c>
      <c r="J118" s="4">
        <f>_xlfn.XLOOKUP(D118, products!A:A, products!E:E, "Not Found")</f>
        <v>2000</v>
      </c>
      <c r="K118" s="4">
        <f>orders[[#This Row],[quantity]]*orders[[#This Row],[price]]</f>
        <v>2000</v>
      </c>
      <c r="L118" s="4" t="str">
        <f t="shared" si="3"/>
        <v>2025-01</v>
      </c>
      <c r="M118" t="str">
        <f>_xlfn.XLOOKUP(D118, products!A:A, products!B:B, "Not Found")</f>
        <v>Mehrwaan</v>
      </c>
    </row>
    <row r="119" spans="1:13" x14ac:dyDescent="0.25">
      <c r="A119" s="4" t="s">
        <v>244</v>
      </c>
      <c r="B119" s="5">
        <v>45677</v>
      </c>
      <c r="C119" s="4" t="s">
        <v>245</v>
      </c>
      <c r="D119" s="4" t="s">
        <v>33</v>
      </c>
      <c r="E119" s="6">
        <v>1</v>
      </c>
      <c r="F119" s="4" t="s">
        <v>12</v>
      </c>
      <c r="G119" s="4" t="s">
        <v>31</v>
      </c>
      <c r="H119" s="4" t="s">
        <v>14</v>
      </c>
      <c r="I119" s="4" t="s">
        <v>15</v>
      </c>
      <c r="J119" s="4">
        <f>_xlfn.XLOOKUP(D119, products!A:A, products!E:E, "Not Found")</f>
        <v>2000</v>
      </c>
      <c r="K119" s="4">
        <f>orders[[#This Row],[quantity]]*orders[[#This Row],[price]]</f>
        <v>2000</v>
      </c>
      <c r="L119" s="4" t="str">
        <f t="shared" si="3"/>
        <v>2025-01</v>
      </c>
      <c r="M119" t="str">
        <f>_xlfn.XLOOKUP(D119, products!A:A, products!B:B, "Not Found")</f>
        <v>Vasl</v>
      </c>
    </row>
    <row r="120" spans="1:13" x14ac:dyDescent="0.25">
      <c r="A120" s="4" t="s">
        <v>246</v>
      </c>
      <c r="B120" s="5">
        <v>45680</v>
      </c>
      <c r="C120" s="4" t="s">
        <v>219</v>
      </c>
      <c r="D120" s="4" t="s">
        <v>36</v>
      </c>
      <c r="E120" s="6">
        <v>1</v>
      </c>
      <c r="F120" s="4" t="s">
        <v>30</v>
      </c>
      <c r="G120" s="4" t="s">
        <v>31</v>
      </c>
      <c r="H120" s="4" t="s">
        <v>14</v>
      </c>
      <c r="I120" s="4" t="s">
        <v>15</v>
      </c>
      <c r="J120" s="4">
        <f>_xlfn.XLOOKUP(D120, products!A:A, products!E:E, "Not Found")</f>
        <v>1800</v>
      </c>
      <c r="K120" s="4">
        <f>orders[[#This Row],[quantity]]*orders[[#This Row],[price]]</f>
        <v>1800</v>
      </c>
      <c r="L120" s="4" t="str">
        <f t="shared" si="3"/>
        <v>2025-01</v>
      </c>
      <c r="M120" t="str">
        <f>_xlfn.XLOOKUP(D120, products!A:A, products!B:B, "Not Found")</f>
        <v>Prestige</v>
      </c>
    </row>
    <row r="121" spans="1:13" x14ac:dyDescent="0.25">
      <c r="A121" s="4" t="s">
        <v>247</v>
      </c>
      <c r="B121" s="5">
        <v>45683</v>
      </c>
      <c r="C121" s="4" t="s">
        <v>248</v>
      </c>
      <c r="D121" s="4" t="s">
        <v>11</v>
      </c>
      <c r="E121" s="6">
        <v>1</v>
      </c>
      <c r="F121" s="4" t="s">
        <v>19</v>
      </c>
      <c r="G121" s="4" t="s">
        <v>13</v>
      </c>
      <c r="H121" s="4" t="s">
        <v>21</v>
      </c>
      <c r="I121" s="4" t="s">
        <v>15</v>
      </c>
      <c r="J121" s="4">
        <f>_xlfn.XLOOKUP(D121, products!A:A, products!E:E, "Not Found")</f>
        <v>2250</v>
      </c>
      <c r="K121" s="4">
        <f>orders[[#This Row],[quantity]]*orders[[#This Row],[price]]</f>
        <v>2250</v>
      </c>
      <c r="L121" s="4" t="str">
        <f t="shared" si="3"/>
        <v>2025-01</v>
      </c>
      <c r="M121" t="str">
        <f>_xlfn.XLOOKUP(D121, products!A:A, products!B:B, "Not Found")</f>
        <v>Majesty</v>
      </c>
    </row>
    <row r="122" spans="1:13" x14ac:dyDescent="0.25">
      <c r="A122" s="4" t="s">
        <v>249</v>
      </c>
      <c r="B122" s="5">
        <v>45686</v>
      </c>
      <c r="C122" s="4" t="s">
        <v>250</v>
      </c>
      <c r="D122" s="4" t="s">
        <v>24</v>
      </c>
      <c r="E122" s="6">
        <v>1</v>
      </c>
      <c r="F122" s="4" t="s">
        <v>12</v>
      </c>
      <c r="G122" s="4" t="s">
        <v>13</v>
      </c>
      <c r="H122" s="4" t="s">
        <v>56</v>
      </c>
      <c r="I122" s="4" t="s">
        <v>15</v>
      </c>
      <c r="J122" s="4">
        <f>_xlfn.XLOOKUP(D122, products!A:A, products!E:E, "Not Found")</f>
        <v>2200</v>
      </c>
      <c r="K122" s="4">
        <f>orders[[#This Row],[quantity]]*orders[[#This Row],[price]]</f>
        <v>2200</v>
      </c>
      <c r="L122" s="4" t="str">
        <f t="shared" si="3"/>
        <v>2025-01</v>
      </c>
      <c r="M122" t="str">
        <f>_xlfn.XLOOKUP(D122, products!A:A, products!B:B, "Not Found")</f>
        <v>Humnafas</v>
      </c>
    </row>
    <row r="123" spans="1:13" x14ac:dyDescent="0.25">
      <c r="A123" s="4" t="s">
        <v>251</v>
      </c>
      <c r="B123" s="5">
        <v>45689</v>
      </c>
      <c r="C123" s="4" t="s">
        <v>252</v>
      </c>
      <c r="D123" s="4" t="s">
        <v>29</v>
      </c>
      <c r="E123" s="6">
        <v>1</v>
      </c>
      <c r="F123" s="4" t="s">
        <v>12</v>
      </c>
      <c r="G123" s="4" t="s">
        <v>25</v>
      </c>
      <c r="H123" s="4" t="s">
        <v>65</v>
      </c>
      <c r="I123" s="4" t="s">
        <v>51</v>
      </c>
      <c r="J123" s="4">
        <f>_xlfn.XLOOKUP(D123, products!A:A, products!E:E, "Not Found")</f>
        <v>2250</v>
      </c>
      <c r="K123" s="4">
        <f>orders[[#This Row],[quantity]]*orders[[#This Row],[price]]</f>
        <v>2250</v>
      </c>
      <c r="L123" s="4" t="str">
        <f t="shared" si="3"/>
        <v>2025-02</v>
      </c>
      <c r="M123" t="str">
        <f>_xlfn.XLOOKUP(D123, products!A:A, products!B:B, "Not Found")</f>
        <v>Arwaah</v>
      </c>
    </row>
    <row r="124" spans="1:13" x14ac:dyDescent="0.25">
      <c r="A124" s="4" t="s">
        <v>253</v>
      </c>
      <c r="B124" s="5">
        <v>45692</v>
      </c>
      <c r="C124" s="4" t="s">
        <v>254</v>
      </c>
      <c r="D124" s="4" t="s">
        <v>18</v>
      </c>
      <c r="E124" s="6">
        <v>1</v>
      </c>
      <c r="F124" s="4" t="s">
        <v>19</v>
      </c>
      <c r="G124" s="4" t="s">
        <v>20</v>
      </c>
      <c r="H124" s="4" t="s">
        <v>21</v>
      </c>
      <c r="I124" s="4" t="s">
        <v>15</v>
      </c>
      <c r="J124" s="4">
        <f>_xlfn.XLOOKUP(D124, products!A:A, products!E:E, "Not Found")</f>
        <v>2200</v>
      </c>
      <c r="K124" s="4">
        <f>orders[[#This Row],[quantity]]*orders[[#This Row],[price]]</f>
        <v>2200</v>
      </c>
      <c r="L124" s="4" t="str">
        <f t="shared" si="3"/>
        <v>2025-02</v>
      </c>
      <c r="M124" t="str">
        <f>_xlfn.XLOOKUP(D124, products!A:A, products!B:B, "Not Found")</f>
        <v>Amour</v>
      </c>
    </row>
    <row r="125" spans="1:13" x14ac:dyDescent="0.25">
      <c r="A125" s="4" t="s">
        <v>255</v>
      </c>
      <c r="B125" s="5">
        <v>45695</v>
      </c>
      <c r="C125" s="4" t="s">
        <v>256</v>
      </c>
      <c r="D125" s="4" t="s">
        <v>42</v>
      </c>
      <c r="E125" s="6">
        <v>2</v>
      </c>
      <c r="F125" s="4" t="s">
        <v>30</v>
      </c>
      <c r="G125" s="4" t="s">
        <v>25</v>
      </c>
      <c r="H125" s="4" t="s">
        <v>26</v>
      </c>
      <c r="I125" s="4" t="s">
        <v>15</v>
      </c>
      <c r="J125" s="4">
        <f>_xlfn.XLOOKUP(D125, products!A:A, products!E:E, "Not Found")</f>
        <v>2000</v>
      </c>
      <c r="K125" s="4">
        <f>orders[[#This Row],[quantity]]*orders[[#This Row],[price]]</f>
        <v>4000</v>
      </c>
      <c r="L125" s="4" t="str">
        <f t="shared" si="3"/>
        <v>2025-02</v>
      </c>
      <c r="M125" t="str">
        <f>_xlfn.XLOOKUP(D125, products!A:A, products!B:B, "Not Found")</f>
        <v>Mehrwaan</v>
      </c>
    </row>
    <row r="126" spans="1:13" x14ac:dyDescent="0.25">
      <c r="A126" s="4" t="s">
        <v>257</v>
      </c>
      <c r="B126" s="5">
        <v>45698</v>
      </c>
      <c r="C126" s="4" t="s">
        <v>258</v>
      </c>
      <c r="D126" s="4" t="s">
        <v>36</v>
      </c>
      <c r="E126" s="6">
        <v>1</v>
      </c>
      <c r="F126" s="4" t="s">
        <v>12</v>
      </c>
      <c r="G126" s="4" t="s">
        <v>31</v>
      </c>
      <c r="H126" s="4" t="s">
        <v>14</v>
      </c>
      <c r="I126" s="4" t="s">
        <v>15</v>
      </c>
      <c r="J126" s="4">
        <f>_xlfn.XLOOKUP(D126, products!A:A, products!E:E, "Not Found")</f>
        <v>1800</v>
      </c>
      <c r="K126" s="4">
        <f>orders[[#This Row],[quantity]]*orders[[#This Row],[price]]</f>
        <v>1800</v>
      </c>
      <c r="L126" s="4" t="str">
        <f t="shared" si="3"/>
        <v>2025-02</v>
      </c>
      <c r="M126" t="str">
        <f>_xlfn.XLOOKUP(D126, products!A:A, products!B:B, "Not Found")</f>
        <v>Prestige</v>
      </c>
    </row>
    <row r="127" spans="1:13" x14ac:dyDescent="0.25">
      <c r="A127" s="4" t="s">
        <v>259</v>
      </c>
      <c r="B127" s="5">
        <v>45701</v>
      </c>
      <c r="C127" s="4" t="s">
        <v>234</v>
      </c>
      <c r="D127" s="4" t="s">
        <v>33</v>
      </c>
      <c r="E127" s="6">
        <v>1</v>
      </c>
      <c r="F127" s="4" t="s">
        <v>30</v>
      </c>
      <c r="G127" s="4" t="s">
        <v>31</v>
      </c>
      <c r="H127" s="4" t="s">
        <v>14</v>
      </c>
      <c r="I127" s="4" t="s">
        <v>15</v>
      </c>
      <c r="J127" s="4">
        <f>_xlfn.XLOOKUP(D127, products!A:A, products!E:E, "Not Found")</f>
        <v>2000</v>
      </c>
      <c r="K127" s="4">
        <f>orders[[#This Row],[quantity]]*orders[[#This Row],[price]]</f>
        <v>2000</v>
      </c>
      <c r="L127" s="4" t="str">
        <f t="shared" si="3"/>
        <v>2025-02</v>
      </c>
      <c r="M127" t="str">
        <f>_xlfn.XLOOKUP(D127, products!A:A, products!B:B, "Not Found")</f>
        <v>Vasl</v>
      </c>
    </row>
    <row r="128" spans="1:13" x14ac:dyDescent="0.25">
      <c r="A128" s="4" t="s">
        <v>260</v>
      </c>
      <c r="B128" s="5">
        <v>45704</v>
      </c>
      <c r="C128" s="4" t="s">
        <v>261</v>
      </c>
      <c r="D128" s="4" t="s">
        <v>11</v>
      </c>
      <c r="E128" s="6">
        <v>1</v>
      </c>
      <c r="F128" s="4" t="s">
        <v>12</v>
      </c>
      <c r="G128" s="4" t="s">
        <v>13</v>
      </c>
      <c r="H128" s="4" t="s">
        <v>77</v>
      </c>
      <c r="I128" s="4" t="s">
        <v>15</v>
      </c>
      <c r="J128" s="4">
        <f>_xlfn.XLOOKUP(D128, products!A:A, products!E:E, "Not Found")</f>
        <v>2250</v>
      </c>
      <c r="K128" s="4">
        <f>orders[[#This Row],[quantity]]*orders[[#This Row],[price]]</f>
        <v>2250</v>
      </c>
      <c r="L128" s="4" t="str">
        <f t="shared" si="3"/>
        <v>2025-02</v>
      </c>
      <c r="M128" t="str">
        <f>_xlfn.XLOOKUP(D128, products!A:A, products!B:B, "Not Found")</f>
        <v>Majesty</v>
      </c>
    </row>
    <row r="129" spans="1:13" x14ac:dyDescent="0.25">
      <c r="A129" s="4" t="s">
        <v>262</v>
      </c>
      <c r="B129" s="5">
        <v>45707</v>
      </c>
      <c r="C129" s="4" t="s">
        <v>263</v>
      </c>
      <c r="D129" s="4" t="s">
        <v>24</v>
      </c>
      <c r="E129" s="6">
        <v>1</v>
      </c>
      <c r="F129" s="4" t="s">
        <v>19</v>
      </c>
      <c r="G129" s="4" t="s">
        <v>13</v>
      </c>
      <c r="H129" s="4" t="s">
        <v>21</v>
      </c>
      <c r="I129" s="4" t="s">
        <v>15</v>
      </c>
      <c r="J129" s="4">
        <f>_xlfn.XLOOKUP(D129, products!A:A, products!E:E, "Not Found")</f>
        <v>2200</v>
      </c>
      <c r="K129" s="4">
        <f>orders[[#This Row],[quantity]]*orders[[#This Row],[price]]</f>
        <v>2200</v>
      </c>
      <c r="L129" s="4" t="str">
        <f t="shared" si="3"/>
        <v>2025-02</v>
      </c>
      <c r="M129" t="str">
        <f>_xlfn.XLOOKUP(D129, products!A:A, products!B:B, "Not Found")</f>
        <v>Humnafas</v>
      </c>
    </row>
    <row r="130" spans="1:13" x14ac:dyDescent="0.25">
      <c r="A130" s="4" t="s">
        <v>264</v>
      </c>
      <c r="B130" s="5">
        <v>45710</v>
      </c>
      <c r="C130" s="4" t="s">
        <v>265</v>
      </c>
      <c r="D130" s="4" t="s">
        <v>29</v>
      </c>
      <c r="E130" s="6">
        <v>1</v>
      </c>
      <c r="F130" s="4" t="s">
        <v>12</v>
      </c>
      <c r="G130" s="4" t="s">
        <v>31</v>
      </c>
      <c r="H130" s="4" t="s">
        <v>14</v>
      </c>
      <c r="I130" s="4" t="s">
        <v>15</v>
      </c>
      <c r="J130" s="4">
        <f>_xlfn.XLOOKUP(D130, products!A:A, products!E:E, "Not Found")</f>
        <v>2250</v>
      </c>
      <c r="K130" s="4">
        <f>orders[[#This Row],[quantity]]*orders[[#This Row],[price]]</f>
        <v>2250</v>
      </c>
      <c r="L130" s="4" t="str">
        <f t="shared" ref="L130:L161" si="4">TEXT(B130, "yyyy-mm")</f>
        <v>2025-02</v>
      </c>
      <c r="M130" t="str">
        <f>_xlfn.XLOOKUP(D130, products!A:A, products!B:B, "Not Found")</f>
        <v>Arwaah</v>
      </c>
    </row>
    <row r="131" spans="1:13" x14ac:dyDescent="0.25">
      <c r="A131" s="4" t="s">
        <v>266</v>
      </c>
      <c r="B131" s="5">
        <v>45713</v>
      </c>
      <c r="C131" s="4" t="s">
        <v>267</v>
      </c>
      <c r="D131" s="4" t="s">
        <v>18</v>
      </c>
      <c r="E131" s="6">
        <v>1</v>
      </c>
      <c r="F131" s="4" t="s">
        <v>12</v>
      </c>
      <c r="G131" s="4" t="s">
        <v>20</v>
      </c>
      <c r="H131" s="4" t="s">
        <v>21</v>
      </c>
      <c r="I131" s="4" t="s">
        <v>15</v>
      </c>
      <c r="J131" s="4">
        <f>_xlfn.XLOOKUP(D131, products!A:A, products!E:E, "Not Found")</f>
        <v>2200</v>
      </c>
      <c r="K131" s="4">
        <f>orders[[#This Row],[quantity]]*orders[[#This Row],[price]]</f>
        <v>2200</v>
      </c>
      <c r="L131" s="4" t="str">
        <f t="shared" si="4"/>
        <v>2025-02</v>
      </c>
      <c r="M131" t="str">
        <f>_xlfn.XLOOKUP(D131, products!A:A, products!B:B, "Not Found")</f>
        <v>Amour</v>
      </c>
    </row>
    <row r="132" spans="1:13" x14ac:dyDescent="0.25">
      <c r="A132" s="4" t="s">
        <v>268</v>
      </c>
      <c r="B132" s="5">
        <v>45716</v>
      </c>
      <c r="C132" s="4" t="s">
        <v>269</v>
      </c>
      <c r="D132" s="4" t="s">
        <v>36</v>
      </c>
      <c r="E132" s="6">
        <v>2</v>
      </c>
      <c r="F132" s="4" t="s">
        <v>19</v>
      </c>
      <c r="G132" s="4" t="s">
        <v>31</v>
      </c>
      <c r="H132" s="4" t="s">
        <v>14</v>
      </c>
      <c r="I132" s="4" t="s">
        <v>15</v>
      </c>
      <c r="J132" s="4">
        <f>_xlfn.XLOOKUP(D132, products!A:A, products!E:E, "Not Found")</f>
        <v>1800</v>
      </c>
      <c r="K132" s="4">
        <f>orders[[#This Row],[quantity]]*orders[[#This Row],[price]]</f>
        <v>3600</v>
      </c>
      <c r="L132" s="4" t="str">
        <f t="shared" si="4"/>
        <v>2025-02</v>
      </c>
      <c r="M132" t="str">
        <f>_xlfn.XLOOKUP(D132, products!A:A, products!B:B, "Not Found")</f>
        <v>Prestige</v>
      </c>
    </row>
    <row r="133" spans="1:13" x14ac:dyDescent="0.25">
      <c r="A133" s="4" t="s">
        <v>270</v>
      </c>
      <c r="B133" s="5">
        <v>45719</v>
      </c>
      <c r="C133" s="4" t="s">
        <v>271</v>
      </c>
      <c r="D133" s="4" t="s">
        <v>42</v>
      </c>
      <c r="E133" s="6">
        <v>1</v>
      </c>
      <c r="F133" s="4" t="s">
        <v>30</v>
      </c>
      <c r="G133" s="4" t="s">
        <v>20</v>
      </c>
      <c r="H133" s="4" t="s">
        <v>37</v>
      </c>
      <c r="I133" s="4" t="s">
        <v>15</v>
      </c>
      <c r="J133" s="4">
        <f>_xlfn.XLOOKUP(D133, products!A:A, products!E:E, "Not Found")</f>
        <v>2000</v>
      </c>
      <c r="K133" s="4">
        <f>orders[[#This Row],[quantity]]*orders[[#This Row],[price]]</f>
        <v>2000</v>
      </c>
      <c r="L133" s="4" t="str">
        <f t="shared" si="4"/>
        <v>2025-03</v>
      </c>
      <c r="M133" t="str">
        <f>_xlfn.XLOOKUP(D133, products!A:A, products!B:B, "Not Found")</f>
        <v>Mehrwaan</v>
      </c>
    </row>
    <row r="134" spans="1:13" x14ac:dyDescent="0.25">
      <c r="A134" s="4" t="s">
        <v>272</v>
      </c>
      <c r="B134" s="5">
        <v>45722</v>
      </c>
      <c r="C134" s="4" t="s">
        <v>273</v>
      </c>
      <c r="D134" s="4" t="s">
        <v>33</v>
      </c>
      <c r="E134" s="6">
        <v>1</v>
      </c>
      <c r="F134" s="4" t="s">
        <v>12</v>
      </c>
      <c r="G134" s="4" t="s">
        <v>25</v>
      </c>
      <c r="H134" s="4" t="s">
        <v>43</v>
      </c>
      <c r="I134" s="4" t="s">
        <v>15</v>
      </c>
      <c r="J134" s="4">
        <f>_xlfn.XLOOKUP(D134, products!A:A, products!E:E, "Not Found")</f>
        <v>2000</v>
      </c>
      <c r="K134" s="4">
        <f>orders[[#This Row],[quantity]]*orders[[#This Row],[price]]</f>
        <v>2000</v>
      </c>
      <c r="L134" s="4" t="str">
        <f t="shared" si="4"/>
        <v>2025-03</v>
      </c>
      <c r="M134" t="str">
        <f>_xlfn.XLOOKUP(D134, products!A:A, products!B:B, "Not Found")</f>
        <v>Vasl</v>
      </c>
    </row>
    <row r="135" spans="1:13" x14ac:dyDescent="0.25">
      <c r="A135" s="4" t="s">
        <v>274</v>
      </c>
      <c r="B135" s="5">
        <v>45725</v>
      </c>
      <c r="C135" s="4" t="s">
        <v>275</v>
      </c>
      <c r="D135" s="4" t="s">
        <v>11</v>
      </c>
      <c r="E135" s="6">
        <v>1</v>
      </c>
      <c r="F135" s="4" t="s">
        <v>12</v>
      </c>
      <c r="G135" s="4" t="s">
        <v>31</v>
      </c>
      <c r="H135" s="4" t="s">
        <v>14</v>
      </c>
      <c r="I135" s="4" t="s">
        <v>15</v>
      </c>
      <c r="J135" s="4">
        <f>_xlfn.XLOOKUP(D135, products!A:A, products!E:E, "Not Found")</f>
        <v>2250</v>
      </c>
      <c r="K135" s="4">
        <f>orders[[#This Row],[quantity]]*orders[[#This Row],[price]]</f>
        <v>2250</v>
      </c>
      <c r="L135" s="4" t="str">
        <f t="shared" si="4"/>
        <v>2025-03</v>
      </c>
      <c r="M135" t="str">
        <f>_xlfn.XLOOKUP(D135, products!A:A, products!B:B, "Not Found")</f>
        <v>Majesty</v>
      </c>
    </row>
    <row r="136" spans="1:13" x14ac:dyDescent="0.25">
      <c r="A136" s="4" t="s">
        <v>276</v>
      </c>
      <c r="B136" s="5">
        <v>45728</v>
      </c>
      <c r="C136" s="4" t="s">
        <v>254</v>
      </c>
      <c r="D136" s="4" t="s">
        <v>24</v>
      </c>
      <c r="E136" s="6">
        <v>1</v>
      </c>
      <c r="F136" s="4" t="s">
        <v>19</v>
      </c>
      <c r="G136" s="4" t="s">
        <v>20</v>
      </c>
      <c r="H136" s="4" t="s">
        <v>21</v>
      </c>
      <c r="I136" s="4" t="s">
        <v>15</v>
      </c>
      <c r="J136" s="4">
        <f>_xlfn.XLOOKUP(D136, products!A:A, products!E:E, "Not Found")</f>
        <v>2200</v>
      </c>
      <c r="K136" s="4">
        <f>orders[[#This Row],[quantity]]*orders[[#This Row],[price]]</f>
        <v>2200</v>
      </c>
      <c r="L136" s="4" t="str">
        <f t="shared" si="4"/>
        <v>2025-03</v>
      </c>
      <c r="M136" t="str">
        <f>_xlfn.XLOOKUP(D136, products!A:A, products!B:B, "Not Found")</f>
        <v>Humnafas</v>
      </c>
    </row>
    <row r="137" spans="1:13" x14ac:dyDescent="0.25">
      <c r="A137" s="4" t="s">
        <v>277</v>
      </c>
      <c r="B137" s="5">
        <v>45731</v>
      </c>
      <c r="C137" s="4" t="s">
        <v>278</v>
      </c>
      <c r="D137" s="4" t="s">
        <v>29</v>
      </c>
      <c r="E137" s="6">
        <v>1</v>
      </c>
      <c r="F137" s="4" t="s">
        <v>19</v>
      </c>
      <c r="G137" s="4" t="s">
        <v>13</v>
      </c>
      <c r="H137" s="4" t="s">
        <v>21</v>
      </c>
      <c r="I137" s="4" t="s">
        <v>15</v>
      </c>
      <c r="J137" s="4">
        <f>_xlfn.XLOOKUP(D137, products!A:A, products!E:E, "Not Found")</f>
        <v>2250</v>
      </c>
      <c r="K137" s="4">
        <f>orders[[#This Row],[quantity]]*orders[[#This Row],[price]]</f>
        <v>2250</v>
      </c>
      <c r="L137" s="4" t="str">
        <f t="shared" si="4"/>
        <v>2025-03</v>
      </c>
      <c r="M137" t="str">
        <f>_xlfn.XLOOKUP(D137, products!A:A, products!B:B, "Not Found")</f>
        <v>Arwaah</v>
      </c>
    </row>
    <row r="138" spans="1:13" x14ac:dyDescent="0.25">
      <c r="A138" s="4" t="s">
        <v>279</v>
      </c>
      <c r="B138" s="5">
        <v>45734</v>
      </c>
      <c r="C138" s="4" t="s">
        <v>269</v>
      </c>
      <c r="D138" s="4" t="s">
        <v>18</v>
      </c>
      <c r="E138" s="6">
        <v>1</v>
      </c>
      <c r="F138" s="4" t="s">
        <v>19</v>
      </c>
      <c r="G138" s="4" t="s">
        <v>31</v>
      </c>
      <c r="H138" s="4" t="s">
        <v>14</v>
      </c>
      <c r="I138" s="4" t="s">
        <v>15</v>
      </c>
      <c r="J138" s="4">
        <f>_xlfn.XLOOKUP(D138, products!A:A, products!E:E, "Not Found")</f>
        <v>2200</v>
      </c>
      <c r="K138" s="4">
        <f>orders[[#This Row],[quantity]]*orders[[#This Row],[price]]</f>
        <v>2200</v>
      </c>
      <c r="L138" s="4" t="str">
        <f t="shared" si="4"/>
        <v>2025-03</v>
      </c>
      <c r="M138" t="str">
        <f>_xlfn.XLOOKUP(D138, products!A:A, products!B:B, "Not Found")</f>
        <v>Amour</v>
      </c>
    </row>
    <row r="139" spans="1:13" x14ac:dyDescent="0.25">
      <c r="A139" s="4" t="s">
        <v>280</v>
      </c>
      <c r="B139" s="5">
        <v>45737</v>
      </c>
      <c r="C139" s="4" t="s">
        <v>281</v>
      </c>
      <c r="D139" s="4" t="s">
        <v>42</v>
      </c>
      <c r="E139" s="6">
        <v>1</v>
      </c>
      <c r="F139" s="4" t="s">
        <v>30</v>
      </c>
      <c r="G139" s="4" t="s">
        <v>13</v>
      </c>
      <c r="H139" s="4" t="s">
        <v>21</v>
      </c>
      <c r="I139" s="4" t="s">
        <v>15</v>
      </c>
      <c r="J139" s="4">
        <f>_xlfn.XLOOKUP(D139, products!A:A, products!E:E, "Not Found")</f>
        <v>2000</v>
      </c>
      <c r="K139" s="4">
        <f>orders[[#This Row],[quantity]]*orders[[#This Row],[price]]</f>
        <v>2000</v>
      </c>
      <c r="L139" s="4" t="str">
        <f t="shared" si="4"/>
        <v>2025-03</v>
      </c>
      <c r="M139" t="str">
        <f>_xlfn.XLOOKUP(D139, products!A:A, products!B:B, "Not Found")</f>
        <v>Mehrwaan</v>
      </c>
    </row>
    <row r="140" spans="1:13" x14ac:dyDescent="0.25">
      <c r="A140" s="4" t="s">
        <v>282</v>
      </c>
      <c r="B140" s="5">
        <v>45740</v>
      </c>
      <c r="C140" s="4" t="s">
        <v>283</v>
      </c>
      <c r="D140" s="4" t="s">
        <v>36</v>
      </c>
      <c r="E140" s="6">
        <v>1</v>
      </c>
      <c r="F140" s="4" t="s">
        <v>12</v>
      </c>
      <c r="G140" s="4" t="s">
        <v>25</v>
      </c>
      <c r="H140" s="4" t="s">
        <v>26</v>
      </c>
      <c r="I140" s="4" t="s">
        <v>51</v>
      </c>
      <c r="J140" s="4">
        <f>_xlfn.XLOOKUP(D140, products!A:A, products!E:E, "Not Found")</f>
        <v>1800</v>
      </c>
      <c r="K140" s="4">
        <f>orders[[#This Row],[quantity]]*orders[[#This Row],[price]]</f>
        <v>1800</v>
      </c>
      <c r="L140" s="4" t="str">
        <f t="shared" si="4"/>
        <v>2025-03</v>
      </c>
      <c r="M140" t="str">
        <f>_xlfn.XLOOKUP(D140, products!A:A, products!B:B, "Not Found")</f>
        <v>Prestige</v>
      </c>
    </row>
    <row r="141" spans="1:13" x14ac:dyDescent="0.25">
      <c r="A141" s="4" t="s">
        <v>284</v>
      </c>
      <c r="B141" s="5">
        <v>45743</v>
      </c>
      <c r="C141" s="4" t="s">
        <v>285</v>
      </c>
      <c r="D141" s="4" t="s">
        <v>11</v>
      </c>
      <c r="E141" s="6">
        <v>1</v>
      </c>
      <c r="F141" s="4" t="s">
        <v>12</v>
      </c>
      <c r="G141" s="4" t="s">
        <v>31</v>
      </c>
      <c r="H141" s="4" t="s">
        <v>14</v>
      </c>
      <c r="I141" s="4" t="s">
        <v>15</v>
      </c>
      <c r="J141" s="4">
        <f>_xlfn.XLOOKUP(D141, products!A:A, products!E:E, "Not Found")</f>
        <v>2250</v>
      </c>
      <c r="K141" s="4">
        <f>orders[[#This Row],[quantity]]*orders[[#This Row],[price]]</f>
        <v>2250</v>
      </c>
      <c r="L141" s="4" t="str">
        <f t="shared" si="4"/>
        <v>2025-03</v>
      </c>
      <c r="M141" t="str">
        <f>_xlfn.XLOOKUP(D141, products!A:A, products!B:B, "Not Found")</f>
        <v>Majesty</v>
      </c>
    </row>
    <row r="142" spans="1:13" x14ac:dyDescent="0.25">
      <c r="A142" s="4" t="s">
        <v>286</v>
      </c>
      <c r="B142" s="5">
        <v>45746</v>
      </c>
      <c r="C142" s="4" t="s">
        <v>287</v>
      </c>
      <c r="D142" s="4" t="s">
        <v>33</v>
      </c>
      <c r="E142" s="6">
        <v>2</v>
      </c>
      <c r="F142" s="4" t="s">
        <v>19</v>
      </c>
      <c r="G142" s="4" t="s">
        <v>13</v>
      </c>
      <c r="H142" s="4" t="s">
        <v>21</v>
      </c>
      <c r="I142" s="4" t="s">
        <v>15</v>
      </c>
      <c r="J142" s="4">
        <f>_xlfn.XLOOKUP(D142, products!A:A, products!E:E, "Not Found")</f>
        <v>2000</v>
      </c>
      <c r="K142" s="4">
        <f>orders[[#This Row],[quantity]]*orders[[#This Row],[price]]</f>
        <v>4000</v>
      </c>
      <c r="L142" s="4" t="str">
        <f t="shared" si="4"/>
        <v>2025-03</v>
      </c>
      <c r="M142" t="str">
        <f>_xlfn.XLOOKUP(D142, products!A:A, products!B:B, "Not Found")</f>
        <v>Vasl</v>
      </c>
    </row>
    <row r="143" spans="1:13" x14ac:dyDescent="0.25">
      <c r="A143" s="4" t="s">
        <v>288</v>
      </c>
      <c r="B143" s="5">
        <v>45749</v>
      </c>
      <c r="C143" s="4" t="s">
        <v>289</v>
      </c>
      <c r="D143" s="4" t="s">
        <v>24</v>
      </c>
      <c r="E143" s="6">
        <v>1</v>
      </c>
      <c r="F143" s="4" t="s">
        <v>12</v>
      </c>
      <c r="G143" s="4" t="s">
        <v>13</v>
      </c>
      <c r="H143" s="4" t="s">
        <v>56</v>
      </c>
      <c r="I143" s="4" t="s">
        <v>15</v>
      </c>
      <c r="J143" s="4">
        <f>_xlfn.XLOOKUP(D143, products!A:A, products!E:E, "Not Found")</f>
        <v>2200</v>
      </c>
      <c r="K143" s="4">
        <f>orders[[#This Row],[quantity]]*orders[[#This Row],[price]]</f>
        <v>2200</v>
      </c>
      <c r="L143" s="4" t="str">
        <f t="shared" si="4"/>
        <v>2025-04</v>
      </c>
      <c r="M143" t="str">
        <f>_xlfn.XLOOKUP(D143, products!A:A, products!B:B, "Not Found")</f>
        <v>Humnafas</v>
      </c>
    </row>
    <row r="144" spans="1:13" x14ac:dyDescent="0.25">
      <c r="A144" s="4" t="s">
        <v>290</v>
      </c>
      <c r="B144" s="5">
        <v>45752</v>
      </c>
      <c r="C144" s="4" t="s">
        <v>291</v>
      </c>
      <c r="D144" s="4" t="s">
        <v>29</v>
      </c>
      <c r="E144" s="6">
        <v>1</v>
      </c>
      <c r="F144" s="4" t="s">
        <v>12</v>
      </c>
      <c r="G144" s="4" t="s">
        <v>25</v>
      </c>
      <c r="H144" s="4" t="s">
        <v>65</v>
      </c>
      <c r="I144" s="4" t="s">
        <v>15</v>
      </c>
      <c r="J144" s="4">
        <f>_xlfn.XLOOKUP(D144, products!A:A, products!E:E, "Not Found")</f>
        <v>2250</v>
      </c>
      <c r="K144" s="4">
        <f>orders[[#This Row],[quantity]]*orders[[#This Row],[price]]</f>
        <v>2250</v>
      </c>
      <c r="L144" s="4" t="str">
        <f t="shared" si="4"/>
        <v>2025-04</v>
      </c>
      <c r="M144" t="str">
        <f>_xlfn.XLOOKUP(D144, products!A:A, products!B:B, "Not Found")</f>
        <v>Arwaah</v>
      </c>
    </row>
    <row r="145" spans="1:13" x14ac:dyDescent="0.25">
      <c r="A145" s="4" t="s">
        <v>292</v>
      </c>
      <c r="B145" s="5">
        <v>45755</v>
      </c>
      <c r="C145" s="4" t="s">
        <v>267</v>
      </c>
      <c r="D145" s="4" t="s">
        <v>42</v>
      </c>
      <c r="E145" s="6">
        <v>1</v>
      </c>
      <c r="F145" s="4" t="s">
        <v>12</v>
      </c>
      <c r="G145" s="4" t="s">
        <v>20</v>
      </c>
      <c r="H145" s="4" t="s">
        <v>21</v>
      </c>
      <c r="I145" s="4" t="s">
        <v>15</v>
      </c>
      <c r="J145" s="4">
        <f>_xlfn.XLOOKUP(D145, products!A:A, products!E:E, "Not Found")</f>
        <v>2000</v>
      </c>
      <c r="K145" s="4">
        <f>orders[[#This Row],[quantity]]*orders[[#This Row],[price]]</f>
        <v>2000</v>
      </c>
      <c r="L145" s="4" t="str">
        <f t="shared" si="4"/>
        <v>2025-04</v>
      </c>
      <c r="M145" t="str">
        <f>_xlfn.XLOOKUP(D145, products!A:A, products!B:B, "Not Found")</f>
        <v>Mehrwaan</v>
      </c>
    </row>
    <row r="146" spans="1:13" x14ac:dyDescent="0.25">
      <c r="A146" s="4" t="s">
        <v>293</v>
      </c>
      <c r="B146" s="5">
        <v>45758</v>
      </c>
      <c r="C146" s="4" t="s">
        <v>294</v>
      </c>
      <c r="D146" s="4" t="s">
        <v>18</v>
      </c>
      <c r="E146" s="6">
        <v>1</v>
      </c>
      <c r="F146" s="4" t="s">
        <v>19</v>
      </c>
      <c r="G146" s="4" t="s">
        <v>13</v>
      </c>
      <c r="H146" s="4" t="s">
        <v>21</v>
      </c>
      <c r="I146" s="4" t="s">
        <v>15</v>
      </c>
      <c r="J146" s="4">
        <f>_xlfn.XLOOKUP(D146, products!A:A, products!E:E, "Not Found")</f>
        <v>2200</v>
      </c>
      <c r="K146" s="4">
        <f>orders[[#This Row],[quantity]]*orders[[#This Row],[price]]</f>
        <v>2200</v>
      </c>
      <c r="L146" s="4" t="str">
        <f t="shared" si="4"/>
        <v>2025-04</v>
      </c>
      <c r="M146" t="str">
        <f>_xlfn.XLOOKUP(D146, products!A:A, products!B:B, "Not Found")</f>
        <v>Amour</v>
      </c>
    </row>
    <row r="147" spans="1:13" x14ac:dyDescent="0.25">
      <c r="A147" s="4" t="s">
        <v>295</v>
      </c>
      <c r="B147" s="5">
        <v>45761</v>
      </c>
      <c r="C147" s="4" t="s">
        <v>296</v>
      </c>
      <c r="D147" s="4" t="s">
        <v>36</v>
      </c>
      <c r="E147" s="6">
        <v>1</v>
      </c>
      <c r="F147" s="4" t="s">
        <v>30</v>
      </c>
      <c r="G147" s="4" t="s">
        <v>25</v>
      </c>
      <c r="H147" s="4" t="s">
        <v>26</v>
      </c>
      <c r="I147" s="4" t="s">
        <v>15</v>
      </c>
      <c r="J147" s="4">
        <f>_xlfn.XLOOKUP(D147, products!A:A, products!E:E, "Not Found")</f>
        <v>1800</v>
      </c>
      <c r="K147" s="4">
        <f>orders[[#This Row],[quantity]]*orders[[#This Row],[price]]</f>
        <v>1800</v>
      </c>
      <c r="L147" s="4" t="str">
        <f t="shared" si="4"/>
        <v>2025-04</v>
      </c>
      <c r="M147" t="str">
        <f>_xlfn.XLOOKUP(D147, products!A:A, products!B:B, "Not Found")</f>
        <v>Prestige</v>
      </c>
    </row>
    <row r="148" spans="1:13" x14ac:dyDescent="0.25">
      <c r="A148" s="4" t="s">
        <v>297</v>
      </c>
      <c r="B148" s="5">
        <v>45764</v>
      </c>
      <c r="C148" s="4" t="s">
        <v>298</v>
      </c>
      <c r="D148" s="4" t="s">
        <v>11</v>
      </c>
      <c r="E148" s="6">
        <v>1</v>
      </c>
      <c r="F148" s="4" t="s">
        <v>12</v>
      </c>
      <c r="G148" s="4" t="s">
        <v>31</v>
      </c>
      <c r="H148" s="4" t="s">
        <v>14</v>
      </c>
      <c r="I148" s="4" t="s">
        <v>15</v>
      </c>
      <c r="J148" s="4">
        <f>_xlfn.XLOOKUP(D148, products!A:A, products!E:E, "Not Found")</f>
        <v>2250</v>
      </c>
      <c r="K148" s="4">
        <f>orders[[#This Row],[quantity]]*orders[[#This Row],[price]]</f>
        <v>2250</v>
      </c>
      <c r="L148" s="4" t="str">
        <f t="shared" si="4"/>
        <v>2025-04</v>
      </c>
      <c r="M148" t="str">
        <f>_xlfn.XLOOKUP(D148, products!A:A, products!B:B, "Not Found")</f>
        <v>Majesty</v>
      </c>
    </row>
    <row r="149" spans="1:13" x14ac:dyDescent="0.25">
      <c r="A149" s="4" t="s">
        <v>299</v>
      </c>
      <c r="B149" s="5">
        <v>45767</v>
      </c>
      <c r="C149" s="4" t="s">
        <v>300</v>
      </c>
      <c r="D149" s="4" t="s">
        <v>33</v>
      </c>
      <c r="E149" s="6">
        <v>1</v>
      </c>
      <c r="F149" s="4" t="s">
        <v>12</v>
      </c>
      <c r="G149" s="4" t="s">
        <v>13</v>
      </c>
      <c r="H149" s="4" t="s">
        <v>77</v>
      </c>
      <c r="I149" s="4" t="s">
        <v>15</v>
      </c>
      <c r="J149" s="4">
        <f>_xlfn.XLOOKUP(D149, products!A:A, products!E:E, "Not Found")</f>
        <v>2000</v>
      </c>
      <c r="K149" s="4">
        <f>orders[[#This Row],[quantity]]*orders[[#This Row],[price]]</f>
        <v>2000</v>
      </c>
      <c r="L149" s="4" t="str">
        <f t="shared" si="4"/>
        <v>2025-04</v>
      </c>
      <c r="M149" t="str">
        <f>_xlfn.XLOOKUP(D149, products!A:A, products!B:B, "Not Found")</f>
        <v>Vasl</v>
      </c>
    </row>
    <row r="150" spans="1:13" x14ac:dyDescent="0.25">
      <c r="A150" s="4" t="s">
        <v>301</v>
      </c>
      <c r="B150" s="5">
        <v>45770</v>
      </c>
      <c r="C150" s="4" t="s">
        <v>281</v>
      </c>
      <c r="D150" s="4" t="s">
        <v>29</v>
      </c>
      <c r="E150" s="6">
        <v>1</v>
      </c>
      <c r="F150" s="4" t="s">
        <v>30</v>
      </c>
      <c r="G150" s="4" t="s">
        <v>13</v>
      </c>
      <c r="H150" s="4" t="s">
        <v>21</v>
      </c>
      <c r="I150" s="4" t="s">
        <v>15</v>
      </c>
      <c r="J150" s="4">
        <f>_xlfn.XLOOKUP(D150, products!A:A, products!E:E, "Not Found")</f>
        <v>2250</v>
      </c>
      <c r="K150" s="4">
        <f>orders[[#This Row],[quantity]]*orders[[#This Row],[price]]</f>
        <v>2250</v>
      </c>
      <c r="L150" s="4" t="str">
        <f t="shared" si="4"/>
        <v>2025-04</v>
      </c>
      <c r="M150" t="str">
        <f>_xlfn.XLOOKUP(D150, products!A:A, products!B:B, "Not Found")</f>
        <v>Arwaah</v>
      </c>
    </row>
    <row r="151" spans="1:13" x14ac:dyDescent="0.25">
      <c r="A151" s="4" t="s">
        <v>302</v>
      </c>
      <c r="B151" s="5">
        <v>45773</v>
      </c>
      <c r="C151" s="4" t="s">
        <v>303</v>
      </c>
      <c r="D151" s="4" t="s">
        <v>42</v>
      </c>
      <c r="E151" s="6">
        <v>1</v>
      </c>
      <c r="F151" s="4" t="s">
        <v>19</v>
      </c>
      <c r="G151" s="4" t="s">
        <v>20</v>
      </c>
      <c r="H151" s="4" t="s">
        <v>21</v>
      </c>
      <c r="I151" s="4" t="s">
        <v>15</v>
      </c>
      <c r="J151" s="4">
        <f>_xlfn.XLOOKUP(D151, products!A:A, products!E:E, "Not Found")</f>
        <v>2000</v>
      </c>
      <c r="K151" s="4">
        <f>orders[[#This Row],[quantity]]*orders[[#This Row],[price]]</f>
        <v>2000</v>
      </c>
      <c r="L151" s="4" t="str">
        <f t="shared" si="4"/>
        <v>2025-04</v>
      </c>
      <c r="M151" t="str">
        <f>_xlfn.XLOOKUP(D151, products!A:A, products!B:B, "Not Found")</f>
        <v>Mehrwaan</v>
      </c>
    </row>
    <row r="152" spans="1:13" x14ac:dyDescent="0.25">
      <c r="A152" s="4" t="s">
        <v>304</v>
      </c>
      <c r="B152" s="5">
        <v>45776</v>
      </c>
      <c r="C152" s="4" t="s">
        <v>305</v>
      </c>
      <c r="D152" s="4" t="s">
        <v>24</v>
      </c>
      <c r="E152" s="6">
        <v>1</v>
      </c>
      <c r="F152" s="4" t="s">
        <v>12</v>
      </c>
      <c r="G152" s="4" t="s">
        <v>31</v>
      </c>
      <c r="H152" s="4" t="s">
        <v>14</v>
      </c>
      <c r="I152" s="4" t="s">
        <v>15</v>
      </c>
      <c r="J152" s="4">
        <f>_xlfn.XLOOKUP(D152, products!A:A, products!E:E, "Not Found")</f>
        <v>2200</v>
      </c>
      <c r="K152" s="4">
        <f>orders[[#This Row],[quantity]]*orders[[#This Row],[price]]</f>
        <v>2200</v>
      </c>
      <c r="L152" s="4" t="str">
        <f t="shared" si="4"/>
        <v>2025-04</v>
      </c>
      <c r="M152" t="str">
        <f>_xlfn.XLOOKUP(D152, products!A:A, products!B:B, "Not Found")</f>
        <v>Humnafas</v>
      </c>
    </row>
    <row r="153" spans="1:13" x14ac:dyDescent="0.25">
      <c r="A153" s="4" t="s">
        <v>306</v>
      </c>
      <c r="B153" s="5">
        <v>45779</v>
      </c>
      <c r="C153" s="4" t="s">
        <v>307</v>
      </c>
      <c r="D153" s="4" t="s">
        <v>36</v>
      </c>
      <c r="E153" s="6">
        <v>1</v>
      </c>
      <c r="F153" s="4" t="s">
        <v>12</v>
      </c>
      <c r="G153" s="4" t="s">
        <v>13</v>
      </c>
      <c r="H153" s="4" t="s">
        <v>21</v>
      </c>
      <c r="I153" s="4" t="s">
        <v>15</v>
      </c>
      <c r="J153" s="4">
        <f>_xlfn.XLOOKUP(D153, products!A:A, products!E:E, "Not Found")</f>
        <v>1800</v>
      </c>
      <c r="K153" s="4">
        <f>orders[[#This Row],[quantity]]*orders[[#This Row],[price]]</f>
        <v>1800</v>
      </c>
      <c r="L153" s="4" t="str">
        <f t="shared" si="4"/>
        <v>2025-05</v>
      </c>
      <c r="M153" t="str">
        <f>_xlfn.XLOOKUP(D153, products!A:A, products!B:B, "Not Found")</f>
        <v>Prestige</v>
      </c>
    </row>
    <row r="154" spans="1:13" x14ac:dyDescent="0.25">
      <c r="A154" s="4" t="s">
        <v>308</v>
      </c>
      <c r="B154" s="5">
        <v>45782</v>
      </c>
      <c r="C154" s="4" t="s">
        <v>309</v>
      </c>
      <c r="D154" s="4" t="s">
        <v>11</v>
      </c>
      <c r="E154" s="6">
        <v>2</v>
      </c>
      <c r="F154" s="4" t="s">
        <v>19</v>
      </c>
      <c r="G154" s="4" t="s">
        <v>25</v>
      </c>
      <c r="H154" s="4" t="s">
        <v>26</v>
      </c>
      <c r="I154" s="4" t="s">
        <v>15</v>
      </c>
      <c r="J154" s="4">
        <f>_xlfn.XLOOKUP(D154, products!A:A, products!E:E, "Not Found")</f>
        <v>2250</v>
      </c>
      <c r="K154" s="4">
        <f>orders[[#This Row],[quantity]]*orders[[#This Row],[price]]</f>
        <v>4500</v>
      </c>
      <c r="L154" s="4" t="str">
        <f t="shared" si="4"/>
        <v>2025-05</v>
      </c>
      <c r="M154" t="str">
        <f>_xlfn.XLOOKUP(D154, products!A:A, products!B:B, "Not Found")</f>
        <v>Majesty</v>
      </c>
    </row>
    <row r="155" spans="1:13" x14ac:dyDescent="0.25">
      <c r="A155" s="4" t="s">
        <v>310</v>
      </c>
      <c r="B155" s="5">
        <v>45785</v>
      </c>
      <c r="C155" s="4" t="s">
        <v>287</v>
      </c>
      <c r="D155" s="4" t="s">
        <v>18</v>
      </c>
      <c r="E155" s="6">
        <v>1</v>
      </c>
      <c r="F155" s="4" t="s">
        <v>19</v>
      </c>
      <c r="G155" s="4" t="s">
        <v>13</v>
      </c>
      <c r="H155" s="4" t="s">
        <v>21</v>
      </c>
      <c r="I155" s="4" t="s">
        <v>15</v>
      </c>
      <c r="J155" s="4">
        <f>_xlfn.XLOOKUP(D155, products!A:A, products!E:E, "Not Found")</f>
        <v>2200</v>
      </c>
      <c r="K155" s="4">
        <f>orders[[#This Row],[quantity]]*orders[[#This Row],[price]]</f>
        <v>2200</v>
      </c>
      <c r="L155" s="4" t="str">
        <f t="shared" si="4"/>
        <v>2025-05</v>
      </c>
      <c r="M155" t="str">
        <f>_xlfn.XLOOKUP(D155, products!A:A, products!B:B, "Not Found")</f>
        <v>Amour</v>
      </c>
    </row>
    <row r="156" spans="1:13" x14ac:dyDescent="0.25">
      <c r="A156" s="4" t="s">
        <v>311</v>
      </c>
      <c r="B156" s="5">
        <v>45788</v>
      </c>
      <c r="C156" s="4" t="s">
        <v>312</v>
      </c>
      <c r="D156" s="4" t="s">
        <v>33</v>
      </c>
      <c r="E156" s="6">
        <v>1</v>
      </c>
      <c r="F156" s="4" t="s">
        <v>30</v>
      </c>
      <c r="G156" s="4" t="s">
        <v>31</v>
      </c>
      <c r="H156" s="4" t="s">
        <v>14</v>
      </c>
      <c r="I156" s="4" t="s">
        <v>15</v>
      </c>
      <c r="J156" s="4">
        <f>_xlfn.XLOOKUP(D156, products!A:A, products!E:E, "Not Found")</f>
        <v>2000</v>
      </c>
      <c r="K156" s="4">
        <f>orders[[#This Row],[quantity]]*orders[[#This Row],[price]]</f>
        <v>2000</v>
      </c>
      <c r="L156" s="4" t="str">
        <f t="shared" si="4"/>
        <v>2025-05</v>
      </c>
      <c r="M156" t="str">
        <f>_xlfn.XLOOKUP(D156, products!A:A, products!B:B, "Not Found")</f>
        <v>Vasl</v>
      </c>
    </row>
    <row r="157" spans="1:13" x14ac:dyDescent="0.25">
      <c r="A157" s="4" t="s">
        <v>313</v>
      </c>
      <c r="B157" s="5">
        <v>45791</v>
      </c>
      <c r="C157" s="4" t="s">
        <v>314</v>
      </c>
      <c r="D157" s="4" t="s">
        <v>29</v>
      </c>
      <c r="E157" s="6">
        <v>1</v>
      </c>
      <c r="F157" s="4" t="s">
        <v>12</v>
      </c>
      <c r="G157" s="4" t="s">
        <v>20</v>
      </c>
      <c r="H157" s="4" t="s">
        <v>21</v>
      </c>
      <c r="I157" s="4" t="s">
        <v>15</v>
      </c>
      <c r="J157" s="4">
        <f>_xlfn.XLOOKUP(D157, products!A:A, products!E:E, "Not Found")</f>
        <v>2250</v>
      </c>
      <c r="K157" s="4">
        <f>orders[[#This Row],[quantity]]*orders[[#This Row],[price]]</f>
        <v>2250</v>
      </c>
      <c r="L157" s="4" t="str">
        <f t="shared" si="4"/>
        <v>2025-05</v>
      </c>
      <c r="M157" t="str">
        <f>_xlfn.XLOOKUP(D157, products!A:A, products!B:B, "Not Found")</f>
        <v>Arwaah</v>
      </c>
    </row>
    <row r="158" spans="1:13" x14ac:dyDescent="0.25">
      <c r="A158" s="4" t="s">
        <v>315</v>
      </c>
      <c r="B158" s="5">
        <v>45794</v>
      </c>
      <c r="C158" s="4" t="s">
        <v>316</v>
      </c>
      <c r="D158" s="4" t="s">
        <v>42</v>
      </c>
      <c r="E158" s="6">
        <v>1</v>
      </c>
      <c r="F158" s="4" t="s">
        <v>12</v>
      </c>
      <c r="G158" s="4" t="s">
        <v>20</v>
      </c>
      <c r="H158" s="4" t="s">
        <v>37</v>
      </c>
      <c r="I158" s="4" t="s">
        <v>15</v>
      </c>
      <c r="J158" s="4">
        <f>_xlfn.XLOOKUP(D158, products!A:A, products!E:E, "Not Found")</f>
        <v>2000</v>
      </c>
      <c r="K158" s="4">
        <f>orders[[#This Row],[quantity]]*orders[[#This Row],[price]]</f>
        <v>2000</v>
      </c>
      <c r="L158" s="4" t="str">
        <f t="shared" si="4"/>
        <v>2025-05</v>
      </c>
      <c r="M158" t="str">
        <f>_xlfn.XLOOKUP(D158, products!A:A, products!B:B, "Not Found")</f>
        <v>Mehrwaan</v>
      </c>
    </row>
    <row r="159" spans="1:13" x14ac:dyDescent="0.25">
      <c r="A159" s="4" t="s">
        <v>317</v>
      </c>
      <c r="B159" s="5">
        <v>45797</v>
      </c>
      <c r="C159" s="4" t="s">
        <v>318</v>
      </c>
      <c r="D159" s="4" t="s">
        <v>36</v>
      </c>
      <c r="E159" s="6">
        <v>1</v>
      </c>
      <c r="F159" s="4" t="s">
        <v>19</v>
      </c>
      <c r="G159" s="4" t="s">
        <v>25</v>
      </c>
      <c r="H159" s="4" t="s">
        <v>43</v>
      </c>
      <c r="I159" s="4" t="s">
        <v>51</v>
      </c>
      <c r="J159" s="4">
        <f>_xlfn.XLOOKUP(D159, products!A:A, products!E:E, "Not Found")</f>
        <v>1800</v>
      </c>
      <c r="K159" s="4">
        <f>orders[[#This Row],[quantity]]*orders[[#This Row],[price]]</f>
        <v>1800</v>
      </c>
      <c r="L159" s="4" t="str">
        <f t="shared" si="4"/>
        <v>2025-05</v>
      </c>
      <c r="M159" t="str">
        <f>_xlfn.XLOOKUP(D159, products!A:A, products!B:B, "Not Found")</f>
        <v>Prestige</v>
      </c>
    </row>
    <row r="160" spans="1:13" x14ac:dyDescent="0.25">
      <c r="A160" s="4" t="s">
        <v>319</v>
      </c>
      <c r="B160" s="5">
        <v>45800</v>
      </c>
      <c r="C160" s="4" t="s">
        <v>320</v>
      </c>
      <c r="D160" s="4" t="s">
        <v>11</v>
      </c>
      <c r="E160" s="6">
        <v>1</v>
      </c>
      <c r="F160" s="4" t="s">
        <v>30</v>
      </c>
      <c r="G160" s="4" t="s">
        <v>31</v>
      </c>
      <c r="H160" s="4" t="s">
        <v>14</v>
      </c>
      <c r="I160" s="4" t="s">
        <v>15</v>
      </c>
      <c r="J160" s="4">
        <f>_xlfn.XLOOKUP(D160, products!A:A, products!E:E, "Not Found")</f>
        <v>2250</v>
      </c>
      <c r="K160" s="4">
        <f>orders[[#This Row],[quantity]]*orders[[#This Row],[price]]</f>
        <v>2250</v>
      </c>
      <c r="L160" s="4" t="str">
        <f t="shared" si="4"/>
        <v>2025-05</v>
      </c>
      <c r="M160" t="str">
        <f>_xlfn.XLOOKUP(D160, products!A:A, products!B:B, "Not Found")</f>
        <v>Majesty</v>
      </c>
    </row>
    <row r="161" spans="1:13" x14ac:dyDescent="0.25">
      <c r="A161" s="4" t="s">
        <v>321</v>
      </c>
      <c r="B161" s="5">
        <v>45803</v>
      </c>
      <c r="C161" s="4" t="s">
        <v>322</v>
      </c>
      <c r="D161" s="4" t="s">
        <v>24</v>
      </c>
      <c r="E161" s="6">
        <v>1</v>
      </c>
      <c r="F161" s="4" t="s">
        <v>12</v>
      </c>
      <c r="G161" s="4" t="s">
        <v>13</v>
      </c>
      <c r="H161" s="4" t="s">
        <v>21</v>
      </c>
      <c r="I161" s="4" t="s">
        <v>15</v>
      </c>
      <c r="J161" s="4">
        <f>_xlfn.XLOOKUP(D161, products!A:A, products!E:E, "Not Found")</f>
        <v>2200</v>
      </c>
      <c r="K161" s="4">
        <f>orders[[#This Row],[quantity]]*orders[[#This Row],[price]]</f>
        <v>2200</v>
      </c>
      <c r="L161" s="4" t="str">
        <f t="shared" si="4"/>
        <v>2025-05</v>
      </c>
      <c r="M161" t="str">
        <f>_xlfn.XLOOKUP(D161, products!A:A, products!B:B, "Not Found")</f>
        <v>Humnafas</v>
      </c>
    </row>
    <row r="162" spans="1:13" x14ac:dyDescent="0.25">
      <c r="A162" s="4" t="s">
        <v>323</v>
      </c>
      <c r="B162" s="5">
        <v>45806</v>
      </c>
      <c r="C162" s="4" t="s">
        <v>300</v>
      </c>
      <c r="D162" s="4" t="s">
        <v>18</v>
      </c>
      <c r="E162" s="6">
        <v>1</v>
      </c>
      <c r="F162" s="4" t="s">
        <v>12</v>
      </c>
      <c r="G162" s="4" t="s">
        <v>13</v>
      </c>
      <c r="H162" s="4" t="s">
        <v>77</v>
      </c>
      <c r="I162" s="4" t="s">
        <v>15</v>
      </c>
      <c r="J162" s="4">
        <f>_xlfn.XLOOKUP(D162, products!A:A, products!E:E, "Not Found")</f>
        <v>2200</v>
      </c>
      <c r="K162" s="4">
        <f>orders[[#This Row],[quantity]]*orders[[#This Row],[price]]</f>
        <v>2200</v>
      </c>
      <c r="L162" s="4" t="str">
        <f t="shared" ref="L162:L191" si="5">TEXT(B162, "yyyy-mm")</f>
        <v>2025-05</v>
      </c>
      <c r="M162" t="str">
        <f>_xlfn.XLOOKUP(D162, products!A:A, products!B:B, "Not Found")</f>
        <v>Amour</v>
      </c>
    </row>
    <row r="163" spans="1:13" x14ac:dyDescent="0.25">
      <c r="A163" s="4" t="s">
        <v>324</v>
      </c>
      <c r="B163" s="5">
        <v>45810</v>
      </c>
      <c r="C163" s="4" t="s">
        <v>325</v>
      </c>
      <c r="D163" s="4" t="s">
        <v>33</v>
      </c>
      <c r="E163" s="6">
        <v>1</v>
      </c>
      <c r="F163" s="4" t="s">
        <v>19</v>
      </c>
      <c r="G163" s="4" t="s">
        <v>31</v>
      </c>
      <c r="H163" s="4" t="s">
        <v>14</v>
      </c>
      <c r="I163" s="4" t="s">
        <v>15</v>
      </c>
      <c r="J163" s="4">
        <f>_xlfn.XLOOKUP(D163, products!A:A, products!E:E, "Not Found")</f>
        <v>2000</v>
      </c>
      <c r="K163" s="4">
        <f>orders[[#This Row],[quantity]]*orders[[#This Row],[price]]</f>
        <v>2000</v>
      </c>
      <c r="L163" s="4" t="str">
        <f t="shared" si="5"/>
        <v>2025-06</v>
      </c>
      <c r="M163" t="str">
        <f>_xlfn.XLOOKUP(D163, products!A:A, products!B:B, "Not Found")</f>
        <v>Vasl</v>
      </c>
    </row>
    <row r="164" spans="1:13" x14ac:dyDescent="0.25">
      <c r="A164" s="4" t="s">
        <v>326</v>
      </c>
      <c r="B164" s="5">
        <v>45813</v>
      </c>
      <c r="C164" s="4" t="s">
        <v>327</v>
      </c>
      <c r="D164" s="4" t="s">
        <v>29</v>
      </c>
      <c r="E164" s="6">
        <v>1</v>
      </c>
      <c r="F164" s="4" t="s">
        <v>12</v>
      </c>
      <c r="G164" s="4" t="s">
        <v>20</v>
      </c>
      <c r="H164" s="4" t="s">
        <v>21</v>
      </c>
      <c r="I164" s="4" t="s">
        <v>15</v>
      </c>
      <c r="J164" s="4">
        <f>_xlfn.XLOOKUP(D164, products!A:A, products!E:E, "Not Found")</f>
        <v>2250</v>
      </c>
      <c r="K164" s="4">
        <f>orders[[#This Row],[quantity]]*orders[[#This Row],[price]]</f>
        <v>2250</v>
      </c>
      <c r="L164" s="4" t="str">
        <f t="shared" si="5"/>
        <v>2025-06</v>
      </c>
      <c r="M164" t="str">
        <f>_xlfn.XLOOKUP(D164, products!A:A, products!B:B, "Not Found")</f>
        <v>Arwaah</v>
      </c>
    </row>
    <row r="165" spans="1:13" x14ac:dyDescent="0.25">
      <c r="A165" s="4" t="s">
        <v>328</v>
      </c>
      <c r="B165" s="5">
        <v>45816</v>
      </c>
      <c r="C165" s="4" t="s">
        <v>329</v>
      </c>
      <c r="D165" s="4" t="s">
        <v>42</v>
      </c>
      <c r="E165" s="6">
        <v>2</v>
      </c>
      <c r="F165" s="4" t="s">
        <v>30</v>
      </c>
      <c r="G165" s="4" t="s">
        <v>25</v>
      </c>
      <c r="H165" s="4" t="s">
        <v>26</v>
      </c>
      <c r="I165" s="4" t="s">
        <v>15</v>
      </c>
      <c r="J165" s="4">
        <f>_xlfn.XLOOKUP(D165, products!A:A, products!E:E, "Not Found")</f>
        <v>2000</v>
      </c>
      <c r="K165" s="4">
        <f>orders[[#This Row],[quantity]]*orders[[#This Row],[price]]</f>
        <v>4000</v>
      </c>
      <c r="L165" s="4" t="str">
        <f t="shared" si="5"/>
        <v>2025-06</v>
      </c>
      <c r="M165" t="str">
        <f>_xlfn.XLOOKUP(D165, products!A:A, products!B:B, "Not Found")</f>
        <v>Mehrwaan</v>
      </c>
    </row>
    <row r="166" spans="1:13" x14ac:dyDescent="0.25">
      <c r="A166" s="4" t="s">
        <v>330</v>
      </c>
      <c r="B166" s="5">
        <v>45819</v>
      </c>
      <c r="C166" s="4" t="s">
        <v>331</v>
      </c>
      <c r="D166" s="4" t="s">
        <v>36</v>
      </c>
      <c r="E166" s="6">
        <v>1</v>
      </c>
      <c r="F166" s="4" t="s">
        <v>12</v>
      </c>
      <c r="G166" s="4" t="s">
        <v>31</v>
      </c>
      <c r="H166" s="4" t="s">
        <v>14</v>
      </c>
      <c r="I166" s="4" t="s">
        <v>15</v>
      </c>
      <c r="J166" s="4">
        <f>_xlfn.XLOOKUP(D166, products!A:A, products!E:E, "Not Found")</f>
        <v>1800</v>
      </c>
      <c r="K166" s="4">
        <f>orders[[#This Row],[quantity]]*orders[[#This Row],[price]]</f>
        <v>1800</v>
      </c>
      <c r="L166" s="4" t="str">
        <f t="shared" si="5"/>
        <v>2025-06</v>
      </c>
      <c r="M166" t="str">
        <f>_xlfn.XLOOKUP(D166, products!A:A, products!B:B, "Not Found")</f>
        <v>Prestige</v>
      </c>
    </row>
    <row r="167" spans="1:13" x14ac:dyDescent="0.25">
      <c r="A167" s="4" t="s">
        <v>332</v>
      </c>
      <c r="B167" s="5">
        <v>45822</v>
      </c>
      <c r="C167" s="4" t="s">
        <v>305</v>
      </c>
      <c r="D167" s="4" t="s">
        <v>11</v>
      </c>
      <c r="E167" s="6">
        <v>1</v>
      </c>
      <c r="F167" s="4" t="s">
        <v>12</v>
      </c>
      <c r="G167" s="4" t="s">
        <v>31</v>
      </c>
      <c r="H167" s="4" t="s">
        <v>14</v>
      </c>
      <c r="I167" s="4" t="s">
        <v>15</v>
      </c>
      <c r="J167" s="4">
        <f>_xlfn.XLOOKUP(D167, products!A:A, products!E:E, "Not Found")</f>
        <v>2250</v>
      </c>
      <c r="K167" s="4">
        <f>orders[[#This Row],[quantity]]*orders[[#This Row],[price]]</f>
        <v>2250</v>
      </c>
      <c r="L167" s="4" t="str">
        <f t="shared" si="5"/>
        <v>2025-06</v>
      </c>
      <c r="M167" t="str">
        <f>_xlfn.XLOOKUP(D167, products!A:A, products!B:B, "Not Found")</f>
        <v>Majesty</v>
      </c>
    </row>
    <row r="168" spans="1:13" x14ac:dyDescent="0.25">
      <c r="A168" s="4" t="s">
        <v>333</v>
      </c>
      <c r="B168" s="5">
        <v>45825</v>
      </c>
      <c r="C168" s="4" t="s">
        <v>334</v>
      </c>
      <c r="D168" s="4" t="s">
        <v>24</v>
      </c>
      <c r="E168" s="6">
        <v>1</v>
      </c>
      <c r="F168" s="4" t="s">
        <v>19</v>
      </c>
      <c r="G168" s="4" t="s">
        <v>13</v>
      </c>
      <c r="H168" s="4" t="s">
        <v>21</v>
      </c>
      <c r="I168" s="4" t="s">
        <v>15</v>
      </c>
      <c r="J168" s="4">
        <f>_xlfn.XLOOKUP(D168, products!A:A, products!E:E, "Not Found")</f>
        <v>2200</v>
      </c>
      <c r="K168" s="4">
        <f>orders[[#This Row],[quantity]]*orders[[#This Row],[price]]</f>
        <v>2200</v>
      </c>
      <c r="L168" s="4" t="str">
        <f t="shared" si="5"/>
        <v>2025-06</v>
      </c>
      <c r="M168" t="str">
        <f>_xlfn.XLOOKUP(D168, products!A:A, products!B:B, "Not Found")</f>
        <v>Humnafas</v>
      </c>
    </row>
    <row r="169" spans="1:13" x14ac:dyDescent="0.25">
      <c r="A169" s="4" t="s">
        <v>335</v>
      </c>
      <c r="B169" s="5">
        <v>45828</v>
      </c>
      <c r="C169" s="4" t="s">
        <v>336</v>
      </c>
      <c r="D169" s="4" t="s">
        <v>18</v>
      </c>
      <c r="E169" s="6">
        <v>1</v>
      </c>
      <c r="F169" s="4" t="s">
        <v>12</v>
      </c>
      <c r="G169" s="4" t="s">
        <v>13</v>
      </c>
      <c r="H169" s="4" t="s">
        <v>56</v>
      </c>
      <c r="I169" s="4" t="s">
        <v>15</v>
      </c>
      <c r="J169" s="4">
        <f>_xlfn.XLOOKUP(D169, products!A:A, products!E:E, "Not Found")</f>
        <v>2200</v>
      </c>
      <c r="K169" s="4">
        <f>orders[[#This Row],[quantity]]*orders[[#This Row],[price]]</f>
        <v>2200</v>
      </c>
      <c r="L169" s="4" t="str">
        <f t="shared" si="5"/>
        <v>2025-06</v>
      </c>
      <c r="M169" t="str">
        <f>_xlfn.XLOOKUP(D169, products!A:A, products!B:B, "Not Found")</f>
        <v>Amour</v>
      </c>
    </row>
    <row r="170" spans="1:13" x14ac:dyDescent="0.25">
      <c r="A170" s="4" t="s">
        <v>337</v>
      </c>
      <c r="B170" s="5">
        <v>45831</v>
      </c>
      <c r="C170" s="4" t="s">
        <v>338</v>
      </c>
      <c r="D170" s="4" t="s">
        <v>33</v>
      </c>
      <c r="E170" s="6">
        <v>1</v>
      </c>
      <c r="F170" s="4" t="s">
        <v>12</v>
      </c>
      <c r="G170" s="4" t="s">
        <v>25</v>
      </c>
      <c r="H170" s="4" t="s">
        <v>65</v>
      </c>
      <c r="I170" s="4" t="s">
        <v>15</v>
      </c>
      <c r="J170" s="4">
        <f>_xlfn.XLOOKUP(D170, products!A:A, products!E:E, "Not Found")</f>
        <v>2000</v>
      </c>
      <c r="K170" s="4">
        <f>orders[[#This Row],[quantity]]*orders[[#This Row],[price]]</f>
        <v>2000</v>
      </c>
      <c r="L170" s="4" t="str">
        <f t="shared" si="5"/>
        <v>2025-06</v>
      </c>
      <c r="M170" t="str">
        <f>_xlfn.XLOOKUP(D170, products!A:A, products!B:B, "Not Found")</f>
        <v>Vasl</v>
      </c>
    </row>
    <row r="171" spans="1:13" x14ac:dyDescent="0.25">
      <c r="A171" s="4" t="s">
        <v>339</v>
      </c>
      <c r="B171" s="5">
        <v>45834</v>
      </c>
      <c r="C171" s="4" t="s">
        <v>340</v>
      </c>
      <c r="D171" s="4" t="s">
        <v>29</v>
      </c>
      <c r="E171" s="6">
        <v>1</v>
      </c>
      <c r="F171" s="4" t="s">
        <v>19</v>
      </c>
      <c r="G171" s="4" t="s">
        <v>20</v>
      </c>
      <c r="H171" s="4" t="s">
        <v>21</v>
      </c>
      <c r="I171" s="4" t="s">
        <v>15</v>
      </c>
      <c r="J171" s="4">
        <f>_xlfn.XLOOKUP(D171, products!A:A, products!E:E, "Not Found")</f>
        <v>2250</v>
      </c>
      <c r="K171" s="4">
        <f>orders[[#This Row],[quantity]]*orders[[#This Row],[price]]</f>
        <v>2250</v>
      </c>
      <c r="L171" s="4" t="str">
        <f t="shared" si="5"/>
        <v>2025-06</v>
      </c>
      <c r="M171" t="str">
        <f>_xlfn.XLOOKUP(D171, products!A:A, products!B:B, "Not Found")</f>
        <v>Arwaah</v>
      </c>
    </row>
    <row r="172" spans="1:13" x14ac:dyDescent="0.25">
      <c r="A172" s="4" t="s">
        <v>341</v>
      </c>
      <c r="B172" s="5">
        <v>45837</v>
      </c>
      <c r="C172" s="4" t="s">
        <v>312</v>
      </c>
      <c r="D172" s="4" t="s">
        <v>42</v>
      </c>
      <c r="E172" s="6">
        <v>1</v>
      </c>
      <c r="F172" s="4" t="s">
        <v>30</v>
      </c>
      <c r="G172" s="4" t="s">
        <v>31</v>
      </c>
      <c r="H172" s="4" t="s">
        <v>14</v>
      </c>
      <c r="I172" s="4" t="s">
        <v>15</v>
      </c>
      <c r="J172" s="4">
        <f>_xlfn.XLOOKUP(D172, products!A:A, products!E:E, "Not Found")</f>
        <v>2000</v>
      </c>
      <c r="K172" s="4">
        <f>orders[[#This Row],[quantity]]*orders[[#This Row],[price]]</f>
        <v>2000</v>
      </c>
      <c r="L172" s="4" t="str">
        <f t="shared" si="5"/>
        <v>2025-06</v>
      </c>
      <c r="M172" t="str">
        <f>_xlfn.XLOOKUP(D172, products!A:A, products!B:B, "Not Found")</f>
        <v>Mehrwaan</v>
      </c>
    </row>
    <row r="173" spans="1:13" x14ac:dyDescent="0.25">
      <c r="A173" s="4" t="s">
        <v>342</v>
      </c>
      <c r="B173" s="5">
        <v>45840</v>
      </c>
      <c r="C173" s="4" t="s">
        <v>343</v>
      </c>
      <c r="D173" s="4" t="s">
        <v>36</v>
      </c>
      <c r="E173" s="6">
        <v>1</v>
      </c>
      <c r="F173" s="4" t="s">
        <v>12</v>
      </c>
      <c r="G173" s="4" t="s">
        <v>25</v>
      </c>
      <c r="H173" s="4" t="s">
        <v>26</v>
      </c>
      <c r="I173" s="4" t="s">
        <v>15</v>
      </c>
      <c r="J173" s="4">
        <f>_xlfn.XLOOKUP(D173, products!A:A, products!E:E, "Not Found")</f>
        <v>1800</v>
      </c>
      <c r="K173" s="4">
        <f>orders[[#This Row],[quantity]]*orders[[#This Row],[price]]</f>
        <v>1800</v>
      </c>
      <c r="L173" s="4" t="str">
        <f t="shared" si="5"/>
        <v>2025-07</v>
      </c>
      <c r="M173" t="str">
        <f>_xlfn.XLOOKUP(D173, products!A:A, products!B:B, "Not Found")</f>
        <v>Prestige</v>
      </c>
    </row>
    <row r="174" spans="1:13" x14ac:dyDescent="0.25">
      <c r="A174" s="4" t="s">
        <v>344</v>
      </c>
      <c r="B174" s="5">
        <v>45843</v>
      </c>
      <c r="C174" s="4" t="s">
        <v>345</v>
      </c>
      <c r="D174" s="4" t="s">
        <v>11</v>
      </c>
      <c r="E174" s="6">
        <v>1</v>
      </c>
      <c r="F174" s="4" t="s">
        <v>12</v>
      </c>
      <c r="G174" s="4" t="s">
        <v>13</v>
      </c>
      <c r="H174" s="4" t="s">
        <v>77</v>
      </c>
      <c r="I174" s="4" t="s">
        <v>15</v>
      </c>
      <c r="J174" s="4">
        <f>_xlfn.XLOOKUP(D174, products!A:A, products!E:E, "Not Found")</f>
        <v>2250</v>
      </c>
      <c r="K174" s="4">
        <f>orders[[#This Row],[quantity]]*orders[[#This Row],[price]]</f>
        <v>2250</v>
      </c>
      <c r="L174" s="4" t="str">
        <f t="shared" si="5"/>
        <v>2025-07</v>
      </c>
      <c r="M174" t="str">
        <f>_xlfn.XLOOKUP(D174, products!A:A, products!B:B, "Not Found")</f>
        <v>Majesty</v>
      </c>
    </row>
    <row r="175" spans="1:13" x14ac:dyDescent="0.25">
      <c r="A175" s="4" t="s">
        <v>346</v>
      </c>
      <c r="B175" s="5">
        <v>45846</v>
      </c>
      <c r="C175" s="4" t="s">
        <v>347</v>
      </c>
      <c r="D175" s="4" t="s">
        <v>24</v>
      </c>
      <c r="E175" s="6">
        <v>1</v>
      </c>
      <c r="F175" s="4" t="s">
        <v>19</v>
      </c>
      <c r="G175" s="4" t="s">
        <v>31</v>
      </c>
      <c r="H175" s="4" t="s">
        <v>14</v>
      </c>
      <c r="I175" s="4" t="s">
        <v>51</v>
      </c>
      <c r="J175" s="4">
        <f>_xlfn.XLOOKUP(D175, products!A:A, products!E:E, "Not Found")</f>
        <v>2200</v>
      </c>
      <c r="K175" s="4">
        <f>orders[[#This Row],[quantity]]*orders[[#This Row],[price]]</f>
        <v>2200</v>
      </c>
      <c r="L175" s="4" t="str">
        <f t="shared" si="5"/>
        <v>2025-07</v>
      </c>
      <c r="M175" t="str">
        <f>_xlfn.XLOOKUP(D175, products!A:A, products!B:B, "Not Found")</f>
        <v>Humnafas</v>
      </c>
    </row>
    <row r="176" spans="1:13" x14ac:dyDescent="0.25">
      <c r="A176" s="4" t="s">
        <v>348</v>
      </c>
      <c r="B176" s="5">
        <v>45849</v>
      </c>
      <c r="C176" s="4" t="s">
        <v>349</v>
      </c>
      <c r="D176" s="4" t="s">
        <v>18</v>
      </c>
      <c r="E176" s="6">
        <v>2</v>
      </c>
      <c r="F176" s="4" t="s">
        <v>12</v>
      </c>
      <c r="G176" s="4" t="s">
        <v>13</v>
      </c>
      <c r="H176" s="4" t="s">
        <v>21</v>
      </c>
      <c r="I176" s="4" t="s">
        <v>15</v>
      </c>
      <c r="J176" s="4">
        <f>_xlfn.XLOOKUP(D176, products!A:A, products!E:E, "Not Found")</f>
        <v>2200</v>
      </c>
      <c r="K176" s="4">
        <f>orders[[#This Row],[quantity]]*orders[[#This Row],[price]]</f>
        <v>4400</v>
      </c>
      <c r="L176" s="4" t="str">
        <f t="shared" si="5"/>
        <v>2025-07</v>
      </c>
      <c r="M176" t="str">
        <f>_xlfn.XLOOKUP(D176, products!A:A, products!B:B, "Not Found")</f>
        <v>Amour</v>
      </c>
    </row>
    <row r="177" spans="1:13" x14ac:dyDescent="0.25">
      <c r="A177" s="4" t="s">
        <v>350</v>
      </c>
      <c r="B177" s="5">
        <v>45852</v>
      </c>
      <c r="C177" s="4" t="s">
        <v>351</v>
      </c>
      <c r="D177" s="4" t="s">
        <v>33</v>
      </c>
      <c r="E177" s="6">
        <v>1</v>
      </c>
      <c r="F177" s="4" t="s">
        <v>30</v>
      </c>
      <c r="G177" s="4" t="s">
        <v>25</v>
      </c>
      <c r="H177" s="4" t="s">
        <v>26</v>
      </c>
      <c r="I177" s="4" t="s">
        <v>15</v>
      </c>
      <c r="J177" s="4">
        <f>_xlfn.XLOOKUP(D177, products!A:A, products!E:E, "Not Found")</f>
        <v>2000</v>
      </c>
      <c r="K177" s="4">
        <f>orders[[#This Row],[quantity]]*orders[[#This Row],[price]]</f>
        <v>2000</v>
      </c>
      <c r="L177" s="4" t="str">
        <f t="shared" si="5"/>
        <v>2025-07</v>
      </c>
      <c r="M177" t="str">
        <f>_xlfn.XLOOKUP(D177, products!A:A, products!B:B, "Not Found")</f>
        <v>Vasl</v>
      </c>
    </row>
    <row r="178" spans="1:13" x14ac:dyDescent="0.25">
      <c r="A178" s="4" t="s">
        <v>352</v>
      </c>
      <c r="B178" s="5">
        <v>45855</v>
      </c>
      <c r="C178" s="4" t="s">
        <v>325</v>
      </c>
      <c r="D178" s="4" t="s">
        <v>29</v>
      </c>
      <c r="E178" s="6">
        <v>1</v>
      </c>
      <c r="F178" s="4" t="s">
        <v>19</v>
      </c>
      <c r="G178" s="4" t="s">
        <v>31</v>
      </c>
      <c r="H178" s="4" t="s">
        <v>14</v>
      </c>
      <c r="I178" s="4" t="s">
        <v>15</v>
      </c>
      <c r="J178" s="4">
        <f>_xlfn.XLOOKUP(D178, products!A:A, products!E:E, "Not Found")</f>
        <v>2250</v>
      </c>
      <c r="K178" s="4">
        <f>orders[[#This Row],[quantity]]*orders[[#This Row],[price]]</f>
        <v>2250</v>
      </c>
      <c r="L178" s="4" t="str">
        <f t="shared" si="5"/>
        <v>2025-07</v>
      </c>
      <c r="M178" t="str">
        <f>_xlfn.XLOOKUP(D178, products!A:A, products!B:B, "Not Found")</f>
        <v>Arwaah</v>
      </c>
    </row>
    <row r="179" spans="1:13" x14ac:dyDescent="0.25">
      <c r="A179" s="4" t="s">
        <v>353</v>
      </c>
      <c r="B179" s="5">
        <v>45858</v>
      </c>
      <c r="C179" s="4" t="s">
        <v>354</v>
      </c>
      <c r="D179" s="4" t="s">
        <v>42</v>
      </c>
      <c r="E179" s="6">
        <v>1</v>
      </c>
      <c r="F179" s="4" t="s">
        <v>12</v>
      </c>
      <c r="G179" s="4" t="s">
        <v>31</v>
      </c>
      <c r="H179" s="4" t="s">
        <v>14</v>
      </c>
      <c r="I179" s="4" t="s">
        <v>15</v>
      </c>
      <c r="J179" s="4">
        <f>_xlfn.XLOOKUP(D179, products!A:A, products!E:E, "Not Found")</f>
        <v>2000</v>
      </c>
      <c r="K179" s="4">
        <f>orders[[#This Row],[quantity]]*orders[[#This Row],[price]]</f>
        <v>2000</v>
      </c>
      <c r="L179" s="4" t="str">
        <f t="shared" si="5"/>
        <v>2025-07</v>
      </c>
      <c r="M179" t="str">
        <f>_xlfn.XLOOKUP(D179, products!A:A, products!B:B, "Not Found")</f>
        <v>Mehrwaan</v>
      </c>
    </row>
    <row r="180" spans="1:13" x14ac:dyDescent="0.25">
      <c r="A180" s="4" t="s">
        <v>355</v>
      </c>
      <c r="B180" s="5">
        <v>45861</v>
      </c>
      <c r="C180" s="4" t="s">
        <v>356</v>
      </c>
      <c r="D180" s="4" t="s">
        <v>36</v>
      </c>
      <c r="E180" s="6">
        <v>1</v>
      </c>
      <c r="F180" s="4" t="s">
        <v>19</v>
      </c>
      <c r="G180" s="4" t="s">
        <v>13</v>
      </c>
      <c r="H180" s="4" t="s">
        <v>21</v>
      </c>
      <c r="I180" s="4" t="s">
        <v>15</v>
      </c>
      <c r="J180" s="4">
        <f>_xlfn.XLOOKUP(D180, products!A:A, products!E:E, "Not Found")</f>
        <v>1800</v>
      </c>
      <c r="K180" s="4">
        <f>orders[[#This Row],[quantity]]*orders[[#This Row],[price]]</f>
        <v>1800</v>
      </c>
      <c r="L180" s="4" t="str">
        <f t="shared" si="5"/>
        <v>2025-07</v>
      </c>
      <c r="M180" t="str">
        <f>_xlfn.XLOOKUP(D180, products!A:A, products!B:B, "Not Found")</f>
        <v>Prestige</v>
      </c>
    </row>
    <row r="181" spans="1:13" x14ac:dyDescent="0.25">
      <c r="A181" s="4" t="s">
        <v>357</v>
      </c>
      <c r="B181" s="5">
        <v>45864</v>
      </c>
      <c r="C181" s="4" t="s">
        <v>358</v>
      </c>
      <c r="D181" s="4" t="s">
        <v>11</v>
      </c>
      <c r="E181" s="6">
        <v>1</v>
      </c>
      <c r="F181" s="4" t="s">
        <v>12</v>
      </c>
      <c r="G181" s="4" t="s">
        <v>20</v>
      </c>
      <c r="H181" s="4" t="s">
        <v>37</v>
      </c>
      <c r="I181" s="4" t="s">
        <v>15</v>
      </c>
      <c r="J181" s="4">
        <f>_xlfn.XLOOKUP(D181, products!A:A, products!E:E, "Not Found")</f>
        <v>2250</v>
      </c>
      <c r="K181" s="4">
        <f>orders[[#This Row],[quantity]]*orders[[#This Row],[price]]</f>
        <v>2250</v>
      </c>
      <c r="L181" s="4" t="str">
        <f t="shared" si="5"/>
        <v>2025-07</v>
      </c>
      <c r="M181" t="str">
        <f>_xlfn.XLOOKUP(D181, products!A:A, products!B:B, "Not Found")</f>
        <v>Majesty</v>
      </c>
    </row>
    <row r="182" spans="1:13" x14ac:dyDescent="0.25">
      <c r="A182" s="4" t="s">
        <v>359</v>
      </c>
      <c r="B182" s="5">
        <v>45867</v>
      </c>
      <c r="C182" s="4" t="s">
        <v>360</v>
      </c>
      <c r="D182" s="4" t="s">
        <v>24</v>
      </c>
      <c r="E182" s="6">
        <v>1</v>
      </c>
      <c r="F182" s="4" t="s">
        <v>19</v>
      </c>
      <c r="G182" s="4" t="s">
        <v>25</v>
      </c>
      <c r="H182" s="4" t="s">
        <v>43</v>
      </c>
      <c r="I182" s="4" t="s">
        <v>15</v>
      </c>
      <c r="J182" s="4">
        <f>_xlfn.XLOOKUP(D182, products!A:A, products!E:E, "Not Found")</f>
        <v>2200</v>
      </c>
      <c r="K182" s="4">
        <f>orders[[#This Row],[quantity]]*orders[[#This Row],[price]]</f>
        <v>2200</v>
      </c>
      <c r="L182" s="4" t="str">
        <f t="shared" si="5"/>
        <v>2025-07</v>
      </c>
      <c r="M182" t="str">
        <f>_xlfn.XLOOKUP(D182, products!A:A, products!B:B, "Not Found")</f>
        <v>Humnafas</v>
      </c>
    </row>
    <row r="183" spans="1:13" x14ac:dyDescent="0.25">
      <c r="A183" s="4" t="s">
        <v>361</v>
      </c>
      <c r="B183" s="5">
        <v>45870</v>
      </c>
      <c r="C183" s="4" t="s">
        <v>336</v>
      </c>
      <c r="D183" s="4" t="s">
        <v>18</v>
      </c>
      <c r="E183" s="6">
        <v>1</v>
      </c>
      <c r="F183" s="4" t="s">
        <v>12</v>
      </c>
      <c r="G183" s="4" t="s">
        <v>13</v>
      </c>
      <c r="H183" s="4" t="s">
        <v>56</v>
      </c>
      <c r="I183" s="4" t="s">
        <v>15</v>
      </c>
      <c r="J183" s="4">
        <f>_xlfn.XLOOKUP(D183, products!A:A, products!E:E, "Not Found")</f>
        <v>2200</v>
      </c>
      <c r="K183" s="4">
        <f>orders[[#This Row],[quantity]]*orders[[#This Row],[price]]</f>
        <v>2200</v>
      </c>
      <c r="L183" s="4" t="str">
        <f t="shared" si="5"/>
        <v>2025-08</v>
      </c>
      <c r="M183" t="str">
        <f>_xlfn.XLOOKUP(D183, products!A:A, products!B:B, "Not Found")</f>
        <v>Amour</v>
      </c>
    </row>
    <row r="184" spans="1:13" x14ac:dyDescent="0.25">
      <c r="A184" s="4" t="s">
        <v>362</v>
      </c>
      <c r="B184" s="5">
        <v>45873</v>
      </c>
      <c r="C184" s="4" t="s">
        <v>363</v>
      </c>
      <c r="D184" s="4" t="s">
        <v>33</v>
      </c>
      <c r="E184" s="6">
        <v>1</v>
      </c>
      <c r="F184" s="4" t="s">
        <v>30</v>
      </c>
      <c r="G184" s="4" t="s">
        <v>31</v>
      </c>
      <c r="H184" s="4" t="s">
        <v>14</v>
      </c>
      <c r="I184" s="4" t="s">
        <v>15</v>
      </c>
      <c r="J184" s="4">
        <f>_xlfn.XLOOKUP(D184, products!A:A, products!E:E, "Not Found")</f>
        <v>2000</v>
      </c>
      <c r="K184" s="4">
        <f>orders[[#This Row],[quantity]]*orders[[#This Row],[price]]</f>
        <v>2000</v>
      </c>
      <c r="L184" s="4" t="str">
        <f t="shared" si="5"/>
        <v>2025-08</v>
      </c>
      <c r="M184" t="str">
        <f>_xlfn.XLOOKUP(D184, products!A:A, products!B:B, "Not Found")</f>
        <v>Vasl</v>
      </c>
    </row>
    <row r="185" spans="1:13" x14ac:dyDescent="0.25">
      <c r="A185" s="4" t="s">
        <v>364</v>
      </c>
      <c r="B185" s="5">
        <v>45876</v>
      </c>
      <c r="C185" s="4" t="s">
        <v>365</v>
      </c>
      <c r="D185" s="4" t="s">
        <v>29</v>
      </c>
      <c r="E185" s="6">
        <v>1</v>
      </c>
      <c r="F185" s="4" t="s">
        <v>12</v>
      </c>
      <c r="G185" s="4" t="s">
        <v>13</v>
      </c>
      <c r="H185" s="4" t="s">
        <v>21</v>
      </c>
      <c r="I185" s="4" t="s">
        <v>15</v>
      </c>
      <c r="J185" s="4">
        <f>_xlfn.XLOOKUP(D185, products!A:A, products!E:E, "Not Found")</f>
        <v>2250</v>
      </c>
      <c r="K185" s="4">
        <f>orders[[#This Row],[quantity]]*orders[[#This Row],[price]]</f>
        <v>2250</v>
      </c>
      <c r="L185" s="4" t="str">
        <f t="shared" si="5"/>
        <v>2025-08</v>
      </c>
      <c r="M185" t="str">
        <f>_xlfn.XLOOKUP(D185, products!A:A, products!B:B, "Not Found")</f>
        <v>Arwaah</v>
      </c>
    </row>
    <row r="186" spans="1:13" x14ac:dyDescent="0.25">
      <c r="A186" s="4" t="s">
        <v>366</v>
      </c>
      <c r="B186" s="5">
        <v>45879</v>
      </c>
      <c r="C186" s="4" t="s">
        <v>367</v>
      </c>
      <c r="D186" s="4" t="s">
        <v>42</v>
      </c>
      <c r="E186" s="6">
        <v>2</v>
      </c>
      <c r="F186" s="4" t="s">
        <v>19</v>
      </c>
      <c r="G186" s="4" t="s">
        <v>31</v>
      </c>
      <c r="H186" s="4" t="s">
        <v>14</v>
      </c>
      <c r="I186" s="4" t="s">
        <v>15</v>
      </c>
      <c r="J186" s="4">
        <f>_xlfn.XLOOKUP(D186, products!A:A, products!E:E, "Not Found")</f>
        <v>2000</v>
      </c>
      <c r="K186" s="4">
        <f>orders[[#This Row],[quantity]]*orders[[#This Row],[price]]</f>
        <v>4000</v>
      </c>
      <c r="L186" s="4" t="str">
        <f t="shared" si="5"/>
        <v>2025-08</v>
      </c>
      <c r="M186" t="str">
        <f>_xlfn.XLOOKUP(D186, products!A:A, products!B:B, "Not Found")</f>
        <v>Mehrwaan</v>
      </c>
    </row>
    <row r="187" spans="1:13" x14ac:dyDescent="0.25">
      <c r="A187" s="4" t="s">
        <v>368</v>
      </c>
      <c r="B187" s="5">
        <v>45882</v>
      </c>
      <c r="C187" s="4" t="s">
        <v>369</v>
      </c>
      <c r="D187" s="4" t="s">
        <v>36</v>
      </c>
      <c r="E187" s="6">
        <v>1</v>
      </c>
      <c r="F187" s="4" t="s">
        <v>12</v>
      </c>
      <c r="G187" s="4" t="s">
        <v>13</v>
      </c>
      <c r="H187" s="4" t="s">
        <v>21</v>
      </c>
      <c r="I187" s="4" t="s">
        <v>15</v>
      </c>
      <c r="J187" s="4">
        <f>_xlfn.XLOOKUP(D187, products!A:A, products!E:E, "Not Found")</f>
        <v>1800</v>
      </c>
      <c r="K187" s="4">
        <f>orders[[#This Row],[quantity]]*orders[[#This Row],[price]]</f>
        <v>1800</v>
      </c>
      <c r="L187" s="4" t="str">
        <f t="shared" si="5"/>
        <v>2025-08</v>
      </c>
      <c r="M187" t="str">
        <f>_xlfn.XLOOKUP(D187, products!A:A, products!B:B, "Not Found")</f>
        <v>Prestige</v>
      </c>
    </row>
    <row r="188" spans="1:13" x14ac:dyDescent="0.25">
      <c r="A188" s="4" t="s">
        <v>370</v>
      </c>
      <c r="B188" s="5">
        <v>45885</v>
      </c>
      <c r="C188" s="4" t="s">
        <v>345</v>
      </c>
      <c r="D188" s="4" t="s">
        <v>11</v>
      </c>
      <c r="E188" s="6">
        <v>1</v>
      </c>
      <c r="F188" s="4" t="s">
        <v>12</v>
      </c>
      <c r="G188" s="4" t="s">
        <v>13</v>
      </c>
      <c r="H188" s="4" t="s">
        <v>77</v>
      </c>
      <c r="I188" s="4" t="s">
        <v>15</v>
      </c>
      <c r="J188" s="4">
        <f>_xlfn.XLOOKUP(D188, products!A:A, products!E:E, "Not Found")</f>
        <v>2250</v>
      </c>
      <c r="K188" s="4">
        <f>orders[[#This Row],[quantity]]*orders[[#This Row],[price]]</f>
        <v>2250</v>
      </c>
      <c r="L188" s="4" t="str">
        <f t="shared" si="5"/>
        <v>2025-08</v>
      </c>
      <c r="M188" t="str">
        <f>_xlfn.XLOOKUP(D188, products!A:A, products!B:B, "Not Found")</f>
        <v>Majesty</v>
      </c>
    </row>
    <row r="189" spans="1:13" x14ac:dyDescent="0.25">
      <c r="A189" s="4" t="s">
        <v>371</v>
      </c>
      <c r="B189" s="5">
        <v>45888</v>
      </c>
      <c r="C189" s="4" t="s">
        <v>372</v>
      </c>
      <c r="D189" s="4" t="s">
        <v>24</v>
      </c>
      <c r="E189" s="6">
        <v>1</v>
      </c>
      <c r="F189" s="4" t="s">
        <v>30</v>
      </c>
      <c r="G189" s="4" t="s">
        <v>25</v>
      </c>
      <c r="H189" s="4" t="s">
        <v>26</v>
      </c>
      <c r="I189" s="4" t="s">
        <v>15</v>
      </c>
      <c r="J189" s="4">
        <f>_xlfn.XLOOKUP(D189, products!A:A, products!E:E, "Not Found")</f>
        <v>2200</v>
      </c>
      <c r="K189" s="4">
        <f>orders[[#This Row],[quantity]]*orders[[#This Row],[price]]</f>
        <v>2200</v>
      </c>
      <c r="L189" s="4" t="str">
        <f t="shared" si="5"/>
        <v>2025-08</v>
      </c>
      <c r="M189" t="str">
        <f>_xlfn.XLOOKUP(D189, products!A:A, products!B:B, "Not Found")</f>
        <v>Humnafas</v>
      </c>
    </row>
    <row r="190" spans="1:13" x14ac:dyDescent="0.25">
      <c r="A190" s="4" t="s">
        <v>373</v>
      </c>
      <c r="B190" s="5">
        <v>45891</v>
      </c>
      <c r="C190" s="4" t="s">
        <v>374</v>
      </c>
      <c r="D190" s="4" t="s">
        <v>18</v>
      </c>
      <c r="E190" s="6">
        <v>1</v>
      </c>
      <c r="F190" s="4" t="s">
        <v>12</v>
      </c>
      <c r="G190" s="4" t="s">
        <v>31</v>
      </c>
      <c r="H190" s="4" t="s">
        <v>14</v>
      </c>
      <c r="I190" s="4" t="s">
        <v>15</v>
      </c>
      <c r="J190" s="4">
        <f>_xlfn.XLOOKUP(D190, products!A:A, products!E:E, "Not Found")</f>
        <v>2200</v>
      </c>
      <c r="K190" s="4">
        <f>orders[[#This Row],[quantity]]*orders[[#This Row],[price]]</f>
        <v>2200</v>
      </c>
      <c r="L190" s="4" t="str">
        <f t="shared" si="5"/>
        <v>2025-08</v>
      </c>
      <c r="M190" t="str">
        <f>_xlfn.XLOOKUP(D190, products!A:A, products!B:B, "Not Found")</f>
        <v>Amour</v>
      </c>
    </row>
    <row r="191" spans="1:13" x14ac:dyDescent="0.25">
      <c r="A191" s="4" t="s">
        <v>375</v>
      </c>
      <c r="B191" s="5">
        <v>45894</v>
      </c>
      <c r="C191" s="4" t="s">
        <v>376</v>
      </c>
      <c r="D191" s="4" t="s">
        <v>33</v>
      </c>
      <c r="E191" s="6">
        <v>1</v>
      </c>
      <c r="F191" s="4" t="s">
        <v>19</v>
      </c>
      <c r="G191" s="4" t="s">
        <v>13</v>
      </c>
      <c r="H191" s="4" t="s">
        <v>21</v>
      </c>
      <c r="I191" s="4" t="s">
        <v>15</v>
      </c>
      <c r="J191" s="4">
        <f>_xlfn.XLOOKUP(D191, products!A:A, products!E:E, "Not Found")</f>
        <v>2000</v>
      </c>
      <c r="K191" s="4">
        <f>orders[[#This Row],[quantity]]*orders[[#This Row],[price]]</f>
        <v>2000</v>
      </c>
      <c r="L191" s="4" t="str">
        <f t="shared" si="5"/>
        <v>2025-08</v>
      </c>
      <c r="M191" t="str">
        <f>_xlfn.XLOOKUP(D191, products!A:A, products!B:B, "Not Found")</f>
        <v>Vasl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9CC2-7EE3-442A-8DB0-5143F4321269}">
  <dimension ref="A1:E8"/>
  <sheetViews>
    <sheetView workbookViewId="0">
      <selection sqref="A1:E8"/>
    </sheetView>
  </sheetViews>
  <sheetFormatPr defaultRowHeight="15" x14ac:dyDescent="0.25"/>
  <cols>
    <col min="1" max="1" width="12.85546875" bestFit="1" customWidth="1"/>
    <col min="2" max="2" width="17" bestFit="1" customWidth="1"/>
    <col min="3" max="3" width="11" bestFit="1" customWidth="1"/>
    <col min="4" max="4" width="10" bestFit="1" customWidth="1"/>
    <col min="5" max="5" width="7.85546875" bestFit="1" customWidth="1"/>
  </cols>
  <sheetData>
    <row r="1" spans="1:5" x14ac:dyDescent="0.25">
      <c r="A1" s="2" t="s">
        <v>3</v>
      </c>
      <c r="B1" s="2" t="s">
        <v>377</v>
      </c>
      <c r="C1" s="2" t="s">
        <v>378</v>
      </c>
      <c r="D1" s="2" t="s">
        <v>379</v>
      </c>
      <c r="E1" s="2" t="s">
        <v>380</v>
      </c>
    </row>
    <row r="2" spans="1:5" x14ac:dyDescent="0.25">
      <c r="A2" s="1" t="s">
        <v>11</v>
      </c>
      <c r="B2" s="1" t="s">
        <v>381</v>
      </c>
      <c r="C2" s="1" t="s">
        <v>382</v>
      </c>
      <c r="D2">
        <v>50</v>
      </c>
      <c r="E2">
        <v>2250</v>
      </c>
    </row>
    <row r="3" spans="1:5" x14ac:dyDescent="0.25">
      <c r="A3" s="1" t="s">
        <v>36</v>
      </c>
      <c r="B3" s="1" t="s">
        <v>383</v>
      </c>
      <c r="C3" s="1" t="s">
        <v>382</v>
      </c>
      <c r="D3">
        <v>50</v>
      </c>
      <c r="E3">
        <v>1800</v>
      </c>
    </row>
    <row r="4" spans="1:5" x14ac:dyDescent="0.25">
      <c r="A4" s="1" t="s">
        <v>24</v>
      </c>
      <c r="B4" s="1" t="s">
        <v>384</v>
      </c>
      <c r="C4" s="1" t="s">
        <v>385</v>
      </c>
      <c r="D4">
        <v>50</v>
      </c>
      <c r="E4">
        <v>2200</v>
      </c>
    </row>
    <row r="5" spans="1:5" x14ac:dyDescent="0.25">
      <c r="A5" s="1" t="s">
        <v>33</v>
      </c>
      <c r="B5" s="1" t="s">
        <v>386</v>
      </c>
      <c r="C5" s="1" t="s">
        <v>382</v>
      </c>
      <c r="D5">
        <v>50</v>
      </c>
      <c r="E5">
        <v>2000</v>
      </c>
    </row>
    <row r="6" spans="1:5" x14ac:dyDescent="0.25">
      <c r="A6" s="1" t="s">
        <v>18</v>
      </c>
      <c r="B6" s="1" t="s">
        <v>387</v>
      </c>
      <c r="C6" s="1" t="s">
        <v>382</v>
      </c>
      <c r="D6">
        <v>50</v>
      </c>
      <c r="E6">
        <v>2200</v>
      </c>
    </row>
    <row r="7" spans="1:5" x14ac:dyDescent="0.25">
      <c r="A7" s="1" t="s">
        <v>29</v>
      </c>
      <c r="B7" s="1" t="s">
        <v>388</v>
      </c>
      <c r="C7" s="1" t="s">
        <v>389</v>
      </c>
      <c r="D7">
        <v>50</v>
      </c>
      <c r="E7">
        <v>2250</v>
      </c>
    </row>
    <row r="8" spans="1:5" x14ac:dyDescent="0.25">
      <c r="A8" s="1" t="s">
        <v>42</v>
      </c>
      <c r="B8" s="1" t="s">
        <v>390</v>
      </c>
      <c r="C8" s="1" t="s">
        <v>385</v>
      </c>
      <c r="D8">
        <v>50</v>
      </c>
      <c r="E8">
        <v>2000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S G o b W x / o b Q W j A A A A 9 g A A A B I A H A B D b 2 5 m a W c v U G F j a 2 F n Z S 5 4 b W w g o h g A K K A U A A A A A A A A A A A A A A A A A A A A A A A A A A A A h Y + x D o I w F E V / h X S n h b I Q 8 q i D o 5 K Q m B j X p l R o h I e h x f J v D n 6 S v y B G U T f H e + 4 Z 7 r 1 f b 7 C a u j a 4 6 M G a H n M S 0 4 g E G l V f G a x z M r p j m J K V g F K q k 6 x 1 M M t o s 8 l W O W m c O 2 e M e e + p T 2 g / 1 I x H U c w O x X a n G t 1 J 8 p H N f z k 0 a J 1 E p Y m A / W u M 4 D R O O E 1 4 S i N g C 4 T C 4 F f g 8 9 5 n + w N h P b Z u H L T Q G J Y b Y E s E 9 v 4 g H l B L A w Q U A A I A C A B I a h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o b W x H I N 9 m w A Q A A 5 g Q A A B M A H A B G b 3 J t d W x h c y 9 T Z W N 0 a W 9 u M S 5 t I K I Y A C i g F A A A A A A A A A A A A A A A A A A A A A A A A A A A A N 1 S T W v b Q B C 9 G / w f F v V i w 6 6 I T V x o i w 6 J n N B c S o t 8 i 4 v Y r i b 2 h v 1 w d 0 e h a s h / 7 8 i S S Y x F e g 3 R Q d p 9 b + f t m 9 G L o F B 7 x 4 r u O / s y H o 1 H c S s D V M y H C k J k G T O A 4 x G j p / B 1 U E B I H h / S p V e 1 B Y e T a 2 0 g z b 1 D 2 s R J c v 1 5 v Z Q o 2 Y W T p k G t 4 v p 7 8 P e k T w s I d 1 Q j L o N 0 l R B X I v f W A k m K Q h q I Y l 8 S d R R 5 H d E T I 2 5 c 1 J s t R j E / m 5 + 3 r 8 X 6 b F Z W p L / u 7 K U q P i R T f r s E o 6 1 G C F n C E 8 5 y b 2 r r Y v a J s y u n f K X d J p v N F 3 P O f t Q e o c D G Q P a 8 T L 9 5 B z + n v G v z Q 0 K O L X E V + w q y v S W h n l f y F x 3 s m R 6 f d B P h 7 L b H L 4 w p l D Q y x A x D / V I y 3 0 q 3 I c V V s 4 N n u R V N I t 7 5 Y D v D L R k n A / f z x 8 d k 3 3 C p K 2 o P 6 R x D + I N P n B 0 I G g o c q H a 9 p 1 Q / y K G y X f B V r X C I + l 1 L h x o b I m 4 c f j x P W 2 N d k W z a n 1 5 a w K 0 / L V T U p Q N z i n d i x 2 A A r I O D Y 5 W n 6 X i k 3 e D U X o a z N / 9 2 4 3 k w + J + A L t 5 R Q F 8 J 1 K 4 b b e m k h d N w U F o 3 P p w G J O q / U F o z k M K g F R z D r + X m H 1 B L A Q I t A B Q A A g A I A E h q G 1 s f 6 G 0 F o w A A A P Y A A A A S A A A A A A A A A A A A A A A A A A A A A A B D b 2 5 m a W c v U G F j a 2 F n Z S 5 4 b W x Q S w E C L Q A U A A I A C A B I a h t b D 8 r p q 6 Q A A A D p A A A A E w A A A A A A A A A A A A A A A A D v A A A A W 0 N v b n R l b n R f V H l w Z X N d L n h t b F B L A Q I t A B Q A A g A I A E h q G 1 s R y D f Z s A E A A O Y E A A A T A A A A A A A A A A A A A A A A A O A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W A A A A A A A A j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T J k N T Z j N C 0 0 Y T V m L T R i N T E t O W Q 5 M y 0 x Y j Q 5 M D Y w N T J h M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N 1 Q w O D o x N z o z M i 4 1 N z E z O D Y 2 W i I g L z 4 8 R W 5 0 c n k g V H l w Z T 0 i R m l s b E N v b H V t b l R 5 c G V z I i B W Y W x 1 Z T 0 i c 0 J n a 0 d C Z 0 1 H Q m d Z R y I g L z 4 8 R W 5 0 c n k g V H l w Z T 0 i R m l s b E N v b H V t b k 5 h b W V z I i B W Y W x 1 Z T 0 i c 1 s m c X V v d D t v c m R l c l 9 p Z C Z x d W 9 0 O y w m c X V v d D t v c m R l c l 9 k Y X R l J n F 1 b 3 Q 7 L C Z x d W 9 0 O 2 N 1 c 3 R v b W V y X 2 l k J n F 1 b 3 Q 7 L C Z x d W 9 0 O 3 B y b 2 R 1 Y 3 R f a W Q m c X V v d D s s J n F 1 b 3 Q 7 c X V h b n R p d H k m c X V v d D s s J n F 1 b 3 Q 7 c G F 5 b W V u d F 9 t Z X R o b 2 Q m c X V v d D s s J n F 1 b 3 Q 7 Y 2 h h b m 5 l b C Z x d W 9 0 O y w m c X V v d D t j a X R 5 J n F 1 b 3 Q 7 L C Z x d W 9 0 O 3 J l d H V y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2 9 y Z G V y X 2 l k L D B 9 J n F 1 b 3 Q 7 L C Z x d W 9 0 O 1 N l Y 3 R p b 2 4 x L 2 9 y Z G V y c y 9 B d X R v U m V t b 3 Z l Z E N v b H V t b n M x L n t v c m R l c l 9 k Y X R l L D F 9 J n F 1 b 3 Q 7 L C Z x d W 9 0 O 1 N l Y 3 R p b 2 4 x L 2 9 y Z G V y c y 9 B d X R v U m V t b 3 Z l Z E N v b H V t b n M x L n t j d X N 0 b 2 1 l c l 9 p Z C w y f S Z x d W 9 0 O y w m c X V v d D t T Z W N 0 a W 9 u M S 9 v c m R l c n M v Q X V 0 b 1 J l b W 9 2 Z W R D b 2 x 1 b W 5 z M S 5 7 c H J v Z H V j d F 9 p Z C w z f S Z x d W 9 0 O y w m c X V v d D t T Z W N 0 a W 9 u M S 9 v c m R l c n M v Q X V 0 b 1 J l b W 9 2 Z W R D b 2 x 1 b W 5 z M S 5 7 c X V h b n R p d H k s N H 0 m c X V v d D s s J n F 1 b 3 Q 7 U 2 V j d G l v b j E v b 3 J k Z X J z L 0 F 1 d G 9 S Z W 1 v d m V k Q 2 9 s d W 1 u c z E u e 3 B h e W 1 l b n R f b W V 0 a G 9 k L D V 9 J n F 1 b 3 Q 7 L C Z x d W 9 0 O 1 N l Y 3 R p b 2 4 x L 2 9 y Z G V y c y 9 B d X R v U m V t b 3 Z l Z E N v b H V t b n M x L n t j a G F u b m V s L D Z 9 J n F 1 b 3 Q 7 L C Z x d W 9 0 O 1 N l Y 3 R p b 2 4 x L 2 9 y Z G V y c y 9 B d X R v U m V t b 3 Z l Z E N v b H V t b n M x L n t j a X R 5 L D d 9 J n F 1 b 3 Q 7 L C Z x d W 9 0 O 1 N l Y 3 R p b 2 4 x L 2 9 y Z G V y c y 9 B d X R v U m V t b 3 Z l Z E N v b H V t b n M x L n t y Z X R 1 c m 5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c m R l c n M v Q X V 0 b 1 J l b W 9 2 Z W R D b 2 x 1 b W 5 z M S 5 7 b 3 J k Z X J f a W Q s M H 0 m c X V v d D s s J n F 1 b 3 Q 7 U 2 V j d G l v b j E v b 3 J k Z X J z L 0 F 1 d G 9 S Z W 1 v d m V k Q 2 9 s d W 1 u c z E u e 2 9 y Z G V y X 2 R h d G U s M X 0 m c X V v d D s s J n F 1 b 3 Q 7 U 2 V j d G l v b j E v b 3 J k Z X J z L 0 F 1 d G 9 S Z W 1 v d m V k Q 2 9 s d W 1 u c z E u e 2 N 1 c 3 R v b W V y X 2 l k L D J 9 J n F 1 b 3 Q 7 L C Z x d W 9 0 O 1 N l Y 3 R p b 2 4 x L 2 9 y Z G V y c y 9 B d X R v U m V t b 3 Z l Z E N v b H V t b n M x L n t w c m 9 k d W N 0 X 2 l k L D N 9 J n F 1 b 3 Q 7 L C Z x d W 9 0 O 1 N l Y 3 R p b 2 4 x L 2 9 y Z G V y c y 9 B d X R v U m V t b 3 Z l Z E N v b H V t b n M x L n t x d W F u d G l 0 e S w 0 f S Z x d W 9 0 O y w m c X V v d D t T Z W N 0 a W 9 u M S 9 v c m R l c n M v Q X V 0 b 1 J l b W 9 2 Z W R D b 2 x 1 b W 5 z M S 5 7 c G F 5 b W V u d F 9 t Z X R o b 2 Q s N X 0 m c X V v d D s s J n F 1 b 3 Q 7 U 2 V j d G l v b j E v b 3 J k Z X J z L 0 F 1 d G 9 S Z W 1 v d m V k Q 2 9 s d W 1 u c z E u e 2 N o Y W 5 u Z W w s N n 0 m c X V v d D s s J n F 1 b 3 Q 7 U 2 V j d G l v b j E v b 3 J k Z X J z L 0 F 1 d G 9 S Z W 1 v d m V k Q 2 9 s d W 1 u c z E u e 2 N p d H k s N 3 0 m c X V v d D s s J n F 1 b 3 Q 7 U 2 V j d G l v b j E v b 3 J k Z X J z L 0 F 1 d G 9 S Z W 1 v d m V k Q 2 9 s d W 1 u c z E u e 3 J l d H V y b m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M 3 M m Z m Y z I t O D Q 0 Z i 0 0 Y z A 5 L T k 4 Y 2 Q t M m Z k N m I z O W U 5 M m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d U M D g 6 M T g 6 M T c u N j E 5 M j I 2 N F o i I C 8 + P E V u d H J 5 I F R 5 c G U 9 I k Z p b G x D b 2 x 1 b W 5 U e X B l c y I g V m F s d W U 9 I n N C Z 1 l H Q X d N P S I g L z 4 8 R W 5 0 c n k g V H l w Z T 0 i R m l s b E N v b H V t b k 5 h b W V z I i B W Y W x 1 Z T 0 i c 1 s m c X V v d D t w c m 9 k d W N 0 X 2 l k J n F 1 b 3 Q 7 L C Z x d W 9 0 O 3 B l c m Z 1 b W V f b m F t Z S Z x d W 9 0 O y w m c X V v d D t j Y X R l Z 2 9 y e S Z x d W 9 0 O y w m c X V v d D t z a X p l X 2 1 s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c H J v Z H V j d F 9 p Z C w w f S Z x d W 9 0 O y w m c X V v d D t T Z W N 0 a W 9 u M S 9 w c m 9 k d W N 0 c y 9 B d X R v U m V t b 3 Z l Z E N v b H V t b n M x L n t w Z X J m d W 1 l X 2 5 h b W U s M X 0 m c X V v d D s s J n F 1 b 3 Q 7 U 2 V j d G l v b j E v c H J v Z H V j d H M v Q X V 0 b 1 J l b W 9 2 Z W R D b 2 x 1 b W 5 z M S 5 7 Y 2 F 0 Z W d v c n k s M n 0 m c X V v d D s s J n F 1 b 3 Q 7 U 2 V j d G l v b j E v c H J v Z H V j d H M v Q X V 0 b 1 J l b W 9 2 Z W R D b 2 x 1 b W 5 z M S 5 7 c 2 l 6 Z V 9 t b C w z f S Z x d W 9 0 O y w m c X V v d D t T Z W N 0 a W 9 u M S 9 w c m 9 k d W N 0 c y 9 B d X R v U m V t b 3 Z l Z E N v b H V t b n M x L n t w c m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k d W N 0 c y 9 B d X R v U m V t b 3 Z l Z E N v b H V t b n M x L n t w c m 9 k d W N 0 X 2 l k L D B 9 J n F 1 b 3 Q 7 L C Z x d W 9 0 O 1 N l Y 3 R p b 2 4 x L 3 B y b 2 R 1 Y 3 R z L 0 F 1 d G 9 S Z W 1 v d m V k Q 2 9 s d W 1 u c z E u e 3 B l c m Z 1 b W V f b m F t Z S w x f S Z x d W 9 0 O y w m c X V v d D t T Z W N 0 a W 9 u M S 9 w c m 9 k d W N 0 c y 9 B d X R v U m V t b 3 Z l Z E N v b H V t b n M x L n t j Y X R l Z 2 9 y e S w y f S Z x d W 9 0 O y w m c X V v d D t T Z W N 0 a W 9 u M S 9 w c m 9 k d W N 0 c y 9 B d X R v U m V t b 3 Z l Z E N v b H V t b n M x L n t z a X p l X 2 1 s L D N 9 J n F 1 b 3 Q 7 L C Z x d W 9 0 O 1 N l Y 3 R p b 2 4 x L 3 B y b 2 R 1 Y 3 R z L 0 F 1 d G 9 S Z W 1 v d m V k Q 2 9 s d W 1 u c z E u e 3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F o 6 Z 2 K s E R Z u i V A d B K L x M A A A A A A I A A A A A A B B m A A A A A Q A A I A A A A N X x I d F Q Z H X 8 9 e 8 h L e / j O d L h e K P 0 I W G 7 v U v O + x S n p e e 5 A A A A A A 6 A A A A A A g A A I A A A A M q c v u U A q 8 z e Z G e u M v F h T p a 3 V w B a T T v Q h 6 y w c p c T F o 7 G U A A A A C n f T h 2 C i S w v F l Y 6 G Y L f v X b O S L M 7 m k Z K X 8 M n 5 w 2 T t 0 K B z R A O l k Q 0 x X I z L M F 4 K s C H + Y o H + I 8 9 5 u c J p m D l A W Y M 2 b K f g L J Z I 9 d F M E S X C J D D B R r 2 Q A A A A J 0 + p m x B f E Y W H P S Z N / T t c y p J n 8 s V U T i p + F 5 x x y L P d 6 1 Q a c L y A b 2 T I t l Q Z T v Q t J Y 0 t G f B n S l B Q Y h s l 2 g B f k H M g C Y = < / D a t a M a s h u p > 
</file>

<file path=customXml/itemProps1.xml><?xml version="1.0" encoding="utf-8"?>
<ds:datastoreItem xmlns:ds="http://schemas.openxmlformats.org/officeDocument/2006/customXml" ds:itemID="{287BFF66-E8CE-4262-B604-48F70C9C6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SalesByCity</vt:lpstr>
      <vt:lpstr>orders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muhammaduzairbaloch52@gmail.com</dc:creator>
  <cp:lastModifiedBy>muhammaduzairbaloch52@gmail.com</cp:lastModifiedBy>
  <dcterms:created xsi:type="dcterms:W3CDTF">2025-08-27T08:15:36Z</dcterms:created>
  <dcterms:modified xsi:type="dcterms:W3CDTF">2025-08-27T09:39:04Z</dcterms:modified>
</cp:coreProperties>
</file>