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eswara Jauhari\Dropbox\FINAL\"/>
    </mc:Choice>
  </mc:AlternateContent>
  <bookViews>
    <workbookView xWindow="0" yWindow="0" windowWidth="15360" windowHeight="9045"/>
  </bookViews>
  <sheets>
    <sheet name="R-ELM" sheetId="3" r:id="rId1"/>
    <sheet name="Invers OBE" sheetId="4" r:id="rId2"/>
    <sheet name="Datase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4" l="1"/>
  <c r="F18" i="4"/>
  <c r="G18" i="4"/>
  <c r="D18" i="4"/>
  <c r="E17" i="4"/>
  <c r="F17" i="4"/>
  <c r="G17" i="4"/>
  <c r="D17" i="4"/>
  <c r="E15" i="4"/>
  <c r="F15" i="4"/>
  <c r="G15" i="4"/>
  <c r="D15" i="4"/>
  <c r="E14" i="4"/>
  <c r="F14" i="4"/>
  <c r="G14" i="4"/>
  <c r="D14" i="4"/>
  <c r="E11" i="4"/>
  <c r="F11" i="4"/>
  <c r="G11" i="4"/>
  <c r="D11" i="4"/>
  <c r="E12" i="4"/>
  <c r="F12" i="4"/>
  <c r="G12" i="4"/>
  <c r="D12" i="4"/>
  <c r="E8" i="4"/>
  <c r="F8" i="4"/>
  <c r="G8" i="4"/>
  <c r="D8" i="4"/>
  <c r="D9" i="4"/>
  <c r="E9" i="4"/>
  <c r="F9" i="4"/>
  <c r="G9" i="4"/>
  <c r="G3" i="2" l="1"/>
  <c r="H3" i="2"/>
  <c r="I3" i="2"/>
  <c r="G4" i="2"/>
  <c r="H4" i="2"/>
  <c r="I4" i="2"/>
  <c r="G5" i="2"/>
  <c r="H5" i="2"/>
  <c r="I5" i="2"/>
  <c r="G6" i="2"/>
  <c r="H6" i="2"/>
  <c r="I6" i="2"/>
  <c r="G7" i="2"/>
  <c r="H7" i="2"/>
  <c r="I7" i="2"/>
  <c r="G8" i="2"/>
  <c r="H8" i="2"/>
  <c r="I8" i="2"/>
  <c r="G9" i="2"/>
  <c r="H9" i="2"/>
  <c r="I9" i="2"/>
  <c r="G10" i="2"/>
  <c r="H10" i="2"/>
  <c r="I10" i="2"/>
  <c r="G11" i="2"/>
  <c r="H11" i="2"/>
  <c r="I11" i="2"/>
  <c r="G12" i="2"/>
  <c r="H12" i="2"/>
  <c r="I12" i="2"/>
  <c r="G13" i="2"/>
  <c r="H13" i="2"/>
  <c r="I13" i="2"/>
  <c r="G14" i="2"/>
  <c r="H14" i="2"/>
  <c r="I14" i="2"/>
  <c r="G15" i="2"/>
  <c r="H15" i="2"/>
  <c r="I15" i="2"/>
  <c r="G16" i="2"/>
  <c r="H16" i="2"/>
  <c r="I16" i="2"/>
  <c r="G17" i="2"/>
  <c r="H17" i="2"/>
  <c r="I17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3" i="2"/>
  <c r="R5" i="3" l="1"/>
  <c r="R6" i="3" s="1"/>
  <c r="R7" i="3" s="1"/>
  <c r="R8" i="3" s="1"/>
  <c r="R9" i="3" s="1"/>
  <c r="R10" i="3" s="1"/>
  <c r="R11" i="3" s="1"/>
  <c r="R12" i="3" s="1"/>
  <c r="R13" i="3" s="1"/>
  <c r="Q5" i="3"/>
  <c r="Q6" i="3" s="1"/>
  <c r="Q7" i="3" s="1"/>
  <c r="Q8" i="3" s="1"/>
  <c r="Q9" i="3" s="1"/>
  <c r="Q10" i="3" s="1"/>
  <c r="Q11" i="3" s="1"/>
  <c r="Q12" i="3" s="1"/>
  <c r="Q13" i="3" s="1"/>
  <c r="J54" i="3" l="1"/>
  <c r="J52" i="3"/>
  <c r="K54" i="3"/>
  <c r="K52" i="3"/>
  <c r="K53" i="3"/>
  <c r="K51" i="3"/>
  <c r="J53" i="3"/>
  <c r="J51" i="3"/>
  <c r="K50" i="3"/>
  <c r="J50" i="3"/>
  <c r="J8" i="3" a="1"/>
  <c r="J9" i="3" s="1"/>
  <c r="J10" i="3" l="1"/>
  <c r="K9" i="3"/>
  <c r="K12" i="3"/>
  <c r="J12" i="3"/>
  <c r="K11" i="3"/>
  <c r="K8" i="3"/>
  <c r="K10" i="3"/>
  <c r="J8" i="3"/>
  <c r="J11" i="3"/>
  <c r="D17" i="3" l="1" a="1"/>
  <c r="E19" i="2" l="1"/>
  <c r="A17" i="3" a="1"/>
  <c r="B17" i="3" s="1"/>
  <c r="E17" i="3" s="1"/>
  <c r="H17" i="3" s="1"/>
  <c r="A19" i="3" l="1"/>
  <c r="D19" i="3" s="1"/>
  <c r="G19" i="3" s="1"/>
  <c r="A18" i="3"/>
  <c r="D18" i="3" s="1"/>
  <c r="G18" i="3" s="1"/>
  <c r="B18" i="3"/>
  <c r="E18" i="3" s="1"/>
  <c r="B21" i="3"/>
  <c r="E21" i="3" s="1"/>
  <c r="H21" i="3" s="1"/>
  <c r="A26" i="3"/>
  <c r="D26" i="3" s="1"/>
  <c r="G26" i="3" s="1"/>
  <c r="A20" i="3"/>
  <c r="D20" i="3" s="1"/>
  <c r="G20" i="3" s="1"/>
  <c r="A24" i="3"/>
  <c r="D24" i="3" s="1"/>
  <c r="G24" i="3" s="1"/>
  <c r="B19" i="3"/>
  <c r="E19" i="3" s="1"/>
  <c r="H19" i="3" s="1"/>
  <c r="B26" i="3"/>
  <c r="E26" i="3" s="1"/>
  <c r="H26" i="3" s="1"/>
  <c r="A21" i="3"/>
  <c r="D21" i="3" s="1"/>
  <c r="G21" i="3" s="1"/>
  <c r="B20" i="3"/>
  <c r="E20" i="3" s="1"/>
  <c r="H20" i="3" s="1"/>
  <c r="B24" i="3"/>
  <c r="E24" i="3" s="1"/>
  <c r="H24" i="3" s="1"/>
  <c r="B25" i="3"/>
  <c r="E25" i="3" s="1"/>
  <c r="H25" i="3" s="1"/>
  <c r="B23" i="3"/>
  <c r="E23" i="3" s="1"/>
  <c r="H23" i="3" s="1"/>
  <c r="A25" i="3"/>
  <c r="D25" i="3" s="1"/>
  <c r="G25" i="3" s="1"/>
  <c r="A17" i="3"/>
  <c r="D17" i="3" s="1"/>
  <c r="G17" i="3" s="1"/>
  <c r="A22" i="3"/>
  <c r="D22" i="3" s="1"/>
  <c r="G22" i="3" s="1"/>
  <c r="B22" i="3"/>
  <c r="E22" i="3" s="1"/>
  <c r="H22" i="3" s="1"/>
  <c r="A23" i="3"/>
  <c r="D23" i="3" s="1"/>
  <c r="G23" i="3" s="1"/>
  <c r="M50" i="3" l="1" a="1"/>
  <c r="H18" i="3"/>
  <c r="J17" i="3" s="1" a="1"/>
  <c r="M54" i="3" l="1"/>
  <c r="P54" i="3" s="1"/>
  <c r="S54" i="3" s="1"/>
  <c r="N50" i="3"/>
  <c r="Q50" i="3" s="1"/>
  <c r="T50" i="3" s="1"/>
  <c r="N51" i="3"/>
  <c r="Q51" i="3" s="1"/>
  <c r="T51" i="3" s="1"/>
  <c r="M53" i="3"/>
  <c r="P53" i="3" s="1"/>
  <c r="S53" i="3" s="1"/>
  <c r="M50" i="3"/>
  <c r="M51" i="3"/>
  <c r="P51" i="3" s="1"/>
  <c r="S51" i="3" s="1"/>
  <c r="N52" i="3"/>
  <c r="Q52" i="3" s="1"/>
  <c r="T52" i="3" s="1"/>
  <c r="N53" i="3"/>
  <c r="Q53" i="3" s="1"/>
  <c r="T53" i="3" s="1"/>
  <c r="N54" i="3"/>
  <c r="Q54" i="3" s="1"/>
  <c r="T54" i="3" s="1"/>
  <c r="M52" i="3"/>
  <c r="P52" i="3" s="1"/>
  <c r="S52" i="3" s="1"/>
  <c r="J17" i="3"/>
  <c r="S17" i="3"/>
  <c r="K17" i="3"/>
  <c r="L18" i="3"/>
  <c r="O17" i="3"/>
  <c r="O18" i="3"/>
  <c r="P18" i="3"/>
  <c r="M18" i="3"/>
  <c r="L17" i="3"/>
  <c r="R18" i="3"/>
  <c r="Q17" i="3"/>
  <c r="M17" i="3"/>
  <c r="N17" i="3"/>
  <c r="Q18" i="3"/>
  <c r="P17" i="3"/>
  <c r="K18" i="3"/>
  <c r="S18" i="3"/>
  <c r="J18" i="3"/>
  <c r="N18" i="3"/>
  <c r="R17" i="3"/>
  <c r="P50" i="3" l="1" a="1"/>
  <c r="P50" i="3"/>
  <c r="S50" i="3" s="1"/>
  <c r="A30" i="3" a="1"/>
  <c r="A30" i="3" l="1"/>
  <c r="A31" i="3"/>
  <c r="B31" i="3"/>
  <c r="B30" i="3"/>
  <c r="D30" i="3" l="1" a="1"/>
  <c r="D30" i="3" s="1"/>
  <c r="D31" i="3" l="1"/>
  <c r="E30" i="3"/>
  <c r="E31" i="3"/>
  <c r="G30" i="3" l="1" a="1"/>
  <c r="O30" i="3" s="1"/>
  <c r="L31" i="3" l="1"/>
  <c r="P30" i="3"/>
  <c r="O31" i="3"/>
  <c r="M31" i="3"/>
  <c r="N31" i="3"/>
  <c r="J31" i="3"/>
  <c r="G31" i="3"/>
  <c r="L30" i="3"/>
  <c r="H30" i="3"/>
  <c r="N30" i="3"/>
  <c r="H31" i="3"/>
  <c r="K30" i="3"/>
  <c r="G30" i="3"/>
  <c r="M30" i="3"/>
  <c r="I31" i="3"/>
  <c r="P31" i="3"/>
  <c r="J30" i="3"/>
  <c r="K31" i="3"/>
  <c r="I30" i="3"/>
  <c r="R30" i="3" l="1" a="1"/>
  <c r="R31" i="3" s="1"/>
  <c r="R30" i="3" l="1"/>
  <c r="V50" i="3" s="1" a="1"/>
  <c r="A35" i="3" a="1"/>
  <c r="V54" i="3" l="1"/>
  <c r="X54" i="3" s="1"/>
  <c r="Z54" i="3" s="1"/>
  <c r="V53" i="3"/>
  <c r="X53" i="3" s="1"/>
  <c r="Z53" i="3" s="1"/>
  <c r="V50" i="3"/>
  <c r="V52" i="3"/>
  <c r="X52" i="3" s="1"/>
  <c r="Z52" i="3" s="1"/>
  <c r="V51" i="3"/>
  <c r="X51" i="3" s="1"/>
  <c r="Z51" i="3" s="1"/>
  <c r="A40" i="3"/>
  <c r="C40" i="3" s="1"/>
  <c r="F40" i="3" s="1"/>
  <c r="A43" i="3"/>
  <c r="C43" i="3" s="1"/>
  <c r="F43" i="3" s="1"/>
  <c r="A35" i="3"/>
  <c r="C35" i="3" s="1"/>
  <c r="F35" i="3" s="1"/>
  <c r="A41" i="3"/>
  <c r="C41" i="3" s="1"/>
  <c r="F41" i="3" s="1"/>
  <c r="A42" i="3"/>
  <c r="C42" i="3" s="1"/>
  <c r="F42" i="3" s="1"/>
  <c r="A36" i="3"/>
  <c r="C36" i="3" s="1"/>
  <c r="F36" i="3" s="1"/>
  <c r="A37" i="3"/>
  <c r="C37" i="3" s="1"/>
  <c r="F37" i="3" s="1"/>
  <c r="A44" i="3"/>
  <c r="C44" i="3" s="1"/>
  <c r="F44" i="3" s="1"/>
  <c r="A38" i="3"/>
  <c r="C38" i="3" s="1"/>
  <c r="F38" i="3" s="1"/>
  <c r="A39" i="3"/>
  <c r="C39" i="3" s="1"/>
  <c r="F39" i="3" s="1"/>
  <c r="X50" i="3" l="1"/>
  <c r="Z50" i="3" s="1"/>
  <c r="AB50" i="3" s="1"/>
  <c r="AB51" i="3" s="1"/>
  <c r="H35" i="3"/>
  <c r="H36" i="3" l="1"/>
  <c r="AD50" i="3"/>
  <c r="AD51" i="3" s="1"/>
</calcChain>
</file>

<file path=xl/sharedStrings.xml><?xml version="1.0" encoding="utf-8"?>
<sst xmlns="http://schemas.openxmlformats.org/spreadsheetml/2006/main" count="73" uniqueCount="43">
  <si>
    <t>data</t>
  </si>
  <si>
    <t>normalisasi</t>
  </si>
  <si>
    <t>No</t>
  </si>
  <si>
    <t>x1</t>
  </si>
  <si>
    <t>x2</t>
  </si>
  <si>
    <t>x3</t>
  </si>
  <si>
    <t>T</t>
  </si>
  <si>
    <t>min</t>
  </si>
  <si>
    <t>max</t>
  </si>
  <si>
    <t>[x,delay]</t>
  </si>
  <si>
    <t>BIAS</t>
  </si>
  <si>
    <t>d1</t>
  </si>
  <si>
    <t>d2</t>
  </si>
  <si>
    <t>M\N+R</t>
  </si>
  <si>
    <t>B1</t>
  </si>
  <si>
    <t>B2</t>
  </si>
  <si>
    <t>x * Wt</t>
  </si>
  <si>
    <t>x * Wt + b</t>
  </si>
  <si>
    <t>H'</t>
  </si>
  <si>
    <t>H't</t>
  </si>
  <si>
    <t>Ht * H</t>
  </si>
  <si>
    <t>inv(Ht * H)</t>
  </si>
  <si>
    <t>H'+</t>
  </si>
  <si>
    <t>B'</t>
  </si>
  <si>
    <t>Y'</t>
  </si>
  <si>
    <t>denormalisasi data</t>
  </si>
  <si>
    <t>|t-y|/t</t>
  </si>
  <si>
    <t>MAPE RELM</t>
  </si>
  <si>
    <t>DATA NORMALISASI</t>
  </si>
  <si>
    <t>H</t>
  </si>
  <si>
    <t>Y</t>
  </si>
  <si>
    <t>Denormalisasi</t>
  </si>
  <si>
    <t>T real</t>
  </si>
  <si>
    <t>PROSES TESTING RELM</t>
  </si>
  <si>
    <t>PROSES TRAINING RELM</t>
  </si>
  <si>
    <t>INPUT WEIGHT (rand()*2-1)</t>
  </si>
  <si>
    <t>W transpose</t>
  </si>
  <si>
    <t>CALCULATING OUTPUT MATRIX ON HIDDEN LAYER (H')</t>
  </si>
  <si>
    <t>CALCULATING OUTPUT WEIGHT (B)</t>
  </si>
  <si>
    <t>CALCULATING OUTPUT (Y)</t>
  </si>
  <si>
    <t>MAPE TRAIN RELM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</si>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</sst>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00%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2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11" fontId="0" fillId="0" borderId="0" xfId="0" applyNumberFormat="1"/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abSelected="1" topLeftCell="L37" zoomScaleNormal="100" workbookViewId="0">
      <selection activeCell="X50" sqref="X50"/>
    </sheetView>
  </sheetViews>
  <sheetFormatPr defaultRowHeight="15" x14ac:dyDescent="0.25"/>
  <cols>
    <col min="1" max="2" width="9.28515625" bestFit="1" customWidth="1"/>
    <col min="4" max="5" width="10.28515625" bestFit="1" customWidth="1"/>
    <col min="7" max="16" width="9.28515625" bestFit="1" customWidth="1"/>
    <col min="18" max="18" width="9.28515625" bestFit="1" customWidth="1"/>
    <col min="24" max="24" width="12.7109375" bestFit="1" customWidth="1"/>
  </cols>
  <sheetData>
    <row r="1" spans="1:24" s="4" customFormat="1" x14ac:dyDescent="0.25">
      <c r="A1" s="3" t="s">
        <v>34</v>
      </c>
    </row>
    <row r="2" spans="1:24" x14ac:dyDescent="0.25">
      <c r="A2" s="14" t="s">
        <v>9</v>
      </c>
      <c r="B2" s="14"/>
      <c r="C2" s="14"/>
      <c r="D2" s="14"/>
      <c r="E2" s="14"/>
      <c r="F2" s="14"/>
      <c r="J2" s="14" t="s">
        <v>35</v>
      </c>
      <c r="K2" s="14"/>
      <c r="L2" s="14"/>
      <c r="M2" s="14"/>
      <c r="N2" s="14"/>
      <c r="O2" s="14"/>
      <c r="Q2" s="14" t="s">
        <v>10</v>
      </c>
      <c r="R2" s="14"/>
      <c r="U2" s="5" t="s">
        <v>3</v>
      </c>
      <c r="V2" s="5" t="s">
        <v>4</v>
      </c>
      <c r="W2" s="5" t="s">
        <v>5</v>
      </c>
      <c r="X2" s="5" t="s">
        <v>6</v>
      </c>
    </row>
    <row r="3" spans="1:24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11</v>
      </c>
      <c r="F3" s="5" t="s">
        <v>12</v>
      </c>
      <c r="G3" s="5" t="s">
        <v>6</v>
      </c>
      <c r="H3" s="5" t="s">
        <v>32</v>
      </c>
      <c r="J3" s="5" t="s">
        <v>13</v>
      </c>
      <c r="K3" s="5">
        <v>1</v>
      </c>
      <c r="L3" s="5">
        <v>2</v>
      </c>
      <c r="M3" s="5">
        <v>3</v>
      </c>
      <c r="N3" s="5">
        <v>4</v>
      </c>
      <c r="O3" s="5">
        <v>5</v>
      </c>
      <c r="Q3" s="6" t="s">
        <v>14</v>
      </c>
      <c r="R3" s="6" t="s">
        <v>15</v>
      </c>
      <c r="T3" t="s">
        <v>7</v>
      </c>
      <c r="X3">
        <v>13311</v>
      </c>
    </row>
    <row r="4" spans="1:24" x14ac:dyDescent="0.25">
      <c r="A4" s="5">
        <v>1</v>
      </c>
      <c r="B4" s="11">
        <v>0.5083333333333333</v>
      </c>
      <c r="C4" s="11">
        <v>0.35833333333333339</v>
      </c>
      <c r="D4" s="11">
        <v>0.1</v>
      </c>
      <c r="E4" s="11">
        <v>0</v>
      </c>
      <c r="F4" s="11">
        <v>0</v>
      </c>
      <c r="G4" s="13">
        <v>0.34166666666666667</v>
      </c>
      <c r="H4" s="10">
        <v>13340</v>
      </c>
      <c r="J4" s="5">
        <v>1</v>
      </c>
      <c r="K4">
        <v>0.66860162824108405</v>
      </c>
      <c r="L4">
        <v>0.48653757392875202</v>
      </c>
      <c r="M4">
        <v>0.33533651992123198</v>
      </c>
      <c r="N4" s="12">
        <v>0.28601191379260699</v>
      </c>
      <c r="O4">
        <v>-0.50284933595921599</v>
      </c>
      <c r="Q4">
        <v>0.55258904813396603</v>
      </c>
      <c r="R4">
        <v>0.60977853252568703</v>
      </c>
      <c r="T4" t="s">
        <v>8</v>
      </c>
      <c r="X4">
        <v>13407</v>
      </c>
    </row>
    <row r="5" spans="1:24" x14ac:dyDescent="0.25">
      <c r="A5" s="5">
        <v>2</v>
      </c>
      <c r="B5" s="11">
        <v>0.35833333333333339</v>
      </c>
      <c r="C5" s="11">
        <v>0.1</v>
      </c>
      <c r="D5" s="11">
        <v>0.34166666666666667</v>
      </c>
      <c r="E5" s="13">
        <v>0.34166666666666667</v>
      </c>
      <c r="F5" s="11">
        <v>0</v>
      </c>
      <c r="G5" s="13">
        <v>0.2583333333333333</v>
      </c>
      <c r="H5" s="10">
        <v>13330</v>
      </c>
      <c r="J5" s="5">
        <v>2</v>
      </c>
      <c r="K5">
        <v>0.27820836631030099</v>
      </c>
      <c r="L5">
        <v>0.69697006651917004</v>
      </c>
      <c r="M5">
        <v>-0.78226377836482497</v>
      </c>
      <c r="N5">
        <v>-0.15502096640499499</v>
      </c>
      <c r="O5" s="12">
        <v>-0.18089106397961</v>
      </c>
      <c r="Q5">
        <f>Q4</f>
        <v>0.55258904813396603</v>
      </c>
      <c r="R5">
        <f>R4</f>
        <v>0.60977853252568703</v>
      </c>
    </row>
    <row r="6" spans="1:24" x14ac:dyDescent="0.25">
      <c r="A6" s="5">
        <v>3</v>
      </c>
      <c r="B6" s="11">
        <v>0.1</v>
      </c>
      <c r="C6" s="11">
        <v>0.34166666666666667</v>
      </c>
      <c r="D6" s="11">
        <v>0.2583333333333333</v>
      </c>
      <c r="E6" s="13">
        <v>0.2583333333333333</v>
      </c>
      <c r="F6" s="13">
        <v>0.34166666666666667</v>
      </c>
      <c r="G6" s="13">
        <v>0.2583333333333333</v>
      </c>
      <c r="H6" s="10">
        <v>13330</v>
      </c>
      <c r="Q6">
        <f t="shared" ref="Q6:Q13" si="0">Q5</f>
        <v>0.55258904813396603</v>
      </c>
      <c r="R6">
        <f t="shared" ref="R6:R13" si="1">R5</f>
        <v>0.60977853252568703</v>
      </c>
    </row>
    <row r="7" spans="1:24" x14ac:dyDescent="0.25">
      <c r="A7" s="5">
        <v>4</v>
      </c>
      <c r="B7" s="11">
        <v>0.34166666666666667</v>
      </c>
      <c r="C7" s="11">
        <v>0.2583333333333333</v>
      </c>
      <c r="D7" s="11">
        <v>0.2583333333333333</v>
      </c>
      <c r="E7" s="13">
        <v>0.2583333333333333</v>
      </c>
      <c r="F7" s="13">
        <v>0.2583333333333333</v>
      </c>
      <c r="G7" s="13">
        <v>0.46666666666666667</v>
      </c>
      <c r="H7" s="10">
        <v>13355</v>
      </c>
      <c r="J7" s="14" t="s">
        <v>36</v>
      </c>
      <c r="K7" s="14"/>
      <c r="Q7">
        <f t="shared" si="0"/>
        <v>0.55258904813396603</v>
      </c>
      <c r="R7">
        <f t="shared" si="1"/>
        <v>0.60977853252568703</v>
      </c>
    </row>
    <row r="8" spans="1:24" x14ac:dyDescent="0.25">
      <c r="A8" s="5">
        <v>5</v>
      </c>
      <c r="B8" s="11">
        <v>0.2583333333333333</v>
      </c>
      <c r="C8" s="11">
        <v>0.2583333333333333</v>
      </c>
      <c r="D8" s="11">
        <v>0.46666666666666667</v>
      </c>
      <c r="E8" s="13">
        <v>0.46666666666666667</v>
      </c>
      <c r="F8" s="13">
        <v>0.2583333333333333</v>
      </c>
      <c r="G8" s="13">
        <v>0.39166666666666672</v>
      </c>
      <c r="H8" s="10">
        <v>13346</v>
      </c>
      <c r="J8">
        <f t="array" ref="J8:K12">TRANSPOSE(K4:O5)</f>
        <v>0.66860162824108405</v>
      </c>
      <c r="K8">
        <v>0.27820836631030099</v>
      </c>
      <c r="Q8">
        <f t="shared" si="0"/>
        <v>0.55258904813396603</v>
      </c>
      <c r="R8">
        <f t="shared" si="1"/>
        <v>0.60977853252568703</v>
      </c>
    </row>
    <row r="9" spans="1:24" x14ac:dyDescent="0.25">
      <c r="A9" s="5">
        <v>6</v>
      </c>
      <c r="B9" s="11">
        <v>0.2583333333333333</v>
      </c>
      <c r="C9" s="11">
        <v>0.46666666666666667</v>
      </c>
      <c r="D9" s="11">
        <v>0.39166666666666672</v>
      </c>
      <c r="E9" s="13">
        <v>0.39166666666666672</v>
      </c>
      <c r="F9" s="13">
        <v>0.46666666666666667</v>
      </c>
      <c r="G9" s="13">
        <v>0.34166666666666667</v>
      </c>
      <c r="H9" s="10">
        <v>13340</v>
      </c>
      <c r="J9">
        <v>0.48653757392875202</v>
      </c>
      <c r="K9">
        <v>0.69697006651917004</v>
      </c>
      <c r="Q9">
        <f t="shared" si="0"/>
        <v>0.55258904813396603</v>
      </c>
      <c r="R9">
        <f t="shared" si="1"/>
        <v>0.60977853252568703</v>
      </c>
    </row>
    <row r="10" spans="1:24" x14ac:dyDescent="0.25">
      <c r="A10" s="5">
        <v>7</v>
      </c>
      <c r="B10" s="11">
        <v>0.46666666666666667</v>
      </c>
      <c r="C10" s="11">
        <v>0.39166666666666672</v>
      </c>
      <c r="D10" s="11">
        <v>0.34166666666666667</v>
      </c>
      <c r="E10" s="13">
        <v>0.34166666666666667</v>
      </c>
      <c r="F10" s="13">
        <v>0.39166666666666672</v>
      </c>
      <c r="G10" s="13">
        <v>0.70000000000000007</v>
      </c>
      <c r="H10" s="10">
        <v>13383</v>
      </c>
      <c r="J10">
        <v>0.33533651992123198</v>
      </c>
      <c r="K10">
        <v>-0.78226377836482497</v>
      </c>
      <c r="Q10">
        <f t="shared" si="0"/>
        <v>0.55258904813396603</v>
      </c>
      <c r="R10">
        <f t="shared" si="1"/>
        <v>0.60977853252568703</v>
      </c>
    </row>
    <row r="11" spans="1:24" x14ac:dyDescent="0.25">
      <c r="A11" s="5">
        <v>8</v>
      </c>
      <c r="B11" s="11">
        <v>0.39166666666666672</v>
      </c>
      <c r="C11" s="11">
        <v>0.34166666666666667</v>
      </c>
      <c r="D11" s="11">
        <v>0.70000000000000007</v>
      </c>
      <c r="E11" s="13">
        <v>0.70000000000000007</v>
      </c>
      <c r="F11" s="13">
        <v>0.34166666666666667</v>
      </c>
      <c r="G11" s="13">
        <v>0.6166666666666667</v>
      </c>
      <c r="H11" s="10">
        <v>13373</v>
      </c>
      <c r="J11">
        <v>0.28601191379260699</v>
      </c>
      <c r="K11">
        <v>-0.15502096640499499</v>
      </c>
      <c r="Q11">
        <f t="shared" si="0"/>
        <v>0.55258904813396603</v>
      </c>
      <c r="R11">
        <f t="shared" si="1"/>
        <v>0.60977853252568703</v>
      </c>
    </row>
    <row r="12" spans="1:24" x14ac:dyDescent="0.25">
      <c r="A12" s="5">
        <v>9</v>
      </c>
      <c r="B12" s="11">
        <v>0.34166666666666667</v>
      </c>
      <c r="C12" s="11">
        <v>0.70000000000000007</v>
      </c>
      <c r="D12" s="11">
        <v>0.6166666666666667</v>
      </c>
      <c r="E12" s="13">
        <v>0.6166666666666667</v>
      </c>
      <c r="F12" s="13">
        <v>0.70000000000000007</v>
      </c>
      <c r="G12" s="13">
        <v>0.2</v>
      </c>
      <c r="H12" s="10">
        <v>13323</v>
      </c>
      <c r="J12">
        <v>-0.50284933595921599</v>
      </c>
      <c r="K12">
        <v>-0.18089106397961</v>
      </c>
      <c r="Q12">
        <f t="shared" si="0"/>
        <v>0.55258904813396603</v>
      </c>
      <c r="R12">
        <f t="shared" si="1"/>
        <v>0.60977853252568703</v>
      </c>
    </row>
    <row r="13" spans="1:24" x14ac:dyDescent="0.25">
      <c r="A13" s="5">
        <v>10</v>
      </c>
      <c r="B13" s="11">
        <v>0.70000000000000007</v>
      </c>
      <c r="C13" s="11">
        <v>0.6166666666666667</v>
      </c>
      <c r="D13" s="11">
        <v>0.2</v>
      </c>
      <c r="E13" s="13">
        <v>0.2</v>
      </c>
      <c r="F13" s="13">
        <v>0.6166666666666667</v>
      </c>
      <c r="G13" s="13">
        <v>0.2</v>
      </c>
      <c r="H13" s="10">
        <v>13323</v>
      </c>
      <c r="Q13">
        <f t="shared" si="0"/>
        <v>0.55258904813396603</v>
      </c>
      <c r="R13">
        <f t="shared" si="1"/>
        <v>0.60977853252568703</v>
      </c>
    </row>
    <row r="15" spans="1:24" x14ac:dyDescent="0.25">
      <c r="A15" s="6" t="s">
        <v>37</v>
      </c>
    </row>
    <row r="16" spans="1:24" x14ac:dyDescent="0.25">
      <c r="A16" s="14" t="s">
        <v>16</v>
      </c>
      <c r="B16" s="14"/>
      <c r="D16" s="14" t="s">
        <v>17</v>
      </c>
      <c r="E16" s="14"/>
      <c r="G16" s="14" t="s">
        <v>18</v>
      </c>
      <c r="H16" s="14"/>
      <c r="J16" s="14" t="s">
        <v>19</v>
      </c>
      <c r="K16" s="14"/>
      <c r="L16" s="14"/>
      <c r="M16" s="14"/>
      <c r="N16" s="14"/>
      <c r="O16" s="14"/>
      <c r="P16" s="14"/>
      <c r="Q16" s="14"/>
      <c r="R16" s="14"/>
      <c r="S16" s="14"/>
    </row>
    <row r="17" spans="1:19" x14ac:dyDescent="0.25">
      <c r="A17" s="11">
        <f t="array" ref="A17:B26">MMULT(B4:F13,J8:K12)</f>
        <v>0.54774877700581037</v>
      </c>
      <c r="B17" s="11">
        <v>0.31294381554062312</v>
      </c>
      <c r="D17" s="11">
        <f t="array" ref="D17:E26">A17:B26+Q4:R13</f>
        <v>1.1003378251397764</v>
      </c>
      <c r="E17" s="11">
        <v>0.92272234806631015</v>
      </c>
      <c r="G17" s="11">
        <f t="shared" ref="G17:G26" si="2">1/(1+EXP(-D17))</f>
        <v>0.75032339849921859</v>
      </c>
      <c r="H17" s="11">
        <f t="shared" ref="H17:H26" si="3">1/(1+EXP(-E17))</f>
        <v>0.71559647800132253</v>
      </c>
      <c r="J17" s="11">
        <f t="array" ref="J17:S18">TRANSPOSE(G17:H26)</f>
        <v>0.75032339849921859</v>
      </c>
      <c r="K17" s="11">
        <v>0.74137340276828245</v>
      </c>
      <c r="L17" s="11">
        <v>0.68446999699968147</v>
      </c>
      <c r="M17" s="11">
        <v>0.7185598280258565</v>
      </c>
      <c r="N17" s="11">
        <v>0.73322751548323706</v>
      </c>
      <c r="O17" s="11">
        <v>0.72333407457397525</v>
      </c>
      <c r="P17" s="11">
        <v>0.74469359047508832</v>
      </c>
      <c r="Q17" s="11">
        <v>0.77622975822222606</v>
      </c>
      <c r="R17" s="11">
        <v>0.76001733885837941</v>
      </c>
      <c r="S17" s="11">
        <v>0.75672749151236296</v>
      </c>
    </row>
    <row r="18" spans="1:19" x14ac:dyDescent="0.25">
      <c r="A18" s="11">
        <v>0.50053005569815867</v>
      </c>
      <c r="B18" s="11">
        <v>-0.15085061654991364</v>
      </c>
      <c r="D18" s="11">
        <v>1.0531191038321248</v>
      </c>
      <c r="E18" s="11">
        <v>0.45892791597577343</v>
      </c>
      <c r="G18" s="11">
        <f t="shared" si="2"/>
        <v>0.74137340276828245</v>
      </c>
      <c r="H18" s="11">
        <f t="shared" si="3"/>
        <v>0.61275981721520967</v>
      </c>
      <c r="J18" s="11">
        <v>0.71559647800132253</v>
      </c>
      <c r="K18" s="11">
        <v>0.61275981721520967</v>
      </c>
      <c r="L18" s="11">
        <v>0.63917713638305951</v>
      </c>
      <c r="M18" s="11">
        <v>0.64474557856768255</v>
      </c>
      <c r="N18" s="11">
        <v>0.59328685616257115</v>
      </c>
      <c r="O18" s="11">
        <v>0.63538351528955606</v>
      </c>
      <c r="P18" s="11">
        <v>0.65055987140875315</v>
      </c>
      <c r="Q18" s="11">
        <v>0.55946008911080969</v>
      </c>
      <c r="R18" s="11">
        <v>0.61965781975192669</v>
      </c>
      <c r="S18" s="11">
        <v>0.71815257301009894</v>
      </c>
    </row>
    <row r="19" spans="1:19" x14ac:dyDescent="0.25">
      <c r="A19" s="11">
        <v>0.22180198950644159</v>
      </c>
      <c r="B19" s="11">
        <v>-3.798406323349033E-2</v>
      </c>
      <c r="D19" s="11">
        <v>0.77439103764040762</v>
      </c>
      <c r="E19" s="11">
        <v>0.57179446929219668</v>
      </c>
      <c r="G19" s="11">
        <f t="shared" si="2"/>
        <v>0.68446999699968147</v>
      </c>
      <c r="H19" s="11">
        <f t="shared" si="3"/>
        <v>0.63917713638305951</v>
      </c>
    </row>
    <row r="20" spans="1:19" x14ac:dyDescent="0.25">
      <c r="A20" s="11">
        <v>0.38474002983390898</v>
      </c>
      <c r="B20" s="11">
        <v>-1.3756958253464242E-2</v>
      </c>
      <c r="D20" s="11">
        <v>0.93732907796787501</v>
      </c>
      <c r="E20" s="11">
        <v>0.5960215742722228</v>
      </c>
      <c r="G20" s="11">
        <f t="shared" si="2"/>
        <v>0.7185598280258565</v>
      </c>
      <c r="H20" s="11">
        <f t="shared" si="3"/>
        <v>0.64474557856768255</v>
      </c>
    </row>
    <row r="21" spans="1:19" x14ac:dyDescent="0.25">
      <c r="A21" s="11">
        <v>0.45847081783753496</v>
      </c>
      <c r="B21" s="11">
        <v>-0.23220864393970186</v>
      </c>
      <c r="D21" s="11">
        <v>1.0110598659715011</v>
      </c>
      <c r="E21" s="11">
        <v>0.37756988858598517</v>
      </c>
      <c r="G21" s="11">
        <f t="shared" si="2"/>
        <v>0.73322751548323706</v>
      </c>
      <c r="H21" s="11">
        <f t="shared" si="3"/>
        <v>0.59328685616257115</v>
      </c>
      <c r="K21">
        <v>1</v>
      </c>
      <c r="L21">
        <v>0.66860162824108405</v>
      </c>
      <c r="M21">
        <v>0.48653757392875202</v>
      </c>
      <c r="N21">
        <v>0.33533651992123198</v>
      </c>
      <c r="O21" s="12">
        <v>0.28601191379260699</v>
      </c>
      <c r="P21">
        <v>-0.50284933595921599</v>
      </c>
      <c r="Q21">
        <v>0.55258904813396603</v>
      </c>
      <c r="R21">
        <v>0.60977853252568703</v>
      </c>
    </row>
    <row r="22" spans="1:19" x14ac:dyDescent="0.25">
      <c r="A22" s="11">
        <v>0.40847140155265049</v>
      </c>
      <c r="B22" s="11">
        <v>-5.439582921955706E-2</v>
      </c>
      <c r="D22" s="11">
        <v>0.96106044968661652</v>
      </c>
      <c r="E22" s="11">
        <v>0.55538270330612993</v>
      </c>
      <c r="G22" s="11">
        <f t="shared" si="2"/>
        <v>0.72333407457397525</v>
      </c>
      <c r="H22" s="11">
        <f t="shared" si="3"/>
        <v>0.63538351528955606</v>
      </c>
      <c r="K22">
        <v>2</v>
      </c>
      <c r="L22">
        <v>0.27820836631030099</v>
      </c>
      <c r="M22">
        <v>0.69697006651917004</v>
      </c>
      <c r="N22">
        <v>-0.78226377836482497</v>
      </c>
      <c r="O22">
        <v>-0.15502096640499499</v>
      </c>
      <c r="P22" s="12">
        <v>-0.18089106397961</v>
      </c>
    </row>
    <row r="23" spans="1:19" x14ac:dyDescent="0.25">
      <c r="A23" s="11">
        <v>0.51791936790280257</v>
      </c>
      <c r="B23" s="11">
        <v>1.1722559143113029E-2</v>
      </c>
      <c r="D23" s="11">
        <v>1.0705084160367686</v>
      </c>
      <c r="E23" s="11">
        <v>0.62150109166880008</v>
      </c>
      <c r="G23" s="11">
        <f t="shared" si="2"/>
        <v>0.74469359047508832</v>
      </c>
      <c r="H23" s="11">
        <f t="shared" si="3"/>
        <v>0.65055987140875315</v>
      </c>
    </row>
    <row r="24" spans="1:19" x14ac:dyDescent="0.25">
      <c r="A24" s="11">
        <v>0.69123968930037005</v>
      </c>
      <c r="B24" s="11">
        <v>-0.37080738533298979</v>
      </c>
      <c r="D24" s="11">
        <v>1.243828737434336</v>
      </c>
      <c r="E24" s="11">
        <v>0.23897114719269724</v>
      </c>
      <c r="G24" s="11">
        <f t="shared" si="2"/>
        <v>0.77622975822222606</v>
      </c>
      <c r="H24" s="11">
        <f t="shared" si="3"/>
        <v>0.55946008911080969</v>
      </c>
    </row>
    <row r="25" spans="1:19" x14ac:dyDescent="0.25">
      <c r="A25" s="11">
        <v>0.60018552368457967</v>
      </c>
      <c r="B25" s="11">
        <v>-0.12168243234101074</v>
      </c>
      <c r="D25" s="11">
        <v>1.1527745718185458</v>
      </c>
      <c r="E25" s="11">
        <v>0.48809610018467631</v>
      </c>
      <c r="G25" s="11">
        <f t="shared" si="2"/>
        <v>0.76001733885837941</v>
      </c>
      <c r="H25" s="11">
        <f t="shared" si="3"/>
        <v>0.61965781975192669</v>
      </c>
    </row>
    <row r="26" spans="1:19" x14ac:dyDescent="0.25">
      <c r="A26" s="11">
        <v>0.5822319065927406</v>
      </c>
      <c r="B26" s="11">
        <v>0.32553762569597544</v>
      </c>
      <c r="D26" s="11">
        <v>1.1348209547267065</v>
      </c>
      <c r="E26" s="11">
        <v>0.93531615822166247</v>
      </c>
      <c r="G26" s="11">
        <f t="shared" si="2"/>
        <v>0.75672749151236296</v>
      </c>
      <c r="H26" s="11">
        <f t="shared" si="3"/>
        <v>0.71815257301009894</v>
      </c>
    </row>
    <row r="28" spans="1:19" x14ac:dyDescent="0.25">
      <c r="A28" s="6" t="s">
        <v>38</v>
      </c>
    </row>
    <row r="29" spans="1:19" x14ac:dyDescent="0.25">
      <c r="A29" s="14" t="s">
        <v>20</v>
      </c>
      <c r="B29" s="14"/>
      <c r="D29" s="14" t="s">
        <v>21</v>
      </c>
      <c r="E29" s="14"/>
      <c r="G29" s="14" t="s">
        <v>22</v>
      </c>
      <c r="H29" s="14"/>
      <c r="I29" s="14"/>
      <c r="J29" s="14"/>
      <c r="K29" s="14"/>
      <c r="L29" s="14"/>
      <c r="M29" s="14"/>
      <c r="N29" s="14"/>
      <c r="O29" s="14"/>
      <c r="P29" s="14"/>
      <c r="R29" s="5" t="s">
        <v>23</v>
      </c>
    </row>
    <row r="30" spans="1:19" x14ac:dyDescent="0.25">
      <c r="A30" s="11">
        <f t="array" ref="A30:B31">MMULT(J17:S18,G17:H26)</f>
        <v>5.4656459338348222</v>
      </c>
      <c r="B30" s="11">
        <v>4.7197410697510023</v>
      </c>
      <c r="C30" s="11"/>
      <c r="D30" s="11">
        <f t="array" ref="D30:E31">MINVERSE(A30:B31)</f>
        <v>26.996001592483115</v>
      </c>
      <c r="E30" s="11">
        <v>-31.050556411452725</v>
      </c>
      <c r="F30" s="11"/>
      <c r="G30" s="11">
        <f t="array" ref="G30:P31">MMULT(D30:E31,J17:S18)</f>
        <v>-1.9639371472547076</v>
      </c>
      <c r="H30" s="11">
        <v>0.98758429064485043</v>
      </c>
      <c r="I30" s="11">
        <v>-1.3688526011626863</v>
      </c>
      <c r="J30" s="11">
        <v>-0.62146669667013654</v>
      </c>
      <c r="K30" s="11">
        <v>1.3723241801885493</v>
      </c>
      <c r="L30" s="11">
        <v>-0.20188385530915909</v>
      </c>
      <c r="M30" s="11">
        <v>-9.6496631827466928E-2</v>
      </c>
      <c r="N30" s="11">
        <v>3.5835527322084317</v>
      </c>
      <c r="O30" s="11">
        <v>1.2767092021305828</v>
      </c>
      <c r="P30" s="11">
        <v>-1.8704204143364933</v>
      </c>
      <c r="Q30" s="11"/>
      <c r="R30" s="11">
        <f t="array" ref="R30:R31">MMULT(G30:P31,G4:G13)</f>
        <v>1.4325603228428136</v>
      </c>
    </row>
    <row r="31" spans="1:19" x14ac:dyDescent="0.25">
      <c r="A31" s="11">
        <v>4.7197410697510023</v>
      </c>
      <c r="B31" s="11">
        <v>4.1034413601719049</v>
      </c>
      <c r="C31" s="11"/>
      <c r="D31" s="11">
        <v>-31.050556411452728</v>
      </c>
      <c r="E31" s="11">
        <v>35.957766514195399</v>
      </c>
      <c r="F31" s="11"/>
      <c r="G31" s="11">
        <v>2.4332920624192091</v>
      </c>
      <c r="H31" s="11">
        <v>-0.98658222790165695</v>
      </c>
      <c r="I31" s="11">
        <v>1.7302079774885932</v>
      </c>
      <c r="J31" s="11">
        <v>0.87192850007592781</v>
      </c>
      <c r="K31" s="11">
        <v>-1.4338520821068208</v>
      </c>
      <c r="L31" s="11">
        <v>0.38704660286538584</v>
      </c>
      <c r="M31" s="11">
        <v>0.26952961932692077</v>
      </c>
      <c r="N31" s="11">
        <v>-3.9854306376700954</v>
      </c>
      <c r="O31" s="11">
        <v>-1.3174500525691357</v>
      </c>
      <c r="P31" s="11">
        <v>2.3263528785640588</v>
      </c>
      <c r="Q31" s="11"/>
      <c r="R31" s="11">
        <v>-1.0662039973429398</v>
      </c>
    </row>
    <row r="33" spans="1:11" x14ac:dyDescent="0.25">
      <c r="A33" s="6" t="s">
        <v>39</v>
      </c>
    </row>
    <row r="34" spans="1:11" x14ac:dyDescent="0.25">
      <c r="A34" s="7" t="s">
        <v>24</v>
      </c>
      <c r="C34" s="6" t="s">
        <v>25</v>
      </c>
      <c r="F34" s="5" t="s">
        <v>26</v>
      </c>
      <c r="H34" s="14" t="s">
        <v>27</v>
      </c>
      <c r="I34" s="14"/>
      <c r="J34" s="14"/>
      <c r="K34" s="14"/>
    </row>
    <row r="35" spans="1:11" x14ac:dyDescent="0.25">
      <c r="A35" s="11">
        <f t="array" ref="A35:A44">MMULT(G17:H26,R30:R31)</f>
        <v>0.31191170466101847</v>
      </c>
      <c r="C35">
        <f t="shared" ref="C35:C44" si="4">((A35-(0.1))/0.8)*($X$4-$X$3)+$X$3</f>
        <v>13336.429404559321</v>
      </c>
      <c r="F35">
        <f>(ABS(H4-C35))/H4</f>
        <v>2.6766082763707023E-4</v>
      </c>
      <c r="H35" s="18">
        <f>(SUM(F35:F44))/10</f>
        <v>1.0456561917819604E-3</v>
      </c>
      <c r="I35" s="18"/>
      <c r="J35" s="18"/>
      <c r="K35" s="18"/>
    </row>
    <row r="36" spans="1:11" x14ac:dyDescent="0.25">
      <c r="A36" s="11">
        <v>0.40873515469082033</v>
      </c>
      <c r="C36">
        <f t="shared" si="4"/>
        <v>13348.048218562899</v>
      </c>
      <c r="F36">
        <f t="shared" ref="F36:F44" si="5">(ABS(H5-C36))/H5</f>
        <v>1.3539548809376526E-3</v>
      </c>
      <c r="H36" s="17">
        <f>H35</f>
        <v>1.0456561917819604E-3</v>
      </c>
      <c r="I36" s="17"/>
      <c r="J36" s="17"/>
      <c r="K36" s="17"/>
    </row>
    <row r="37" spans="1:11" x14ac:dyDescent="0.25">
      <c r="A37" s="11">
        <v>0.29905134205625195</v>
      </c>
      <c r="C37">
        <f t="shared" si="4"/>
        <v>13334.88616104675</v>
      </c>
      <c r="F37">
        <f t="shared" si="5"/>
        <v>3.6655371693549913E-4</v>
      </c>
    </row>
    <row r="38" spans="1:11" x14ac:dyDescent="0.25">
      <c r="A38" s="11">
        <v>0.34194998608054805</v>
      </c>
      <c r="C38">
        <f t="shared" si="4"/>
        <v>13340.033998329665</v>
      </c>
      <c r="F38">
        <f t="shared" si="5"/>
        <v>1.1206291029827527E-3</v>
      </c>
    </row>
    <row r="39" spans="1:11" x14ac:dyDescent="0.25">
      <c r="A39" s="11">
        <v>0.41782782868634116</v>
      </c>
      <c r="C39">
        <f t="shared" si="4"/>
        <v>13349.139339442361</v>
      </c>
      <c r="F39">
        <f t="shared" si="5"/>
        <v>2.3522699253418505E-4</v>
      </c>
    </row>
    <row r="40" spans="1:11" x14ac:dyDescent="0.25">
      <c r="A40" s="11">
        <v>0.35877125154736833</v>
      </c>
      <c r="C40">
        <f t="shared" si="4"/>
        <v>13342.052550185685</v>
      </c>
      <c r="F40">
        <f t="shared" si="5"/>
        <v>1.538643317604644E-4</v>
      </c>
    </row>
    <row r="41" spans="1:11" x14ac:dyDescent="0.25">
      <c r="A41" s="11">
        <v>0.37318895498304516</v>
      </c>
      <c r="C41">
        <f t="shared" si="4"/>
        <v>13343.782674597966</v>
      </c>
      <c r="F41">
        <f t="shared" si="5"/>
        <v>2.9303837257740771E-3</v>
      </c>
    </row>
    <row r="42" spans="1:11" x14ac:dyDescent="0.25">
      <c r="A42" s="11">
        <v>0.51549736967524873</v>
      </c>
      <c r="C42">
        <f t="shared" si="4"/>
        <v>13360.85968436103</v>
      </c>
      <c r="F42">
        <f t="shared" si="5"/>
        <v>9.078228997958346E-4</v>
      </c>
    </row>
    <row r="43" spans="1:11" x14ac:dyDescent="0.25">
      <c r="A43" s="11">
        <v>0.42808903991678093</v>
      </c>
      <c r="C43">
        <f t="shared" si="4"/>
        <v>13350.370684790014</v>
      </c>
      <c r="F43">
        <f t="shared" si="5"/>
        <v>2.0543935142245673E-3</v>
      </c>
    </row>
    <row r="44" spans="1:11" x14ac:dyDescent="0.25">
      <c r="A44" s="11">
        <v>0.31836063549949833</v>
      </c>
      <c r="C44">
        <f t="shared" si="4"/>
        <v>13337.203276259939</v>
      </c>
      <c r="F44">
        <f t="shared" si="5"/>
        <v>1.0660719252375012E-3</v>
      </c>
    </row>
    <row r="47" spans="1:11" s="4" customFormat="1" x14ac:dyDescent="0.25">
      <c r="A47" s="3" t="s">
        <v>33</v>
      </c>
    </row>
    <row r="48" spans="1:11" x14ac:dyDescent="0.25">
      <c r="A48" s="14" t="s">
        <v>28</v>
      </c>
      <c r="B48" s="14"/>
      <c r="C48" s="14"/>
      <c r="D48" s="14"/>
      <c r="E48" s="14"/>
      <c r="J48" s="14" t="s">
        <v>10</v>
      </c>
      <c r="K48" s="14"/>
    </row>
    <row r="49" spans="1:31" x14ac:dyDescent="0.25">
      <c r="A49" s="5" t="s">
        <v>2</v>
      </c>
      <c r="B49" s="5" t="s">
        <v>3</v>
      </c>
      <c r="C49" s="5" t="s">
        <v>4</v>
      </c>
      <c r="D49" s="5" t="s">
        <v>5</v>
      </c>
      <c r="E49" s="6" t="s">
        <v>11</v>
      </c>
      <c r="F49" s="5" t="s">
        <v>12</v>
      </c>
      <c r="G49" s="5" t="s">
        <v>6</v>
      </c>
      <c r="H49" s="5" t="s">
        <v>32</v>
      </c>
      <c r="J49" s="6" t="s">
        <v>14</v>
      </c>
      <c r="K49" s="6" t="s">
        <v>15</v>
      </c>
      <c r="M49" s="14" t="s">
        <v>16</v>
      </c>
      <c r="N49" s="14"/>
      <c r="P49" s="14" t="s">
        <v>17</v>
      </c>
      <c r="Q49" s="14"/>
      <c r="S49" s="14" t="s">
        <v>29</v>
      </c>
      <c r="T49" s="14"/>
      <c r="V49" s="8" t="s">
        <v>30</v>
      </c>
      <c r="X49" s="6" t="s">
        <v>31</v>
      </c>
      <c r="Z49" s="5" t="s">
        <v>26</v>
      </c>
      <c r="AB49" s="14" t="s">
        <v>27</v>
      </c>
      <c r="AC49" s="14"/>
      <c r="AD49" s="14" t="s">
        <v>40</v>
      </c>
      <c r="AE49" s="14"/>
    </row>
    <row r="50" spans="1:31" x14ac:dyDescent="0.25">
      <c r="A50" s="5">
        <v>1</v>
      </c>
      <c r="B50" s="11">
        <v>0.6166666666666667</v>
      </c>
      <c r="C50" s="11">
        <v>0.2</v>
      </c>
      <c r="D50" s="11">
        <v>0.2</v>
      </c>
      <c r="E50" s="11">
        <v>0.2</v>
      </c>
      <c r="F50" s="11">
        <v>0.2</v>
      </c>
      <c r="G50" s="11">
        <v>0.19791666666666669</v>
      </c>
      <c r="H50" s="2">
        <v>13322.75</v>
      </c>
      <c r="J50">
        <f>Q4</f>
        <v>0.55258904813396603</v>
      </c>
      <c r="K50">
        <f>R4</f>
        <v>0.60977853252568703</v>
      </c>
      <c r="M50" s="11">
        <f t="array" ref="M50:N54">MMULT(B50:F54,J8:K12)</f>
        <v>0.53331167175201022</v>
      </c>
      <c r="N50" s="11">
        <v>8.732067744530031E-2</v>
      </c>
      <c r="O50" s="11"/>
      <c r="P50" s="11">
        <f t="array" ref="P50:Q54">J50:K54+M50:N54</f>
        <v>1.0859007198859763</v>
      </c>
      <c r="Q50" s="11">
        <v>0.6970992099709874</v>
      </c>
      <c r="S50" s="11">
        <f>1/(1+EXP(-P50))</f>
        <v>0.74760901475532404</v>
      </c>
      <c r="T50" s="11">
        <f t="shared" ref="S50:T54" si="6">1/(1+EXP(-Q50))</f>
        <v>0.66754431619958177</v>
      </c>
      <c r="U50" s="11"/>
      <c r="V50" s="11">
        <f t="array" ref="V50:V54">MMULT(S50:T54,R30:R31)</f>
        <v>0.35925659320253145</v>
      </c>
      <c r="X50" s="11">
        <f>((V50-(0.1))/0.8)*($X$4-$X$3)+$X$3</f>
        <v>13342.110791184305</v>
      </c>
      <c r="Z50">
        <f>(ABS(H50-X50))/H50</f>
        <v>1.4532128265038837E-3</v>
      </c>
      <c r="AB50" s="15">
        <f>(SUM(Z50:Z54))/5</f>
        <v>1.7839858863943822E-3</v>
      </c>
      <c r="AC50" s="15"/>
      <c r="AD50" s="15">
        <f>H35</f>
        <v>1.0456561917819604E-3</v>
      </c>
      <c r="AE50" s="15"/>
    </row>
    <row r="51" spans="1:31" x14ac:dyDescent="0.25">
      <c r="A51" s="5">
        <v>2</v>
      </c>
      <c r="B51" s="11">
        <v>0.2</v>
      </c>
      <c r="C51" s="11">
        <v>0.2</v>
      </c>
      <c r="D51" s="11">
        <v>0.19791666666666669</v>
      </c>
      <c r="E51" s="11">
        <v>0.19791666666666669</v>
      </c>
      <c r="F51" s="11">
        <v>0.2</v>
      </c>
      <c r="G51" s="11">
        <v>0.32291666666666663</v>
      </c>
      <c r="H51" s="2">
        <v>13337.75</v>
      </c>
      <c r="J51">
        <f t="shared" ref="J51:K51" si="7">Q5</f>
        <v>0.55258904813396603</v>
      </c>
      <c r="K51">
        <f t="shared" si="7"/>
        <v>0.60977853252568703</v>
      </c>
      <c r="M51" s="11">
        <v>0.25343318408132137</v>
      </c>
      <c r="N51" s="11">
        <v>-2.6646798632387995E-2</v>
      </c>
      <c r="O51" s="11"/>
      <c r="P51" s="11">
        <v>0.80602223221528746</v>
      </c>
      <c r="Q51" s="11">
        <v>0.58313173389329909</v>
      </c>
      <c r="S51" s="11">
        <f t="shared" si="6"/>
        <v>0.69126121898554027</v>
      </c>
      <c r="T51" s="11">
        <f t="shared" si="6"/>
        <v>0.64178769945872671</v>
      </c>
      <c r="U51" s="11"/>
      <c r="V51" s="11">
        <v>0.30599678443021872</v>
      </c>
      <c r="X51" s="11">
        <f t="shared" ref="X51:X54" si="8">((V51-(0.1))/0.8)*($X$4-$X$3)+$X$3</f>
        <v>13335.719614131625</v>
      </c>
      <c r="Z51">
        <f t="shared" ref="Z51:Z54" si="9">(ABS(H51-X51))/H51</f>
        <v>1.52228514432693E-4</v>
      </c>
      <c r="AB51" s="16">
        <f>AB50</f>
        <v>1.7839858863943822E-3</v>
      </c>
      <c r="AC51" s="16"/>
      <c r="AD51" s="16">
        <f>AD50</f>
        <v>1.0456561917819604E-3</v>
      </c>
      <c r="AE51" s="16"/>
    </row>
    <row r="52" spans="1:31" x14ac:dyDescent="0.25">
      <c r="A52" s="5">
        <v>3</v>
      </c>
      <c r="B52" s="11">
        <v>0.2</v>
      </c>
      <c r="C52" s="11">
        <v>0.19791666666666669</v>
      </c>
      <c r="D52" s="11">
        <v>0.32291666666666663</v>
      </c>
      <c r="E52" s="11">
        <v>0.32291666666666663</v>
      </c>
      <c r="F52" s="11">
        <v>0.19791666666666669</v>
      </c>
      <c r="G52" s="11">
        <v>0.9</v>
      </c>
      <c r="H52" s="2">
        <v>13407</v>
      </c>
      <c r="J52">
        <f t="shared" ref="J52:K52" si="10">Q6</f>
        <v>0.55258904813396603</v>
      </c>
      <c r="K52">
        <f t="shared" si="10"/>
        <v>0.60977853252568703</v>
      </c>
      <c r="M52" s="11">
        <v>0.33113572113311462</v>
      </c>
      <c r="N52" s="11">
        <v>-0.14488255631723954</v>
      </c>
      <c r="O52" s="11"/>
      <c r="P52" s="11">
        <v>0.88372476926708066</v>
      </c>
      <c r="Q52" s="11">
        <v>0.46489597620844747</v>
      </c>
      <c r="S52" s="11">
        <f t="shared" si="6"/>
        <v>0.70759348974892111</v>
      </c>
      <c r="T52" s="11">
        <f t="shared" si="6"/>
        <v>0.61417499316855839</v>
      </c>
      <c r="U52" s="11"/>
      <c r="V52" s="11">
        <v>0.35883452533179794</v>
      </c>
      <c r="X52" s="11">
        <f t="shared" si="8"/>
        <v>13342.060143039816</v>
      </c>
      <c r="Z52">
        <f t="shared" si="9"/>
        <v>4.8437276766005472E-3</v>
      </c>
    </row>
    <row r="53" spans="1:31" x14ac:dyDescent="0.25">
      <c r="A53" s="5">
        <v>4</v>
      </c>
      <c r="B53" s="11">
        <v>0.19791666666666669</v>
      </c>
      <c r="C53" s="11">
        <v>0.32291666666666663</v>
      </c>
      <c r="D53" s="11">
        <v>0.9</v>
      </c>
      <c r="E53" s="11">
        <v>0.9</v>
      </c>
      <c r="F53" s="11">
        <v>0.32291666666666663</v>
      </c>
      <c r="G53" s="11">
        <v>0.79166666666666674</v>
      </c>
      <c r="H53" s="2">
        <v>13394</v>
      </c>
      <c r="J53">
        <f t="shared" ref="J53:K53" si="11">Q7</f>
        <v>0.55258904813396603</v>
      </c>
      <c r="K53">
        <f t="shared" si="11"/>
        <v>0.60977853252568703</v>
      </c>
      <c r="M53" s="11">
        <v>0.68627365610949898</v>
      </c>
      <c r="N53" s="11">
        <v>-0.62184368655719136</v>
      </c>
      <c r="O53" s="11"/>
      <c r="P53" s="11">
        <v>1.238862704243465</v>
      </c>
      <c r="Q53" s="11">
        <v>-1.2065154031504322E-2</v>
      </c>
      <c r="S53" s="11">
        <f t="shared" si="6"/>
        <v>0.77536598944218693</v>
      </c>
      <c r="T53" s="11">
        <f t="shared" si="6"/>
        <v>0.49698374808116713</v>
      </c>
      <c r="U53" s="11"/>
      <c r="V53" s="11">
        <v>0.58087249333802005</v>
      </c>
      <c r="X53" s="11">
        <f t="shared" si="8"/>
        <v>13368.704699200562</v>
      </c>
      <c r="Z53">
        <f t="shared" si="9"/>
        <v>1.8885546363624263E-3</v>
      </c>
    </row>
    <row r="54" spans="1:31" x14ac:dyDescent="0.25">
      <c r="A54" s="5">
        <v>5</v>
      </c>
      <c r="B54" s="11">
        <v>0.32291666666666663</v>
      </c>
      <c r="C54" s="11">
        <v>0.9</v>
      </c>
      <c r="D54" s="11">
        <v>0.79166666666666674</v>
      </c>
      <c r="E54" s="11">
        <v>0.79166666666666674</v>
      </c>
      <c r="F54" s="11">
        <v>0.9</v>
      </c>
      <c r="G54" s="11">
        <v>0.53333333333333333</v>
      </c>
      <c r="H54" s="2">
        <v>13363</v>
      </c>
      <c r="J54">
        <f t="shared" ref="J54:K54" si="12">Q8</f>
        <v>0.55258904813396603</v>
      </c>
      <c r="K54">
        <f t="shared" si="12"/>
        <v>0.60977853252568703</v>
      </c>
      <c r="M54" s="11">
        <v>0.69312286664888845</v>
      </c>
      <c r="N54" s="11">
        <v>-0.18770786903613551</v>
      </c>
      <c r="O54" s="11"/>
      <c r="P54" s="11">
        <v>1.2457119147828544</v>
      </c>
      <c r="Q54" s="11">
        <v>0.42207066348955152</v>
      </c>
      <c r="S54" s="11">
        <f t="shared" si="6"/>
        <v>0.77655669054196075</v>
      </c>
      <c r="T54" s="11">
        <f t="shared" si="6"/>
        <v>0.6039786351234786</v>
      </c>
      <c r="U54" s="11"/>
      <c r="V54" s="11">
        <v>0.46849986823015244</v>
      </c>
      <c r="X54" s="11">
        <f t="shared" si="8"/>
        <v>13355.219984187619</v>
      </c>
      <c r="Z54">
        <f t="shared" si="9"/>
        <v>5.8220577807236047E-4</v>
      </c>
    </row>
  </sheetData>
  <mergeCells count="28">
    <mergeCell ref="S49:T49"/>
    <mergeCell ref="A48:E48"/>
    <mergeCell ref="J48:K48"/>
    <mergeCell ref="M49:N49"/>
    <mergeCell ref="P49:Q49"/>
    <mergeCell ref="A2:F2"/>
    <mergeCell ref="J2:O2"/>
    <mergeCell ref="H35:I35"/>
    <mergeCell ref="A16:B16"/>
    <mergeCell ref="G16:H16"/>
    <mergeCell ref="J16:S16"/>
    <mergeCell ref="A29:B29"/>
    <mergeCell ref="D29:E29"/>
    <mergeCell ref="G29:P29"/>
    <mergeCell ref="D16:E16"/>
    <mergeCell ref="H36:I36"/>
    <mergeCell ref="J34:K34"/>
    <mergeCell ref="J35:K35"/>
    <mergeCell ref="J36:K36"/>
    <mergeCell ref="Q2:R2"/>
    <mergeCell ref="H34:I34"/>
    <mergeCell ref="J7:K7"/>
    <mergeCell ref="AB49:AC49"/>
    <mergeCell ref="AB50:AC50"/>
    <mergeCell ref="AB51:AC51"/>
    <mergeCell ref="AD49:AE49"/>
    <mergeCell ref="AD50:AE50"/>
    <mergeCell ref="AD51:AE5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18"/>
  <sheetViews>
    <sheetView workbookViewId="0">
      <selection activeCell="G18" sqref="G18"/>
    </sheetView>
  </sheetViews>
  <sheetFormatPr defaultRowHeight="15" x14ac:dyDescent="0.25"/>
  <cols>
    <col min="4" max="5" width="9.28515625" bestFit="1" customWidth="1"/>
    <col min="6" max="7" width="10.28515625" bestFit="1" customWidth="1"/>
  </cols>
  <sheetData>
    <row r="5" spans="4:7" x14ac:dyDescent="0.25">
      <c r="D5" s="11">
        <v>5.346824336607698</v>
      </c>
      <c r="E5" s="11">
        <v>3.170420025771747</v>
      </c>
      <c r="F5" s="11">
        <v>1</v>
      </c>
      <c r="G5" s="11">
        <v>0</v>
      </c>
    </row>
    <row r="6" spans="4:7" x14ac:dyDescent="0.25">
      <c r="D6" s="11">
        <v>3.170420025771747</v>
      </c>
      <c r="E6" s="11">
        <v>1.9374775355242062</v>
      </c>
      <c r="F6" s="11">
        <v>0</v>
      </c>
      <c r="G6" s="11">
        <v>1</v>
      </c>
    </row>
    <row r="7" spans="4:7" x14ac:dyDescent="0.25">
      <c r="D7" s="11"/>
      <c r="E7" s="11"/>
      <c r="F7" s="11"/>
      <c r="G7" s="11"/>
    </row>
    <row r="8" spans="4:7" x14ac:dyDescent="0.25">
      <c r="D8" s="11">
        <f>D5</f>
        <v>5.346824336607698</v>
      </c>
      <c r="E8" s="11">
        <f t="shared" ref="E8:G8" si="0">E5</f>
        <v>3.170420025771747</v>
      </c>
      <c r="F8" s="11">
        <f t="shared" si="0"/>
        <v>1</v>
      </c>
      <c r="G8" s="11">
        <f t="shared" si="0"/>
        <v>0</v>
      </c>
    </row>
    <row r="9" spans="4:7" x14ac:dyDescent="0.25">
      <c r="D9" s="11">
        <f>$D$5/$D$6*D6-D5</f>
        <v>0</v>
      </c>
      <c r="E9" s="11">
        <f t="shared" ref="E9:G9" si="1">$D$5/$D$6*E6-E5</f>
        <v>9.7081426516060443E-2</v>
      </c>
      <c r="F9" s="11">
        <f t="shared" si="1"/>
        <v>-1</v>
      </c>
      <c r="G9" s="11">
        <f t="shared" si="1"/>
        <v>1.6864719163846968</v>
      </c>
    </row>
    <row r="11" spans="4:7" x14ac:dyDescent="0.25">
      <c r="D11" s="11">
        <f>$E$9/$E$8*D8-D9</f>
        <v>0.16372509942190058</v>
      </c>
      <c r="E11" s="11">
        <f t="shared" ref="E11:G11" si="2">$E$9/$E$8*E8-E9</f>
        <v>0</v>
      </c>
      <c r="F11" s="11">
        <f t="shared" si="2"/>
        <v>1.0306209983935579</v>
      </c>
      <c r="G11" s="11">
        <f t="shared" si="2"/>
        <v>-1.6864719163846968</v>
      </c>
    </row>
    <row r="12" spans="4:7" x14ac:dyDescent="0.25">
      <c r="D12" s="11">
        <f>D9</f>
        <v>0</v>
      </c>
      <c r="E12" s="11">
        <f t="shared" ref="E12:G12" si="3">E9</f>
        <v>9.7081426516060443E-2</v>
      </c>
      <c r="F12" s="11">
        <f t="shared" si="3"/>
        <v>-1</v>
      </c>
      <c r="G12" s="11">
        <f t="shared" si="3"/>
        <v>1.6864719163846968</v>
      </c>
    </row>
    <row r="14" spans="4:7" x14ac:dyDescent="0.25">
      <c r="D14" s="11">
        <f>1/$D$11*D11</f>
        <v>0.99999999999999989</v>
      </c>
      <c r="E14" s="11">
        <f t="shared" ref="E14:G14" si="4">1/$D$11*E11</f>
        <v>0</v>
      </c>
      <c r="F14" s="11">
        <f t="shared" si="4"/>
        <v>6.2948259126584318</v>
      </c>
      <c r="G14" s="11">
        <f t="shared" si="4"/>
        <v>-10.300631499626421</v>
      </c>
    </row>
    <row r="15" spans="4:7" x14ac:dyDescent="0.25">
      <c r="D15" s="11">
        <f>D12</f>
        <v>0</v>
      </c>
      <c r="E15" s="11">
        <f t="shared" ref="E15:G15" si="5">E12</f>
        <v>9.7081426516060443E-2</v>
      </c>
      <c r="F15" s="11">
        <f t="shared" si="5"/>
        <v>-1</v>
      </c>
      <c r="G15" s="11">
        <f t="shared" si="5"/>
        <v>1.6864719163846968</v>
      </c>
    </row>
    <row r="16" spans="4:7" x14ac:dyDescent="0.25">
      <c r="D16" s="11"/>
      <c r="E16" s="11"/>
      <c r="F16" s="11"/>
      <c r="G16" s="11"/>
    </row>
    <row r="17" spans="4:7" x14ac:dyDescent="0.25">
      <c r="D17" s="11">
        <f>D14</f>
        <v>0.99999999999999989</v>
      </c>
      <c r="E17" s="11">
        <f t="shared" ref="E17:G17" si="6">E14</f>
        <v>0</v>
      </c>
      <c r="F17" s="11">
        <f t="shared" si="6"/>
        <v>6.2948259126584318</v>
      </c>
      <c r="G17" s="11">
        <f t="shared" si="6"/>
        <v>-10.300631499626421</v>
      </c>
    </row>
    <row r="18" spans="4:7" x14ac:dyDescent="0.25">
      <c r="D18" s="11">
        <f>1/$E$15*D15</f>
        <v>0</v>
      </c>
      <c r="E18" s="11">
        <f t="shared" ref="E18:G18" si="7">1/$E$15*E15</f>
        <v>1</v>
      </c>
      <c r="F18" s="11">
        <f t="shared" si="7"/>
        <v>-10.300631499626423</v>
      </c>
      <c r="G18" s="11">
        <f t="shared" si="7"/>
        <v>17.371725745147547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B1" workbookViewId="0">
      <selection activeCell="J11" sqref="J11:J15"/>
    </sheetView>
  </sheetViews>
  <sheetFormatPr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6"/>
      <c r="G1" s="19" t="s">
        <v>1</v>
      </c>
      <c r="H1" s="19"/>
      <c r="I1" s="19"/>
      <c r="J1" s="19"/>
    </row>
    <row r="2" spans="1:10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 x14ac:dyDescent="0.25">
      <c r="A3" s="1">
        <v>1</v>
      </c>
      <c r="B3" s="10">
        <v>13360</v>
      </c>
      <c r="C3" s="10">
        <v>13342</v>
      </c>
      <c r="D3" s="10">
        <v>13311</v>
      </c>
      <c r="E3" s="10">
        <v>13340</v>
      </c>
      <c r="G3" s="11">
        <f t="shared" ref="G3:I17" si="0">((B3-$E$18)/($E$19-$E$18))*0.8+0.1</f>
        <v>0.5083333333333333</v>
      </c>
      <c r="H3" s="11">
        <f t="shared" si="0"/>
        <v>0.35833333333333339</v>
      </c>
      <c r="I3" s="11">
        <f t="shared" si="0"/>
        <v>0.1</v>
      </c>
      <c r="J3" s="11">
        <f>((E3-$E$18)/($E$19-$E$18))*0.8+0.1</f>
        <v>0.34166666666666667</v>
      </c>
    </row>
    <row r="4" spans="1:10" x14ac:dyDescent="0.25">
      <c r="A4" s="1">
        <v>2</v>
      </c>
      <c r="B4" s="10">
        <v>13342</v>
      </c>
      <c r="C4" s="10">
        <v>13311</v>
      </c>
      <c r="D4" s="10">
        <v>13340</v>
      </c>
      <c r="E4" s="10">
        <v>13330</v>
      </c>
      <c r="G4" s="11">
        <f t="shared" si="0"/>
        <v>0.35833333333333339</v>
      </c>
      <c r="H4" s="11">
        <f t="shared" si="0"/>
        <v>0.1</v>
      </c>
      <c r="I4" s="11">
        <f t="shared" si="0"/>
        <v>0.34166666666666667</v>
      </c>
      <c r="J4" s="11">
        <f t="shared" ref="J4:J17" si="1">((E4-$E$18)/($E$19-$E$18))*0.8+0.1</f>
        <v>0.2583333333333333</v>
      </c>
    </row>
    <row r="5" spans="1:10" x14ac:dyDescent="0.25">
      <c r="A5" s="1">
        <v>3</v>
      </c>
      <c r="B5" s="10">
        <v>13311</v>
      </c>
      <c r="C5" s="10">
        <v>13340</v>
      </c>
      <c r="D5" s="10">
        <v>13330</v>
      </c>
      <c r="E5" s="10">
        <v>13330</v>
      </c>
      <c r="G5" s="11">
        <f t="shared" si="0"/>
        <v>0.1</v>
      </c>
      <c r="H5" s="11">
        <f t="shared" si="0"/>
        <v>0.34166666666666667</v>
      </c>
      <c r="I5" s="11">
        <f t="shared" si="0"/>
        <v>0.2583333333333333</v>
      </c>
      <c r="J5" s="11">
        <f t="shared" si="1"/>
        <v>0.2583333333333333</v>
      </c>
    </row>
    <row r="6" spans="1:10" x14ac:dyDescent="0.25">
      <c r="A6" s="1">
        <v>4</v>
      </c>
      <c r="B6" s="10">
        <v>13340</v>
      </c>
      <c r="C6" s="10">
        <v>13330</v>
      </c>
      <c r="D6" s="10">
        <v>13330</v>
      </c>
      <c r="E6" s="10">
        <v>13355</v>
      </c>
      <c r="G6" s="11">
        <f t="shared" si="0"/>
        <v>0.34166666666666667</v>
      </c>
      <c r="H6" s="11">
        <f t="shared" si="0"/>
        <v>0.2583333333333333</v>
      </c>
      <c r="I6" s="11">
        <f t="shared" si="0"/>
        <v>0.2583333333333333</v>
      </c>
      <c r="J6" s="11">
        <f t="shared" si="1"/>
        <v>0.46666666666666667</v>
      </c>
    </row>
    <row r="7" spans="1:10" x14ac:dyDescent="0.25">
      <c r="A7" s="1">
        <v>5</v>
      </c>
      <c r="B7" s="10">
        <v>13330</v>
      </c>
      <c r="C7" s="10">
        <v>13330</v>
      </c>
      <c r="D7" s="10">
        <v>13355</v>
      </c>
      <c r="E7" s="10">
        <v>13346</v>
      </c>
      <c r="G7" s="11">
        <f t="shared" si="0"/>
        <v>0.2583333333333333</v>
      </c>
      <c r="H7" s="11">
        <f t="shared" si="0"/>
        <v>0.2583333333333333</v>
      </c>
      <c r="I7" s="11">
        <f t="shared" si="0"/>
        <v>0.46666666666666667</v>
      </c>
      <c r="J7" s="11">
        <f t="shared" si="1"/>
        <v>0.39166666666666672</v>
      </c>
    </row>
    <row r="8" spans="1:10" x14ac:dyDescent="0.25">
      <c r="A8" s="1">
        <v>6</v>
      </c>
      <c r="B8" s="10">
        <v>13330</v>
      </c>
      <c r="C8" s="10">
        <v>13355</v>
      </c>
      <c r="D8" s="10">
        <v>13346</v>
      </c>
      <c r="E8" s="10">
        <v>13340</v>
      </c>
      <c r="G8" s="11">
        <f t="shared" si="0"/>
        <v>0.2583333333333333</v>
      </c>
      <c r="H8" s="11">
        <f t="shared" si="0"/>
        <v>0.46666666666666667</v>
      </c>
      <c r="I8" s="11">
        <f t="shared" si="0"/>
        <v>0.39166666666666672</v>
      </c>
      <c r="J8" s="11">
        <f t="shared" si="1"/>
        <v>0.34166666666666667</v>
      </c>
    </row>
    <row r="9" spans="1:10" x14ac:dyDescent="0.25">
      <c r="A9" s="1">
        <v>7</v>
      </c>
      <c r="B9" s="10">
        <v>13355</v>
      </c>
      <c r="C9" s="10">
        <v>13346</v>
      </c>
      <c r="D9" s="10">
        <v>13340</v>
      </c>
      <c r="E9" s="10">
        <v>13383</v>
      </c>
      <c r="G9" s="11">
        <f t="shared" si="0"/>
        <v>0.46666666666666667</v>
      </c>
      <c r="H9" s="11">
        <f t="shared" si="0"/>
        <v>0.39166666666666672</v>
      </c>
      <c r="I9" s="11">
        <f t="shared" si="0"/>
        <v>0.34166666666666667</v>
      </c>
      <c r="J9" s="11">
        <f t="shared" si="1"/>
        <v>0.70000000000000007</v>
      </c>
    </row>
    <row r="10" spans="1:10" x14ac:dyDescent="0.25">
      <c r="A10" s="1">
        <v>8</v>
      </c>
      <c r="B10" s="10">
        <v>13346</v>
      </c>
      <c r="C10" s="10">
        <v>13340</v>
      </c>
      <c r="D10" s="10">
        <v>13383</v>
      </c>
      <c r="E10" s="10">
        <v>13373</v>
      </c>
      <c r="G10" s="11">
        <f t="shared" si="0"/>
        <v>0.39166666666666672</v>
      </c>
      <c r="H10" s="11">
        <f t="shared" si="0"/>
        <v>0.34166666666666667</v>
      </c>
      <c r="I10" s="11">
        <f t="shared" si="0"/>
        <v>0.70000000000000007</v>
      </c>
      <c r="J10" s="11">
        <f t="shared" si="1"/>
        <v>0.6166666666666667</v>
      </c>
    </row>
    <row r="11" spans="1:10" x14ac:dyDescent="0.25">
      <c r="A11" s="1">
        <v>9</v>
      </c>
      <c r="B11" s="10">
        <v>13340</v>
      </c>
      <c r="C11" s="10">
        <v>13383</v>
      </c>
      <c r="D11" s="10">
        <v>13373</v>
      </c>
      <c r="E11" s="10">
        <v>13323</v>
      </c>
      <c r="G11" s="11">
        <f t="shared" si="0"/>
        <v>0.34166666666666667</v>
      </c>
      <c r="H11" s="11">
        <f t="shared" si="0"/>
        <v>0.70000000000000007</v>
      </c>
      <c r="I11" s="11">
        <f t="shared" si="0"/>
        <v>0.6166666666666667</v>
      </c>
      <c r="J11" s="11">
        <f t="shared" si="1"/>
        <v>0.2</v>
      </c>
    </row>
    <row r="12" spans="1:10" x14ac:dyDescent="0.25">
      <c r="A12" s="1">
        <v>10</v>
      </c>
      <c r="B12" s="10">
        <v>13383</v>
      </c>
      <c r="C12" s="10">
        <v>13373</v>
      </c>
      <c r="D12" s="10">
        <v>13323</v>
      </c>
      <c r="E12" s="10">
        <v>13323</v>
      </c>
      <c r="G12" s="11">
        <f t="shared" si="0"/>
        <v>0.70000000000000007</v>
      </c>
      <c r="H12" s="11">
        <f t="shared" si="0"/>
        <v>0.6166666666666667</v>
      </c>
      <c r="I12" s="11">
        <f t="shared" si="0"/>
        <v>0.2</v>
      </c>
      <c r="J12" s="11">
        <f t="shared" si="1"/>
        <v>0.2</v>
      </c>
    </row>
    <row r="13" spans="1:10" x14ac:dyDescent="0.25">
      <c r="A13" s="1">
        <v>11</v>
      </c>
      <c r="B13" s="2">
        <v>13373</v>
      </c>
      <c r="C13" s="2">
        <v>13323</v>
      </c>
      <c r="D13" s="2">
        <v>13323</v>
      </c>
      <c r="E13" s="2">
        <v>13322.75</v>
      </c>
      <c r="G13" s="11">
        <f t="shared" si="0"/>
        <v>0.6166666666666667</v>
      </c>
      <c r="H13" s="11">
        <f t="shared" si="0"/>
        <v>0.2</v>
      </c>
      <c r="I13" s="11">
        <f t="shared" si="0"/>
        <v>0.2</v>
      </c>
      <c r="J13" s="11">
        <f t="shared" si="1"/>
        <v>0.19791666666666669</v>
      </c>
    </row>
    <row r="14" spans="1:10" x14ac:dyDescent="0.25">
      <c r="A14" s="1">
        <v>12</v>
      </c>
      <c r="B14" s="2">
        <v>13323</v>
      </c>
      <c r="C14" s="2">
        <v>13323</v>
      </c>
      <c r="D14" s="2">
        <v>13322.75</v>
      </c>
      <c r="E14" s="2">
        <v>13337.75</v>
      </c>
      <c r="G14" s="11">
        <f t="shared" si="0"/>
        <v>0.2</v>
      </c>
      <c r="H14" s="11">
        <f t="shared" si="0"/>
        <v>0.2</v>
      </c>
      <c r="I14" s="11">
        <f t="shared" si="0"/>
        <v>0.19791666666666669</v>
      </c>
      <c r="J14" s="11">
        <f t="shared" si="1"/>
        <v>0.32291666666666663</v>
      </c>
    </row>
    <row r="15" spans="1:10" x14ac:dyDescent="0.25">
      <c r="A15" s="1">
        <v>13</v>
      </c>
      <c r="B15" s="2">
        <v>13323</v>
      </c>
      <c r="C15" s="2">
        <v>13322.75</v>
      </c>
      <c r="D15" s="2">
        <v>13337.75</v>
      </c>
      <c r="E15" s="2">
        <v>13407</v>
      </c>
      <c r="G15" s="11">
        <f t="shared" si="0"/>
        <v>0.2</v>
      </c>
      <c r="H15" s="11">
        <f t="shared" si="0"/>
        <v>0.19791666666666669</v>
      </c>
      <c r="I15" s="11">
        <f t="shared" si="0"/>
        <v>0.32291666666666663</v>
      </c>
      <c r="J15" s="11">
        <f t="shared" si="1"/>
        <v>0.9</v>
      </c>
    </row>
    <row r="16" spans="1:10" x14ac:dyDescent="0.25">
      <c r="A16" s="1">
        <v>14</v>
      </c>
      <c r="B16" s="2">
        <v>13322.75</v>
      </c>
      <c r="C16" s="2">
        <v>13337.75</v>
      </c>
      <c r="D16" s="2">
        <v>13407</v>
      </c>
      <c r="E16" s="2">
        <v>13394</v>
      </c>
      <c r="G16" s="11">
        <f t="shared" si="0"/>
        <v>0.19791666666666669</v>
      </c>
      <c r="H16" s="11">
        <f t="shared" si="0"/>
        <v>0.32291666666666663</v>
      </c>
      <c r="I16" s="11">
        <f t="shared" si="0"/>
        <v>0.9</v>
      </c>
      <c r="J16" s="11">
        <f t="shared" si="1"/>
        <v>0.79166666666666674</v>
      </c>
    </row>
    <row r="17" spans="1:10" x14ac:dyDescent="0.25">
      <c r="A17" s="1">
        <v>15</v>
      </c>
      <c r="B17" s="2">
        <v>13337.75</v>
      </c>
      <c r="C17" s="2">
        <v>13407</v>
      </c>
      <c r="D17" s="2">
        <v>13394</v>
      </c>
      <c r="E17" s="2">
        <v>13363</v>
      </c>
      <c r="G17" s="11">
        <f t="shared" si="0"/>
        <v>0.32291666666666663</v>
      </c>
      <c r="H17" s="11">
        <f t="shared" si="0"/>
        <v>0.9</v>
      </c>
      <c r="I17" s="11">
        <f t="shared" si="0"/>
        <v>0.79166666666666674</v>
      </c>
      <c r="J17" s="11">
        <f t="shared" si="1"/>
        <v>0.53333333333333333</v>
      </c>
    </row>
    <row r="18" spans="1:10" x14ac:dyDescent="0.25">
      <c r="A18" s="9" t="s">
        <v>7</v>
      </c>
      <c r="B18" s="10"/>
      <c r="C18" s="10"/>
      <c r="D18" s="10"/>
      <c r="E18" s="10">
        <v>13311</v>
      </c>
      <c r="F18" t="s">
        <v>41</v>
      </c>
    </row>
    <row r="19" spans="1:10" x14ac:dyDescent="0.25">
      <c r="A19" s="9" t="s">
        <v>8</v>
      </c>
      <c r="B19" s="10"/>
      <c r="C19" s="10"/>
      <c r="D19" s="10"/>
      <c r="E19" s="10">
        <f t="shared" ref="E19" si="2">MAX(E3:E17)</f>
        <v>13407</v>
      </c>
      <c r="F19" t="s">
        <v>42</v>
      </c>
    </row>
  </sheetData>
  <mergeCells count="2">
    <mergeCell ref="G1:J1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R-ELM</vt:lpstr>
      <vt:lpstr>Invers OBE</vt:lpstr>
      <vt:lpstr>Dataset</vt:lpstr>
    </vt:vector>
  </TitlesOfParts>
  <Company>HN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Daneswara</dc:creator>
  <cp:lastModifiedBy>Daneswara</cp:lastModifiedBy>
  <dcterms:created xsi:type="dcterms:W3CDTF">2017-04-25T13:53:32Z</dcterms:created>
  <dcterms:modified xsi:type="dcterms:W3CDTF">2017-07-11T13:44:00Z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15f34388-400d-44be-894c-67f6ac3aa650</vt:lpwstr>
  </property>
</Properties>
</file>