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ipment Calculation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9"/>
  <sheetViews>
    <sheetView workbookViewId="0"/>
  </sheetViews>
  <cols>
    <col min="1" max="1" width="40.83203125" customWidth="1"/>
    <col min="2" max="2" width="8.83203125" customWidth="1"/>
    <col min="3" max="3" width="12.83203125" customWidth="1"/>
    <col min="4" max="4" width="14.83203125" customWidth="1"/>
    <col min="5" max="5" width="16.83203125" customWidth="1"/>
    <col min="6" max="6" width="16.83203125" customWidth="1"/>
    <col min="7" max="7" width="16.83203125" customWidth="1"/>
    <col min="8" max="8" width="16.83203125" customWidth="1"/>
    <col min="9" max="9" width="16.83203125" customWidth="1"/>
    <col min="10" max="10" width="16.83203125" customWidth="1"/>
    <col min="11" max="11" width="18.83203125" customWidth="1"/>
    <col min="12" max="12" width="18.83203125" customWidth="1"/>
    <col min="13" max="13" width="18.83203125" customWidth="1"/>
    <col min="14" max="14" width="18.83203125" customWidth="1"/>
    <col min="15" max="15" width="16.83203125" customWidth="1"/>
    <col min="16" max="16" width="16.83203125" customWidth="1"/>
    <col min="17" max="17" width="18.83203125" customWidth="1"/>
    <col min="18" max="18" width="18.83203125" customWidth="1"/>
  </cols>
  <sheetData>
    <row r="1">
      <c r="A1" t="str">
        <v>NOTES:</v>
      </c>
    </row>
    <row r="2">
      <c r="A2" t="str">
        <v>- Shipping, customs, and additional costs are distributed per item based on price proportion.</v>
      </c>
    </row>
    <row r="3">
      <c r="A3" t="str">
        <v>- Total cost per item = price + shipping + customs + additional (all in USD or EGP).</v>
      </c>
    </row>
    <row r="4">
      <c r="A4" t="str">
        <v>- Selling price = total cost per item * (1 + profit margin %)</v>
      </c>
    </row>
    <row r="5">
      <c r="A5" t="str">
        <v>- Profit per item = selling price - total cost per item</v>
      </c>
    </row>
    <row r="6">
      <c r="A6" t="str">
        <v>- All per-item costs are shown in both USD and EGP.</v>
      </c>
    </row>
    <row r="7">
      <c r="A7" t="str">
        <v/>
      </c>
    </row>
    <row r="8">
      <c r="A8" t="str">
        <v>Shipment Info</v>
      </c>
      <c r="B8" t="str">
        <v/>
      </c>
      <c r="C8" t="str">
        <v/>
      </c>
      <c r="D8" t="str">
        <v/>
      </c>
      <c r="E8" t="str">
        <v/>
      </c>
      <c r="F8" t="str">
        <v/>
      </c>
      <c r="G8" t="str">
        <v/>
      </c>
      <c r="H8" t="str">
        <v/>
      </c>
      <c r="I8" t="str">
        <v/>
      </c>
      <c r="J8" t="str">
        <v/>
      </c>
      <c r="K8" t="str">
        <v/>
      </c>
      <c r="L8" t="str">
        <v/>
      </c>
      <c r="M8" t="str">
        <v/>
      </c>
      <c r="N8" t="str">
        <v/>
      </c>
      <c r="O8" t="str">
        <v/>
      </c>
      <c r="P8" t="str">
        <v/>
      </c>
      <c r="Q8" t="str">
        <v/>
      </c>
      <c r="R8" t="str">
        <v/>
      </c>
      <c r="S8" t="str">
        <v/>
      </c>
      <c r="T8" t="str">
        <v/>
      </c>
    </row>
    <row r="9">
      <c r="A9" t="str">
        <v>USD to EGP rate</v>
      </c>
      <c r="B9">
        <v>50</v>
      </c>
      <c r="C9" t="str">
        <v/>
      </c>
      <c r="D9" t="str">
        <v/>
      </c>
      <c r="E9" t="str">
        <v/>
      </c>
      <c r="F9" t="str">
        <v/>
      </c>
      <c r="G9" t="str">
        <v/>
      </c>
      <c r="H9" t="str">
        <v/>
      </c>
      <c r="I9" t="str">
        <v/>
      </c>
      <c r="J9" t="str">
        <v/>
      </c>
      <c r="K9" t="str">
        <v/>
      </c>
      <c r="L9" t="str">
        <v/>
      </c>
      <c r="M9" t="str">
        <v/>
      </c>
      <c r="N9" t="str">
        <v/>
      </c>
      <c r="O9" t="str">
        <v/>
      </c>
      <c r="P9" t="str">
        <v/>
      </c>
      <c r="Q9" t="str">
        <v/>
      </c>
      <c r="R9" t="str">
        <v/>
      </c>
      <c r="S9" t="str">
        <v/>
      </c>
      <c r="T9" t="str">
        <v/>
      </c>
    </row>
    <row r="10">
      <c r="A10" t="str">
        <v>Shipping cost (USD)</v>
      </c>
      <c r="B10">
        <v>69</v>
      </c>
      <c r="C10" t="str">
        <v/>
      </c>
      <c r="D10" t="str">
        <v/>
      </c>
      <c r="E10" t="str">
        <v/>
      </c>
      <c r="F10" t="str">
        <v/>
      </c>
      <c r="G10" t="str">
        <v/>
      </c>
      <c r="H10" t="str">
        <v/>
      </c>
      <c r="I10" t="str">
        <v/>
      </c>
      <c r="J10" t="str">
        <v/>
      </c>
      <c r="K10" t="str">
        <v/>
      </c>
      <c r="L10" t="str">
        <v/>
      </c>
      <c r="M10" t="str">
        <v/>
      </c>
      <c r="N10" t="str">
        <v/>
      </c>
      <c r="O10" t="str">
        <v/>
      </c>
      <c r="P10" t="str">
        <v/>
      </c>
      <c r="Q10" t="str">
        <v/>
      </c>
      <c r="R10" t="str">
        <v/>
      </c>
      <c r="S10" t="str">
        <v/>
      </c>
      <c r="T10" t="str">
        <v/>
      </c>
    </row>
    <row r="11">
      <c r="A11" t="str">
        <v>Shipping cost (EGP)</v>
      </c>
      <c r="B11" t="str">
        <v>3450.00</v>
      </c>
      <c r="C11" t="str">
        <v/>
      </c>
      <c r="D11" t="str">
        <v/>
      </c>
      <c r="E11" t="str">
        <v/>
      </c>
      <c r="F11" t="str">
        <v/>
      </c>
      <c r="G11" t="str">
        <v/>
      </c>
      <c r="H11" t="str">
        <v/>
      </c>
      <c r="I11" t="str">
        <v/>
      </c>
      <c r="J11" t="str">
        <v/>
      </c>
      <c r="K11" t="str">
        <v/>
      </c>
      <c r="L11" t="str">
        <v/>
      </c>
      <c r="M11" t="str">
        <v/>
      </c>
      <c r="N11" t="str">
        <v/>
      </c>
      <c r="O11" t="str">
        <v/>
      </c>
      <c r="P11" t="str">
        <v/>
      </c>
      <c r="Q11" t="str">
        <v/>
      </c>
      <c r="R11" t="str">
        <v/>
      </c>
      <c r="S11" t="str">
        <v/>
      </c>
      <c r="T11" t="str">
        <v/>
      </c>
    </row>
    <row r="12">
      <c r="A12" t="str">
        <v>Customs (EGP)</v>
      </c>
      <c r="B12">
        <v>5000</v>
      </c>
      <c r="C12" t="str">
        <v/>
      </c>
      <c r="D12" t="str">
        <v/>
      </c>
      <c r="E12" t="str">
        <v/>
      </c>
      <c r="F12" t="str">
        <v/>
      </c>
      <c r="G12" t="str">
        <v/>
      </c>
      <c r="H12" t="str">
        <v/>
      </c>
      <c r="I12" t="str">
        <v/>
      </c>
      <c r="J12" t="str">
        <v/>
      </c>
      <c r="K12" t="str">
        <v/>
      </c>
      <c r="L12" t="str">
        <v/>
      </c>
      <c r="M12" t="str">
        <v/>
      </c>
      <c r="N12" t="str">
        <v/>
      </c>
      <c r="O12" t="str">
        <v/>
      </c>
      <c r="P12" t="str">
        <v/>
      </c>
      <c r="Q12" t="str">
        <v/>
      </c>
      <c r="R12" t="str">
        <v/>
      </c>
      <c r="S12" t="str">
        <v/>
      </c>
      <c r="T12" t="str">
        <v/>
      </c>
    </row>
    <row r="13">
      <c r="A13" t="str">
        <v>Profit margin (%)</v>
      </c>
      <c r="B13">
        <v>30</v>
      </c>
      <c r="C13" t="str">
        <v/>
      </c>
      <c r="D13" t="str">
        <v/>
      </c>
      <c r="E13" t="str">
        <v/>
      </c>
      <c r="F13" t="str">
        <v/>
      </c>
      <c r="G13" t="str">
        <v/>
      </c>
      <c r="H13" t="str">
        <v/>
      </c>
      <c r="I13" t="str">
        <v/>
      </c>
      <c r="J13" t="str">
        <v/>
      </c>
      <c r="K13" t="str">
        <v/>
      </c>
      <c r="L13" t="str">
        <v/>
      </c>
      <c r="M13" t="str">
        <v/>
      </c>
      <c r="N13" t="str">
        <v/>
      </c>
      <c r="O13" t="str">
        <v/>
      </c>
      <c r="P13" t="str">
        <v/>
      </c>
      <c r="Q13" t="str">
        <v/>
      </c>
      <c r="R13" t="str">
        <v/>
      </c>
      <c r="S13" t="str">
        <v/>
      </c>
      <c r="T13" t="str">
        <v/>
      </c>
    </row>
    <row r="14">
      <c r="A14" t="str">
        <v>Additional costs (EGP)</v>
      </c>
      <c r="B14">
        <v>500</v>
      </c>
      <c r="C14" t="str">
        <v/>
      </c>
      <c r="D14" t="str">
        <v/>
      </c>
      <c r="E14" t="str">
        <v/>
      </c>
      <c r="F14" t="str">
        <v/>
      </c>
      <c r="G14" t="str">
        <v/>
      </c>
      <c r="H14" t="str">
        <v/>
      </c>
      <c r="I14" t="str">
        <v/>
      </c>
      <c r="J14" t="str">
        <v/>
      </c>
      <c r="K14" t="str">
        <v/>
      </c>
      <c r="L14" t="str">
        <v/>
      </c>
      <c r="M14" t="str">
        <v/>
      </c>
      <c r="N14" t="str">
        <v/>
      </c>
      <c r="O14" t="str">
        <v/>
      </c>
      <c r="P14" t="str">
        <v/>
      </c>
      <c r="Q14" t="str">
        <v/>
      </c>
      <c r="R14" t="str">
        <v/>
      </c>
      <c r="S14" t="str">
        <v/>
      </c>
      <c r="T14" t="str">
        <v/>
      </c>
    </row>
    <row r="15">
      <c r="A15" t="str">
        <v/>
      </c>
      <c r="B15" t="str">
        <v/>
      </c>
      <c r="C15" t="str">
        <v/>
      </c>
      <c r="D15" t="str">
        <v/>
      </c>
      <c r="E15" t="str">
        <v/>
      </c>
      <c r="F15" t="str">
        <v/>
      </c>
      <c r="G15" t="str">
        <v/>
      </c>
      <c r="H15" t="str">
        <v/>
      </c>
      <c r="I15" t="str">
        <v/>
      </c>
      <c r="J15" t="str">
        <v/>
      </c>
      <c r="K15" t="str">
        <v/>
      </c>
      <c r="L15" t="str">
        <v/>
      </c>
      <c r="M15" t="str">
        <v/>
      </c>
      <c r="N15" t="str">
        <v/>
      </c>
      <c r="O15" t="str">
        <v/>
      </c>
      <c r="P15" t="str">
        <v/>
      </c>
      <c r="Q15" t="str">
        <v/>
      </c>
      <c r="R15" t="str">
        <v/>
      </c>
      <c r="S15" t="str">
        <v/>
      </c>
      <c r="T15" t="str">
        <v/>
      </c>
    </row>
    <row r="16">
      <c r="A16" t="str">
        <v>Product</v>
      </c>
      <c r="B16" t="str">
        <v>Qty</v>
      </c>
      <c r="C16" t="str">
        <v>Price (USD)</v>
      </c>
      <c r="D16" t="str">
        <v>Price (EGP)</v>
      </c>
      <c r="E16" t="str">
        <v>Shipping/Item (USD)</v>
      </c>
      <c r="F16" t="str">
        <v>Shipping/Item (EGP)</v>
      </c>
      <c r="G16" t="str">
        <v>Customs/Item (USD)</v>
      </c>
      <c r="H16" t="str">
        <v>Customs/Item (EGP)</v>
      </c>
      <c r="I16" t="str">
        <v>Additional/Item (USD)</v>
      </c>
      <c r="J16" t="str">
        <v>Additional/Item (EGP)</v>
      </c>
      <c r="K16" t="str">
        <v>Total Cost/Item (USD)</v>
      </c>
      <c r="L16" t="str">
        <v>Total Cost/Item (EGP)</v>
      </c>
      <c r="M16" t="str">
        <v>Selling Price/Item (USD)</v>
      </c>
      <c r="N16" t="str">
        <v>Selling Price/Item (EGP)</v>
      </c>
      <c r="O16" t="str">
        <v>Profit/Item (USD)</v>
      </c>
      <c r="P16" t="str">
        <v>Profit/Item (EGP)</v>
      </c>
      <c r="Q16" t="str">
        <v>Total Profit (USD)</v>
      </c>
      <c r="R16" t="str">
        <v>Total Profit (EGP)</v>
      </c>
    </row>
    <row r="17">
      <c r="A17" t="str">
        <v>DAddario Woodwinds Organic Sel. Jazz Filed SOP 2H</v>
      </c>
      <c r="B17">
        <v>2</v>
      </c>
      <c r="C17" t="str">
        <v>25.00</v>
      </c>
      <c r="D17" t="str">
        <v>1250.00</v>
      </c>
      <c r="E17" t="str">
        <v>4.8626</v>
      </c>
      <c r="F17" t="str">
        <v>243.13</v>
      </c>
      <c r="G17" t="str">
        <v>7.0472</v>
      </c>
      <c r="H17" t="str">
        <v>352.36</v>
      </c>
      <c r="I17" t="str">
        <v>0.7047</v>
      </c>
      <c r="J17" t="str">
        <v>35.24</v>
      </c>
      <c r="K17" t="str">
        <v>37.6145</v>
      </c>
      <c r="L17" t="str">
        <v/>
      </c>
      <c r="M17" t="str">
        <v>48.8989</v>
      </c>
      <c r="N17" t="str">
        <v/>
      </c>
      <c r="O17" t="str">
        <v>11.2844</v>
      </c>
      <c r="P17" t="str">
        <v/>
      </c>
      <c r="Q17" t="str">
        <v>22.57</v>
      </c>
      <c r="R17" t="str">
        <v/>
      </c>
    </row>
    <row r="18">
      <c r="A18" t="str">
        <v>DAddario Woodwinds La Voz Alto Saxophone MH</v>
      </c>
      <c r="B18">
        <v>2</v>
      </c>
      <c r="C18" t="str">
        <v>25.00</v>
      </c>
      <c r="D18" t="str">
        <v>1250.00</v>
      </c>
      <c r="E18" t="str">
        <v>4.8626</v>
      </c>
      <c r="F18" t="str">
        <v>243.13</v>
      </c>
      <c r="G18" t="str">
        <v>7.0472</v>
      </c>
      <c r="H18" t="str">
        <v>352.36</v>
      </c>
      <c r="I18" t="str">
        <v>0.7047</v>
      </c>
      <c r="J18" t="str">
        <v>35.24</v>
      </c>
      <c r="K18" t="str">
        <v>37.6145</v>
      </c>
      <c r="L18">
        <f>D18+F18+H18+J18</f>
      </c>
      <c r="M18" t="str">
        <v>48.8989</v>
      </c>
      <c r="N18">
        <f>L18*(1+($B$14/100))</f>
      </c>
      <c r="O18" t="str">
        <v>11.2844</v>
      </c>
      <c r="P18">
        <f>N18-L18</f>
      </c>
      <c r="Q18" t="str">
        <v>22.57</v>
      </c>
      <c r="R18">
        <f>P18*B18</f>
      </c>
    </row>
    <row r="19">
      <c r="A19" t="str">
        <v>Rico Reed Guard IV Clar / Alto sax</v>
      </c>
      <c r="B19">
        <v>3</v>
      </c>
      <c r="C19" t="str">
        <v>7.70</v>
      </c>
      <c r="D19" t="str">
        <v>385.00</v>
      </c>
      <c r="E19" t="str">
        <v>1.4977</v>
      </c>
      <c r="F19" t="str">
        <v>74.88</v>
      </c>
      <c r="G19" t="str">
        <v>2.1705</v>
      </c>
      <c r="H19" t="str">
        <v>108.53</v>
      </c>
      <c r="I19" t="str">
        <v>0.2171</v>
      </c>
      <c r="J19" t="str">
        <v>10.85</v>
      </c>
      <c r="K19" t="str">
        <v>11.5853</v>
      </c>
      <c r="L19">
        <f>D19+F19+H19+J19</f>
      </c>
      <c r="M19" t="str">
        <v>15.0609</v>
      </c>
      <c r="N19">
        <f>L19*(1+($B$14/100))</f>
      </c>
      <c r="O19" t="str">
        <v>3.4756</v>
      </c>
      <c r="P19">
        <f>N19-L19</f>
      </c>
      <c r="Q19" t="str">
        <v>10.43</v>
      </c>
      <c r="R19">
        <f>P19*B19</f>
      </c>
    </row>
    <row r="20">
      <c r="A20" t="str">
        <v>Opti-Care Swab for Mouthpieces</v>
      </c>
      <c r="B20">
        <v>3</v>
      </c>
      <c r="C20" t="str">
        <v>1.85</v>
      </c>
      <c r="D20" t="str">
        <v>92.50</v>
      </c>
      <c r="E20" t="str">
        <v>0.3598</v>
      </c>
      <c r="F20" t="str">
        <v>17.99</v>
      </c>
      <c r="G20" t="str">
        <v>0.5215</v>
      </c>
      <c r="H20" t="str">
        <v>26.07</v>
      </c>
      <c r="I20" t="str">
        <v>0.0521</v>
      </c>
      <c r="J20" t="str">
        <v>2.61</v>
      </c>
      <c r="K20" t="str">
        <v>2.7835</v>
      </c>
      <c r="L20">
        <f>D20+F20+H20+J20</f>
      </c>
      <c r="M20" t="str">
        <v>3.6185</v>
      </c>
      <c r="N20">
        <f>L20*(1+($B$14/100))</f>
      </c>
      <c r="O20" t="str">
        <v>0.8350</v>
      </c>
      <c r="P20">
        <f>N20-L20</f>
      </c>
      <c r="Q20" t="str">
        <v>2.51</v>
      </c>
      <c r="R20">
        <f>P20*B20</f>
      </c>
    </row>
    <row r="21">
      <c r="A21" t="str">
        <v>Opti-Care Swab for Alto Saxophone</v>
      </c>
      <c r="B21">
        <v>3</v>
      </c>
      <c r="C21" t="str">
        <v>16.05</v>
      </c>
      <c r="D21" t="str">
        <v>802.50</v>
      </c>
      <c r="E21" t="str">
        <v>3.1218</v>
      </c>
      <c r="F21" t="str">
        <v>156.09</v>
      </c>
      <c r="G21" t="str">
        <v>4.5243</v>
      </c>
      <c r="H21" t="str">
        <v>226.22</v>
      </c>
      <c r="I21" t="str">
        <v>0.4524</v>
      </c>
      <c r="J21" t="str">
        <v>22.62</v>
      </c>
      <c r="K21" t="str">
        <v>24.1485</v>
      </c>
      <c r="L21">
        <f>D21+F21+H21+J21</f>
      </c>
      <c r="M21" t="str">
        <v>31.3931</v>
      </c>
      <c r="N21">
        <f>L21*(1+($B$14/100))</f>
      </c>
      <c r="O21" t="str">
        <v>7.2446</v>
      </c>
      <c r="P21">
        <f>N21-L21</f>
      </c>
      <c r="Q21" t="str">
        <v>21.73</v>
      </c>
      <c r="R21">
        <f>P21*B21</f>
      </c>
    </row>
    <row r="22">
      <c r="A22" t="str">
        <v>Thomann 1045 Prof Saxophone Strap</v>
      </c>
      <c r="B22">
        <v>2</v>
      </c>
      <c r="C22" t="str">
        <v>38.00</v>
      </c>
      <c r="D22" t="str">
        <v>1900.00</v>
      </c>
      <c r="E22" t="str">
        <v>7.3911</v>
      </c>
      <c r="F22" t="str">
        <v>369.56</v>
      </c>
      <c r="G22" t="str">
        <v>10.7118</v>
      </c>
      <c r="H22" t="str">
        <v>535.59</v>
      </c>
      <c r="I22" t="str">
        <v>1.0712</v>
      </c>
      <c r="J22" t="str">
        <v>53.56</v>
      </c>
      <c r="K22" t="str">
        <v>57.1741</v>
      </c>
      <c r="L22">
        <f>D22+F22+H22+J22</f>
      </c>
      <c r="M22" t="str">
        <v>74.3263</v>
      </c>
      <c r="N22">
        <f>L22*(1+($B$14/100))</f>
      </c>
      <c r="O22" t="str">
        <v>17.1522</v>
      </c>
      <c r="P22">
        <f>N22-L22</f>
      </c>
      <c r="Q22" t="str">
        <v>34.30</v>
      </c>
      <c r="R22">
        <f>P22*B22</f>
      </c>
    </row>
    <row r="23">
      <c r="A23" t="str">
        <v>Protec LC305M Neck Strap</v>
      </c>
      <c r="B23">
        <v>2</v>
      </c>
      <c r="C23" t="str">
        <v>43.85</v>
      </c>
      <c r="D23" t="str">
        <v>2192.50</v>
      </c>
      <c r="E23" t="str">
        <v>8.5290</v>
      </c>
      <c r="F23" t="str">
        <v>426.45</v>
      </c>
      <c r="G23" t="str">
        <v>12.3608</v>
      </c>
      <c r="H23" t="str">
        <v>618.04</v>
      </c>
      <c r="I23" t="str">
        <v>1.2361</v>
      </c>
      <c r="J23" t="str">
        <v>61.80</v>
      </c>
      <c r="K23" t="str">
        <v>65.9759</v>
      </c>
      <c r="L23">
        <f>D23+F23+H23+J23</f>
      </c>
      <c r="M23" t="str">
        <v>85.7686</v>
      </c>
      <c r="N23">
        <f>L23*(1+($B$14/100))</f>
      </c>
      <c r="O23" t="str">
        <v>19.7928</v>
      </c>
      <c r="P23">
        <f>N23-L23</f>
      </c>
      <c r="Q23" t="str">
        <v>39.59</v>
      </c>
      <c r="R23">
        <f>P23*B23</f>
      </c>
    </row>
    <row r="24">
      <c r="A24" t="str">
        <v>La Tromba AG Slide and Cork Grease 15g</v>
      </c>
      <c r="B24">
        <v>3</v>
      </c>
      <c r="C24" t="str">
        <v>4.75</v>
      </c>
      <c r="D24" t="str">
        <v>237.50</v>
      </c>
      <c r="E24" t="str">
        <v>0.9239</v>
      </c>
      <c r="F24" t="str">
        <v>46.19</v>
      </c>
      <c r="G24" t="str">
        <v>1.3390</v>
      </c>
      <c r="H24" t="str">
        <v>66.95</v>
      </c>
      <c r="I24" t="str">
        <v>0.1339</v>
      </c>
      <c r="J24" t="str">
        <v>6.69</v>
      </c>
      <c r="K24" t="str">
        <v>7.1468</v>
      </c>
      <c r="L24">
        <f>D24+F24+H24+J24</f>
      </c>
      <c r="M24" t="str">
        <v>9.2908</v>
      </c>
      <c r="N24">
        <f>L24*(1+($B$14/100))</f>
      </c>
      <c r="O24" t="str">
        <v>2.1440</v>
      </c>
      <c r="P24">
        <f>N24-L24</f>
      </c>
      <c r="Q24" t="str">
        <v>6.43</v>
      </c>
      <c r="R24">
        <f>P24*B24</f>
      </c>
    </row>
    <row r="25">
      <c r="A25" t="str">
        <v/>
      </c>
      <c r="B25" t="str">
        <v/>
      </c>
      <c r="C25" t="str">
        <v/>
      </c>
      <c r="D25" t="str">
        <v/>
      </c>
      <c r="E25" t="str">
        <v/>
      </c>
      <c r="F25" t="str">
        <v/>
      </c>
      <c r="G25" t="str">
        <v/>
      </c>
      <c r="H25" t="str">
        <v/>
      </c>
      <c r="I25" t="str">
        <v/>
      </c>
      <c r="J25" t="str">
        <v/>
      </c>
      <c r="K25" t="str">
        <v/>
      </c>
      <c r="L25">
        <f>D25+F25+H25+J25</f>
      </c>
      <c r="M25" t="str">
        <v/>
      </c>
      <c r="N25">
        <f>L25*(1+($B$14/100))</f>
      </c>
      <c r="O25" t="str">
        <v/>
      </c>
      <c r="P25">
        <f>N25-L25</f>
      </c>
      <c r="Q25" t="str">
        <v/>
      </c>
      <c r="R25">
        <f>P25*B25</f>
      </c>
      <c r="S25" t="str">
        <v/>
      </c>
    </row>
    <row r="26">
      <c r="A26" t="str">
        <v>TOTALS</v>
      </c>
      <c r="B26" t="str">
        <v/>
      </c>
      <c r="C26" t="str">
        <v/>
      </c>
      <c r="D26" t="str">
        <v/>
      </c>
      <c r="E26" t="str">
        <v/>
      </c>
      <c r="F26" t="str">
        <v/>
      </c>
      <c r="G26" t="str">
        <v/>
      </c>
      <c r="H26" t="str">
        <v/>
      </c>
      <c r="I26" t="str">
        <v/>
      </c>
      <c r="J26" t="str">
        <v/>
      </c>
      <c r="K26" t="str">
        <v/>
      </c>
      <c r="L26" t="str">
        <v/>
      </c>
      <c r="M26" t="str">
        <v/>
      </c>
      <c r="N26" t="str">
        <v/>
      </c>
      <c r="O26" t="str">
        <v/>
      </c>
      <c r="P26" t="str">
        <v>160.13</v>
      </c>
      <c r="Q26" t="str">
        <v>8006.25</v>
      </c>
    </row>
    <row r="27">
      <c r="A27" t="str">
        <v>Total Cost (EGP)</v>
      </c>
      <c r="B27" t="str">
        <v/>
      </c>
      <c r="C27" t="str">
        <v/>
      </c>
      <c r="D27" t="str">
        <v/>
      </c>
      <c r="E27" t="str">
        <v/>
      </c>
      <c r="F27" t="str">
        <v/>
      </c>
      <c r="G27" t="str">
        <v/>
      </c>
      <c r="H27" t="str">
        <v/>
      </c>
      <c r="I27" t="str">
        <v/>
      </c>
      <c r="J27" t="str">
        <v/>
      </c>
      <c r="K27" t="str">
        <v/>
      </c>
      <c r="L27" t="str">
        <v>26687.50</v>
      </c>
      <c r="M27" t="str">
        <v/>
      </c>
      <c r="N27" t="str">
        <v/>
      </c>
      <c r="O27" t="str">
        <v/>
      </c>
      <c r="P27" t="str">
        <v/>
      </c>
      <c r="Q27" t="str">
        <v/>
      </c>
      <c r="R27" t="str">
        <v/>
      </c>
      <c r="S27" t="str">
        <v/>
      </c>
    </row>
    <row r="28">
      <c r="A28" t="str">
        <v>Total Sales (EGP)</v>
      </c>
      <c r="B28" t="str">
        <v/>
      </c>
      <c r="C28" t="str">
        <v/>
      </c>
      <c r="D28" t="str">
        <v/>
      </c>
      <c r="E28" t="str">
        <v/>
      </c>
      <c r="F28" t="str">
        <v/>
      </c>
      <c r="G28" t="str">
        <v/>
      </c>
      <c r="H28" t="str">
        <v/>
      </c>
      <c r="I28" t="str">
        <v/>
      </c>
      <c r="J28" t="str">
        <v/>
      </c>
      <c r="K28" t="str">
        <v/>
      </c>
      <c r="L28" t="str">
        <v>34693.75</v>
      </c>
      <c r="M28" t="str">
        <v/>
      </c>
      <c r="N28" t="str">
        <v/>
      </c>
      <c r="O28" t="str">
        <v/>
      </c>
      <c r="P28" t="str">
        <v/>
      </c>
      <c r="Q28" t="str">
        <v/>
      </c>
      <c r="R28" t="str">
        <v/>
      </c>
      <c r="S28" t="str">
        <v/>
      </c>
    </row>
    <row r="29">
      <c r="A29" t="str">
        <v>Profit Margin (%)</v>
      </c>
      <c r="B29" t="str">
        <v/>
      </c>
      <c r="C29" t="str">
        <v/>
      </c>
      <c r="D29" t="str">
        <v/>
      </c>
      <c r="E29" t="str">
        <v/>
      </c>
      <c r="F29" t="str">
        <v/>
      </c>
      <c r="G29" t="str">
        <v/>
      </c>
      <c r="H29" t="str">
        <v/>
      </c>
      <c r="I29" t="str">
        <v/>
      </c>
      <c r="J29" t="str">
        <v/>
      </c>
      <c r="K29" t="str">
        <v/>
      </c>
      <c r="L29" t="str">
        <v/>
      </c>
      <c r="M29" t="str">
        <v/>
      </c>
      <c r="N29" t="str">
        <v/>
      </c>
      <c r="O29" t="str">
        <v/>
      </c>
      <c r="P29" t="str">
        <v>30.00</v>
      </c>
      <c r="Q29" t="str">
        <v/>
      </c>
      <c r="R29" t="str">
        <v/>
      </c>
    </row>
  </sheetData>
  <ignoredErrors>
    <ignoredError numberStoredAsText="1" sqref="A1:T2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Shipment Calculation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