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rogramming-projects\jwt\JWTdemo\History_Migration\src\main\resources\static\"/>
    </mc:Choice>
  </mc:AlternateContent>
  <bookViews>
    <workbookView xWindow="0" yWindow="0" windowWidth="20490" windowHeight="7755"/>
  </bookViews>
  <sheets>
    <sheet name="A-60" sheetId="1" r:id="rId1"/>
    <sheet name="A-61" sheetId="2" r:id="rId2"/>
    <sheet name="A-62" sheetId="3" r:id="rId3"/>
    <sheet name="A-63" sheetId="4" r:id="rId4"/>
    <sheet name="A-66" sheetId="5" r:id="rId5"/>
    <sheet name="A-67" sheetId="6" r:id="rId6"/>
    <sheet name="A-68" sheetId="7" r:id="rId7"/>
    <sheet name="A-69" sheetId="8" r:id="rId8"/>
    <sheet name="A-70" sheetId="9" r:id="rId9"/>
  </sheets>
  <definedNames>
    <definedName name="_xlnm._FilterDatabase" localSheetId="0" hidden="1">'A-60'!$B$6:$K$6</definedName>
    <definedName name="_xlnm._FilterDatabase" localSheetId="1" hidden="1">'A-61'!$B$6:$K$6</definedName>
    <definedName name="_xlnm._FilterDatabase" localSheetId="2" hidden="1">'A-62'!$B$6:$K$6</definedName>
    <definedName name="_xlnm._FilterDatabase" localSheetId="3" hidden="1">'A-63'!$B$6:$K$6</definedName>
    <definedName name="_xlnm._FilterDatabase" localSheetId="4" hidden="1">'A-66'!$B$6:$K$6</definedName>
    <definedName name="_xlnm._FilterDatabase" localSheetId="5" hidden="1">'A-67'!$B$6:$K$6</definedName>
    <definedName name="_xlnm._FilterDatabase" localSheetId="6" hidden="1">'A-68'!$B$6:$K$82</definedName>
    <definedName name="_xlnm._FilterDatabase" localSheetId="7" hidden="1">'A-69'!$B$6:$K$6</definedName>
    <definedName name="_xlnm._FilterDatabase" localSheetId="8" hidden="1">'A-70'!$B$6:$K$6</definedName>
    <definedName name="Z_A61807DE_1A9F_4D9E_AA9C_2C2A4B8D3195_.wvu.FilterData" localSheetId="0" hidden="1">'A-60'!$B$6:$B$13</definedName>
    <definedName name="Z_C5727CAE_36E7_4F5C_A23D_3D3BFC529126_.wvu.FilterData" localSheetId="0" hidden="1">'A-60'!$B$6:$B$13</definedName>
    <definedName name="Z_DA733677_58EB_43A1_AB08_BCD2B2774334_.wvu.FilterData" localSheetId="0" hidden="1">'A-60'!$B$6:$B$13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61" i="9" l="1"/>
  <c r="D60" i="9"/>
  <c r="D59" i="9"/>
  <c r="D58" i="9"/>
  <c r="D57" i="9"/>
  <c r="D56" i="9"/>
  <c r="D55" i="9"/>
  <c r="D54" i="9"/>
  <c r="D53" i="9"/>
  <c r="D52" i="9"/>
  <c r="D51" i="9"/>
  <c r="D50" i="9"/>
  <c r="D45" i="9"/>
  <c r="D37" i="9"/>
  <c r="D34" i="9"/>
  <c r="D32" i="9"/>
  <c r="D29" i="9"/>
  <c r="D28" i="9"/>
  <c r="D26" i="9"/>
  <c r="D24" i="9"/>
  <c r="D21" i="9"/>
  <c r="D18" i="9"/>
  <c r="D12" i="9"/>
  <c r="D9" i="9"/>
  <c r="D8" i="9"/>
  <c r="C2" i="9"/>
  <c r="D64" i="8"/>
  <c r="D63" i="8"/>
  <c r="D62" i="8"/>
  <c r="D61" i="8"/>
  <c r="D60" i="8"/>
  <c r="D59" i="8"/>
  <c r="D58" i="8"/>
  <c r="D57" i="8"/>
  <c r="D56" i="8"/>
  <c r="D55" i="8"/>
  <c r="D53" i="8"/>
  <c r="D50" i="8"/>
  <c r="D45" i="8"/>
  <c r="D43" i="8"/>
  <c r="D36" i="8"/>
  <c r="D32" i="8"/>
  <c r="D29" i="8"/>
  <c r="D27" i="8"/>
  <c r="D26" i="8"/>
  <c r="D24" i="8"/>
  <c r="D21" i="8"/>
  <c r="D19" i="8"/>
  <c r="D18" i="8"/>
  <c r="D16" i="8"/>
  <c r="D15" i="8"/>
  <c r="D12" i="8"/>
  <c r="D10" i="8"/>
  <c r="D8" i="8"/>
  <c r="C2" i="8"/>
  <c r="D93" i="7"/>
  <c r="D92" i="7"/>
  <c r="D85" i="7"/>
  <c r="D80" i="7"/>
  <c r="D76" i="7"/>
  <c r="D75" i="7"/>
  <c r="D72" i="7"/>
  <c r="D71" i="7"/>
  <c r="D70" i="7"/>
  <c r="D65" i="7"/>
  <c r="D63" i="7"/>
  <c r="D56" i="7"/>
  <c r="D51" i="7"/>
  <c r="D45" i="7"/>
  <c r="D40" i="7"/>
  <c r="D39" i="7"/>
  <c r="D36" i="7"/>
  <c r="D33" i="7"/>
  <c r="D30" i="7"/>
  <c r="D27" i="7"/>
  <c r="D25" i="7"/>
  <c r="D23" i="7"/>
  <c r="D20" i="7"/>
  <c r="D19" i="7"/>
  <c r="D15" i="7"/>
  <c r="D13" i="7"/>
  <c r="D12" i="7"/>
  <c r="D9" i="7"/>
  <c r="D8" i="7"/>
  <c r="C2" i="7"/>
  <c r="D87" i="6"/>
  <c r="D86" i="6"/>
  <c r="D84" i="6"/>
  <c r="D82" i="6"/>
  <c r="D80" i="6"/>
  <c r="D75" i="6"/>
  <c r="D70" i="6"/>
  <c r="D69" i="6"/>
  <c r="D67" i="6"/>
  <c r="D64" i="6"/>
  <c r="D56" i="6"/>
  <c r="D53" i="6"/>
  <c r="D51" i="6"/>
  <c r="D48" i="6"/>
  <c r="D44" i="6"/>
  <c r="D43" i="6"/>
  <c r="D42" i="6"/>
  <c r="D37" i="6"/>
  <c r="D32" i="6"/>
  <c r="D28" i="6"/>
  <c r="D17" i="6"/>
  <c r="D15" i="6"/>
  <c r="D14" i="6"/>
  <c r="D12" i="6"/>
  <c r="D11" i="6"/>
  <c r="D10" i="6"/>
  <c r="D8" i="6"/>
  <c r="C2" i="6"/>
  <c r="D66" i="5"/>
  <c r="D65" i="5"/>
  <c r="D64" i="5"/>
  <c r="D63" i="5"/>
  <c r="D62" i="5"/>
  <c r="D61" i="5"/>
  <c r="D60" i="5"/>
  <c r="D59" i="5"/>
  <c r="D58" i="5"/>
  <c r="D57" i="5"/>
  <c r="D56" i="5"/>
  <c r="D55" i="5"/>
  <c r="D54" i="5"/>
  <c r="D53" i="5"/>
  <c r="D52" i="5"/>
  <c r="D51" i="5"/>
  <c r="D50" i="5"/>
  <c r="D49" i="5"/>
  <c r="D46" i="5"/>
  <c r="D36" i="5"/>
  <c r="D34" i="5"/>
  <c r="D32" i="5"/>
  <c r="D28" i="5"/>
  <c r="D25" i="5"/>
  <c r="D22" i="5"/>
  <c r="D19" i="5"/>
  <c r="D15" i="5"/>
  <c r="D13" i="5"/>
  <c r="D11" i="5"/>
  <c r="D9" i="5"/>
  <c r="D8" i="5"/>
  <c r="C2" i="5"/>
  <c r="D459" i="4"/>
  <c r="D458" i="4"/>
  <c r="D457" i="4"/>
  <c r="D456" i="4"/>
  <c r="D455" i="4"/>
  <c r="D454" i="4"/>
  <c r="D453" i="4"/>
  <c r="D452" i="4"/>
  <c r="D451" i="4"/>
  <c r="D450" i="4"/>
  <c r="D449" i="4"/>
  <c r="D448" i="4"/>
  <c r="D447" i="4"/>
  <c r="D446" i="4"/>
  <c r="D445" i="4"/>
  <c r="D444" i="4"/>
  <c r="D443" i="4"/>
  <c r="D442" i="4"/>
  <c r="D441" i="4"/>
  <c r="D440" i="4"/>
  <c r="D439" i="4"/>
  <c r="D438" i="4"/>
  <c r="D437" i="4"/>
  <c r="D436" i="4"/>
  <c r="D435" i="4"/>
  <c r="D434" i="4"/>
  <c r="D433" i="4"/>
  <c r="D432" i="4"/>
  <c r="D431" i="4"/>
  <c r="D430" i="4"/>
  <c r="D429" i="4"/>
  <c r="D428" i="4"/>
  <c r="D427" i="4"/>
  <c r="D426" i="4"/>
  <c r="D425" i="4"/>
  <c r="D424" i="4"/>
  <c r="D423" i="4"/>
  <c r="D422" i="4"/>
  <c r="D421" i="4"/>
  <c r="D420" i="4"/>
  <c r="D419" i="4"/>
  <c r="D418" i="4"/>
  <c r="D417" i="4"/>
  <c r="D416" i="4"/>
  <c r="D415" i="4"/>
  <c r="D414" i="4"/>
  <c r="D413" i="4"/>
  <c r="D412" i="4"/>
  <c r="D411" i="4"/>
  <c r="D410" i="4"/>
  <c r="D409" i="4"/>
  <c r="D408" i="4"/>
  <c r="D407" i="4"/>
  <c r="D406" i="4"/>
  <c r="D405" i="4"/>
  <c r="D404" i="4"/>
  <c r="D403" i="4"/>
  <c r="D402" i="4"/>
  <c r="D401" i="4"/>
  <c r="D400" i="4"/>
  <c r="D399" i="4"/>
  <c r="D398" i="4"/>
  <c r="D397" i="4"/>
  <c r="D396" i="4"/>
  <c r="D395" i="4"/>
  <c r="D394" i="4"/>
  <c r="D393" i="4"/>
  <c r="D392" i="4"/>
  <c r="D391" i="4"/>
  <c r="D390" i="4"/>
  <c r="D389" i="4"/>
  <c r="D388" i="4"/>
  <c r="D387" i="4"/>
  <c r="D386" i="4"/>
  <c r="D385" i="4"/>
  <c r="D384" i="4"/>
  <c r="D383" i="4"/>
  <c r="D382" i="4"/>
  <c r="D381" i="4"/>
  <c r="D380" i="4"/>
  <c r="D379" i="4"/>
  <c r="D378" i="4"/>
  <c r="D377" i="4"/>
  <c r="D376" i="4"/>
  <c r="D375" i="4"/>
  <c r="D374" i="4"/>
  <c r="D373" i="4"/>
  <c r="D372" i="4"/>
  <c r="D371" i="4"/>
  <c r="D370" i="4"/>
  <c r="D369" i="4"/>
  <c r="D368" i="4"/>
  <c r="D367" i="4"/>
  <c r="D366" i="4"/>
  <c r="D365" i="4"/>
  <c r="D364" i="4"/>
  <c r="D363" i="4"/>
  <c r="D362" i="4"/>
  <c r="D361" i="4"/>
  <c r="D360" i="4"/>
  <c r="D359" i="4"/>
  <c r="D358" i="4"/>
  <c r="D357" i="4"/>
  <c r="D356" i="4"/>
  <c r="D355" i="4"/>
  <c r="D354" i="4"/>
  <c r="D353" i="4"/>
  <c r="D352" i="4"/>
  <c r="D351" i="4"/>
  <c r="D350" i="4"/>
  <c r="D349" i="4"/>
  <c r="D348" i="4"/>
  <c r="D347" i="4"/>
  <c r="D346" i="4"/>
  <c r="D345" i="4"/>
  <c r="D344" i="4"/>
  <c r="D343" i="4"/>
  <c r="D342" i="4"/>
  <c r="D341" i="4"/>
  <c r="D340" i="4"/>
  <c r="D339" i="4"/>
  <c r="D338" i="4"/>
  <c r="D337" i="4"/>
  <c r="D336" i="4"/>
  <c r="D335" i="4"/>
  <c r="D334" i="4"/>
  <c r="D333" i="4"/>
  <c r="D332" i="4"/>
  <c r="D331" i="4"/>
  <c r="D330" i="4"/>
  <c r="D329" i="4"/>
  <c r="D328" i="4"/>
  <c r="D327" i="4"/>
  <c r="D326" i="4"/>
  <c r="D325" i="4"/>
  <c r="D324" i="4"/>
  <c r="D323" i="4"/>
  <c r="D322" i="4"/>
  <c r="D321" i="4"/>
  <c r="D320" i="4"/>
  <c r="D319" i="4"/>
  <c r="D318" i="4"/>
  <c r="D317" i="4"/>
  <c r="D316" i="4"/>
  <c r="D315" i="4"/>
  <c r="D314" i="4"/>
  <c r="D313" i="4"/>
  <c r="D312" i="4"/>
  <c r="D311" i="4"/>
  <c r="D310" i="4"/>
  <c r="D309" i="4"/>
  <c r="D308" i="4"/>
  <c r="D307" i="4"/>
  <c r="D306" i="4"/>
  <c r="D305" i="4"/>
  <c r="D304" i="4"/>
  <c r="D303" i="4"/>
  <c r="D302" i="4"/>
  <c r="D301" i="4"/>
  <c r="D300" i="4"/>
  <c r="D299" i="4"/>
  <c r="D298" i="4"/>
  <c r="D297" i="4"/>
  <c r="D296" i="4"/>
  <c r="D295" i="4"/>
  <c r="D294" i="4"/>
  <c r="D293" i="4"/>
  <c r="D292" i="4"/>
  <c r="D291" i="4"/>
  <c r="D290" i="4"/>
  <c r="D289" i="4"/>
  <c r="D288" i="4"/>
  <c r="D287" i="4"/>
  <c r="D286" i="4"/>
  <c r="D285" i="4"/>
  <c r="D284" i="4"/>
  <c r="D283" i="4"/>
  <c r="D282" i="4"/>
  <c r="D281" i="4"/>
  <c r="D280" i="4"/>
  <c r="D279" i="4"/>
  <c r="D278" i="4"/>
  <c r="D277" i="4"/>
  <c r="D276" i="4"/>
  <c r="D275" i="4"/>
  <c r="D274" i="4"/>
  <c r="D273" i="4"/>
  <c r="D272" i="4"/>
  <c r="D271" i="4"/>
  <c r="D270" i="4"/>
  <c r="D269" i="4"/>
  <c r="D268" i="4"/>
  <c r="D267" i="4"/>
  <c r="D266" i="4"/>
  <c r="D265" i="4"/>
  <c r="D264" i="4"/>
  <c r="D263" i="4"/>
  <c r="D262" i="4"/>
  <c r="D261" i="4"/>
  <c r="D260" i="4"/>
  <c r="D259" i="4"/>
  <c r="D258" i="4"/>
  <c r="D257" i="4"/>
  <c r="D256" i="4"/>
  <c r="D255" i="4"/>
  <c r="D254" i="4"/>
  <c r="D253" i="4"/>
  <c r="D252" i="4"/>
  <c r="D251" i="4"/>
  <c r="D250" i="4"/>
  <c r="D249" i="4"/>
  <c r="D248" i="4"/>
  <c r="D247" i="4"/>
  <c r="D246" i="4"/>
  <c r="D245" i="4"/>
  <c r="D244" i="4"/>
  <c r="D243" i="4"/>
  <c r="D242" i="4"/>
  <c r="D241" i="4"/>
  <c r="D240" i="4"/>
  <c r="D239" i="4"/>
  <c r="D238" i="4"/>
  <c r="D237" i="4"/>
  <c r="D236" i="4"/>
  <c r="D235" i="4"/>
  <c r="D234" i="4"/>
  <c r="D233" i="4"/>
  <c r="D232" i="4"/>
  <c r="D231" i="4"/>
  <c r="D230" i="4"/>
  <c r="D229" i="4"/>
  <c r="D228" i="4"/>
  <c r="D227" i="4"/>
  <c r="D226" i="4"/>
  <c r="D225" i="4"/>
  <c r="D224" i="4"/>
  <c r="D223" i="4"/>
  <c r="D222" i="4"/>
  <c r="D221" i="4"/>
  <c r="D220" i="4"/>
  <c r="D219" i="4"/>
  <c r="D218" i="4"/>
  <c r="D217" i="4"/>
  <c r="D216" i="4"/>
  <c r="D215" i="4"/>
  <c r="D214" i="4"/>
  <c r="D213" i="4"/>
  <c r="D212" i="4"/>
  <c r="D211" i="4"/>
  <c r="D210" i="4"/>
  <c r="D209" i="4"/>
  <c r="D208" i="4"/>
  <c r="D207" i="4"/>
  <c r="D206" i="4"/>
  <c r="D205" i="4"/>
  <c r="D204" i="4"/>
  <c r="D203" i="4"/>
  <c r="D202" i="4"/>
  <c r="D201" i="4"/>
  <c r="D200" i="4"/>
  <c r="D199" i="4"/>
  <c r="D198" i="4"/>
  <c r="D197" i="4"/>
  <c r="D196" i="4"/>
  <c r="D195" i="4"/>
  <c r="D194" i="4"/>
  <c r="D193" i="4"/>
  <c r="D192" i="4"/>
  <c r="D191" i="4"/>
  <c r="D190" i="4"/>
  <c r="D189" i="4"/>
  <c r="D188" i="4"/>
  <c r="D187" i="4"/>
  <c r="D186" i="4"/>
  <c r="D185" i="4"/>
  <c r="D184" i="4"/>
  <c r="D183" i="4"/>
  <c r="D182" i="4"/>
  <c r="D181" i="4"/>
  <c r="D180" i="4"/>
  <c r="D179" i="4"/>
  <c r="D178" i="4"/>
  <c r="D177" i="4"/>
  <c r="D176" i="4"/>
  <c r="D175" i="4"/>
  <c r="D174" i="4"/>
  <c r="D173" i="4"/>
  <c r="D172" i="4"/>
  <c r="D171" i="4"/>
  <c r="D170" i="4"/>
  <c r="D169" i="4"/>
  <c r="D168" i="4"/>
  <c r="D167" i="4"/>
  <c r="D166" i="4"/>
  <c r="D165" i="4"/>
  <c r="D164" i="4"/>
  <c r="D163" i="4"/>
  <c r="D162" i="4"/>
  <c r="D161" i="4"/>
  <c r="D160" i="4"/>
  <c r="D159" i="4"/>
  <c r="D158" i="4"/>
  <c r="D157" i="4"/>
  <c r="D156" i="4"/>
  <c r="D155" i="4"/>
  <c r="D154" i="4"/>
  <c r="D153" i="4"/>
  <c r="D152" i="4"/>
  <c r="D151" i="4"/>
  <c r="D150" i="4"/>
  <c r="D149" i="4"/>
  <c r="D148" i="4"/>
  <c r="D147" i="4"/>
  <c r="D146" i="4"/>
  <c r="D145" i="4"/>
  <c r="D144" i="4"/>
  <c r="D143" i="4"/>
  <c r="D142" i="4"/>
  <c r="D141" i="4"/>
  <c r="D140" i="4"/>
  <c r="D139" i="4"/>
  <c r="D138" i="4"/>
  <c r="D137" i="4"/>
  <c r="D136" i="4"/>
  <c r="D135" i="4"/>
  <c r="D134" i="4"/>
  <c r="D133" i="4"/>
  <c r="D132" i="4"/>
  <c r="D131" i="4"/>
  <c r="D130" i="4"/>
  <c r="D129" i="4"/>
  <c r="D128" i="4"/>
  <c r="D127" i="4"/>
  <c r="D126" i="4"/>
  <c r="D125" i="4"/>
  <c r="D124" i="4"/>
  <c r="D123" i="4"/>
  <c r="D122" i="4"/>
  <c r="D121" i="4"/>
  <c r="D120" i="4"/>
  <c r="D119" i="4"/>
  <c r="D118" i="4"/>
  <c r="D117" i="4"/>
  <c r="D116" i="4"/>
  <c r="D115" i="4"/>
  <c r="D114" i="4"/>
  <c r="D113" i="4"/>
  <c r="D112" i="4"/>
  <c r="D111" i="4"/>
  <c r="D110" i="4"/>
  <c r="D109" i="4"/>
  <c r="D108" i="4"/>
  <c r="D107" i="4"/>
  <c r="D106" i="4"/>
  <c r="D105" i="4"/>
  <c r="D104" i="4"/>
  <c r="D103" i="4"/>
  <c r="D102" i="4"/>
  <c r="D101" i="4"/>
  <c r="D100" i="4"/>
  <c r="D99" i="4"/>
  <c r="D98" i="4"/>
  <c r="D97" i="4"/>
  <c r="D96" i="4"/>
  <c r="D95" i="4"/>
  <c r="D94" i="4"/>
  <c r="D93" i="4"/>
  <c r="D92" i="4"/>
  <c r="D91" i="4"/>
  <c r="D90" i="4"/>
  <c r="D89" i="4"/>
  <c r="D88" i="4"/>
  <c r="D87" i="4"/>
  <c r="D86" i="4"/>
  <c r="D85" i="4"/>
  <c r="D84" i="4"/>
  <c r="D83" i="4"/>
  <c r="D82" i="4"/>
  <c r="D81" i="4"/>
  <c r="D80" i="4"/>
  <c r="D79" i="4"/>
  <c r="D78" i="4"/>
  <c r="D77" i="4"/>
  <c r="D76" i="4"/>
  <c r="D75" i="4"/>
  <c r="D74" i="4"/>
  <c r="D73" i="4"/>
  <c r="D72" i="4"/>
  <c r="D71" i="4"/>
  <c r="D70" i="4"/>
  <c r="D69" i="4"/>
  <c r="D68" i="4"/>
  <c r="D67" i="4"/>
  <c r="D66" i="4"/>
  <c r="D65" i="4"/>
  <c r="D64" i="4"/>
  <c r="D63" i="4"/>
  <c r="D62" i="4"/>
  <c r="D61" i="4"/>
  <c r="D60" i="4"/>
  <c r="D58" i="4"/>
  <c r="D56" i="4"/>
  <c r="D52" i="4"/>
  <c r="D46" i="4"/>
  <c r="D45" i="4"/>
  <c r="D36" i="4"/>
  <c r="D33" i="4"/>
  <c r="D31" i="4"/>
  <c r="D28" i="4"/>
  <c r="C2" i="4"/>
  <c r="D80" i="3"/>
  <c r="D72" i="3"/>
  <c r="D66" i="3"/>
  <c r="D64" i="3"/>
  <c r="D63" i="3"/>
  <c r="D60" i="3"/>
  <c r="D57" i="3"/>
  <c r="D55" i="3"/>
  <c r="D47" i="3"/>
  <c r="D44" i="3"/>
  <c r="D42" i="3"/>
  <c r="D40" i="3"/>
  <c r="D38" i="3"/>
  <c r="D37" i="3"/>
  <c r="D35" i="3"/>
  <c r="D33" i="3"/>
  <c r="D32" i="3"/>
  <c r="D28" i="3"/>
  <c r="D27" i="3"/>
  <c r="D26" i="3"/>
  <c r="D25" i="3"/>
  <c r="D22" i="3"/>
  <c r="D21" i="3"/>
  <c r="D20" i="3"/>
  <c r="D19" i="3"/>
  <c r="D18" i="3"/>
  <c r="D17" i="3"/>
  <c r="D16" i="3"/>
  <c r="D14" i="3"/>
  <c r="D13" i="3"/>
  <c r="D11" i="3"/>
  <c r="D10" i="3"/>
  <c r="D8" i="3"/>
  <c r="C2" i="3"/>
  <c r="D72" i="2"/>
  <c r="D71" i="2"/>
  <c r="D70" i="2"/>
  <c r="D69" i="2"/>
  <c r="D68" i="2"/>
  <c r="D67" i="2"/>
  <c r="D62" i="2"/>
  <c r="D60" i="2"/>
  <c r="D58" i="2"/>
  <c r="D54" i="2"/>
  <c r="D53" i="2"/>
  <c r="D49" i="2"/>
  <c r="D44" i="2"/>
  <c r="D39" i="2"/>
  <c r="D36" i="2"/>
  <c r="D34" i="2"/>
  <c r="D32" i="2"/>
  <c r="D31" i="2"/>
  <c r="D29" i="2"/>
  <c r="D27" i="2"/>
  <c r="D24" i="2"/>
  <c r="D21" i="2"/>
  <c r="D20" i="2"/>
  <c r="D17" i="2"/>
  <c r="D15" i="2"/>
  <c r="D14" i="2"/>
  <c r="D12" i="2"/>
  <c r="D11" i="2"/>
  <c r="D9" i="2"/>
  <c r="D8" i="2"/>
  <c r="C2" i="2"/>
  <c r="D105" i="1"/>
  <c r="D104" i="1"/>
  <c r="D103" i="1"/>
  <c r="D102" i="1"/>
  <c r="D101" i="1"/>
  <c r="D100" i="1"/>
  <c r="D99" i="1"/>
  <c r="D95" i="1"/>
  <c r="D92" i="1"/>
  <c r="D90" i="1"/>
  <c r="D86" i="1"/>
  <c r="D84" i="1"/>
  <c r="D82" i="1"/>
  <c r="D78" i="1"/>
  <c r="D77" i="1"/>
  <c r="D73" i="1"/>
  <c r="D67" i="1"/>
  <c r="D65" i="1"/>
  <c r="D64" i="1"/>
  <c r="D55" i="1"/>
  <c r="D53" i="1"/>
  <c r="D52" i="1"/>
  <c r="D47" i="1"/>
  <c r="D46" i="1"/>
  <c r="D45" i="1"/>
  <c r="D44" i="1"/>
  <c r="D42" i="1"/>
  <c r="D40" i="1"/>
  <c r="D38" i="1"/>
  <c r="D35" i="1"/>
  <c r="D33" i="1"/>
  <c r="D30" i="1"/>
  <c r="D29" i="1"/>
  <c r="D28" i="1"/>
  <c r="D26" i="1"/>
  <c r="D23" i="1"/>
  <c r="D21" i="1"/>
  <c r="D20" i="1"/>
  <c r="D17" i="1"/>
  <c r="D15" i="1"/>
  <c r="D13" i="1"/>
  <c r="D10" i="1"/>
  <c r="D9" i="1"/>
  <c r="C2" i="1"/>
</calcChain>
</file>

<file path=xl/sharedStrings.xml><?xml version="1.0" encoding="utf-8"?>
<sst xmlns="http://schemas.openxmlformats.org/spreadsheetml/2006/main" count="1523" uniqueCount="547">
  <si>
    <t>WELL ( S/R ) :    A-60</t>
  </si>
  <si>
    <t xml:space="preserve">PUMP DEPTH             </t>
  </si>
  <si>
    <t xml:space="preserve"> SH.S</t>
  </si>
  <si>
    <t xml:space="preserve">S/U TYPE                 </t>
  </si>
  <si>
    <t>640 M-II</t>
  </si>
  <si>
    <t xml:space="preserve"> S.L. </t>
  </si>
  <si>
    <t>CHECK S.L = 128"</t>
  </si>
  <si>
    <t xml:space="preserve">S/R TYPE                    </t>
  </si>
  <si>
    <t xml:space="preserve">1" SEC D-78 COND-A SLIM+7/8" D-78 COND-A </t>
  </si>
  <si>
    <t xml:space="preserve">   PUMP SIZE</t>
  </si>
  <si>
    <t>1.75 " SLIM DHP</t>
  </si>
  <si>
    <t xml:space="preserve">S/R CONFIG             </t>
  </si>
  <si>
    <t>87X1"+121X7/8"+25X1"</t>
  </si>
  <si>
    <t xml:space="preserve">2 7/8 " EUE TBG </t>
  </si>
  <si>
    <t>INTERVALS</t>
  </si>
  <si>
    <r>
      <rPr>
        <b/>
        <sz val="12"/>
        <color indexed="17"/>
        <rFont val="Calibri"/>
        <family val="2"/>
      </rPr>
      <t xml:space="preserve"> </t>
    </r>
    <r>
      <rPr>
        <b/>
        <sz val="12"/>
        <color rgb="FF339966"/>
        <rFont val="Calibri"/>
        <family val="2"/>
      </rPr>
      <t xml:space="preserve">B-I  (5789-5800)
</t>
    </r>
    <r>
      <rPr>
        <b/>
        <sz val="12"/>
        <color indexed="17"/>
        <rFont val="Calibri"/>
        <family val="2"/>
      </rPr>
      <t>B-IV</t>
    </r>
    <r>
      <rPr>
        <b/>
        <sz val="12"/>
        <color rgb="FF339966"/>
        <rFont val="Calibri"/>
        <family val="2"/>
      </rPr>
      <t xml:space="preserve"> (5974-5988) ,(6000-6004) , (6004-6012) ,(6020-6026)</t>
    </r>
    <r>
      <rPr>
        <b/>
        <sz val="12"/>
        <color indexed="12"/>
        <rFont val="Calibri"/>
        <family val="2"/>
      </rPr>
      <t xml:space="preserve">
</t>
    </r>
    <r>
      <rPr>
        <b/>
        <sz val="12"/>
        <color rgb="FF339966"/>
        <rFont val="Calibri"/>
        <family val="2"/>
      </rPr>
      <t xml:space="preserve">B-V (6039-6048)
</t>
    </r>
    <r>
      <rPr>
        <b/>
        <sz val="12"/>
        <color theme="1"/>
        <rFont val="Calibri"/>
        <family val="2"/>
      </rPr>
      <t xml:space="preserve"> B-V</t>
    </r>
    <r>
      <rPr>
        <b/>
        <sz val="12"/>
        <color rgb="FF339966"/>
        <rFont val="Calibri"/>
        <family val="2"/>
      </rPr>
      <t xml:space="preserve"> </t>
    </r>
    <r>
      <rPr>
        <b/>
        <sz val="12"/>
        <color theme="1"/>
        <rFont val="Calibri"/>
        <family val="2"/>
      </rPr>
      <t>(6078-6084) ISOLATED 7” Bridge plug @ 6075 FT</t>
    </r>
  </si>
  <si>
    <t>DATE</t>
  </si>
  <si>
    <t>KEY</t>
  </si>
  <si>
    <t>Gross</t>
  </si>
  <si>
    <t>Net</t>
  </si>
  <si>
    <t>W.C</t>
  </si>
  <si>
    <t>GOR</t>
  </si>
  <si>
    <t>Sep.P</t>
  </si>
  <si>
    <t>D.F.L</t>
  </si>
  <si>
    <t>Liq %</t>
  </si>
  <si>
    <t>S.F.L.</t>
  </si>
  <si>
    <t>PERF</t>
  </si>
  <si>
    <t>Remarks</t>
  </si>
  <si>
    <t>START</t>
  </si>
  <si>
    <r>
      <rPr>
        <b/>
        <sz val="12"/>
        <color indexed="12"/>
        <rFont val="Calibri"/>
        <family val="2"/>
      </rPr>
      <t xml:space="preserve">FINISHED DRILLING , COMPLETED THE WELL AS OIL PRODUCER , FROM </t>
    </r>
    <r>
      <rPr>
        <b/>
        <sz val="12"/>
        <color indexed="48"/>
        <rFont val="Calibri"/>
        <family val="2"/>
      </rPr>
      <t xml:space="preserve">
(</t>
    </r>
    <r>
      <rPr>
        <b/>
        <sz val="12"/>
        <color indexed="17"/>
        <rFont val="Calibri"/>
        <family val="2"/>
      </rPr>
      <t xml:space="preserve"> B-IV (5974-5988), Pressure = 1195 Psi ) ,( B-IV (6000-6004), t Pressure = 1229 Psi ), 
( B-IV (6020-6026)’,Pressure = 1274 Psi ) , B-V (6039-6048)’ 09 FT, at Pressure = 1909 Psi</t>
    </r>
    <r>
      <rPr>
        <b/>
        <sz val="12"/>
        <color indexed="12"/>
        <rFont val="Calibri"/>
        <family val="2"/>
      </rPr>
      <t>)  USING</t>
    </r>
    <r>
      <rPr>
        <b/>
        <sz val="12"/>
        <color indexed="48"/>
        <rFont val="Calibri"/>
        <family val="2"/>
      </rPr>
      <t xml:space="preserve"> </t>
    </r>
    <r>
      <rPr>
        <b/>
        <sz val="12"/>
        <color indexed="10"/>
        <rFont val="Calibri"/>
        <family val="2"/>
      </rPr>
      <t>S/R</t>
    </r>
    <r>
      <rPr>
        <b/>
        <sz val="12"/>
        <color indexed="12"/>
        <rFont val="Calibri"/>
        <family val="2"/>
      </rPr>
      <t xml:space="preserve"> SYSTEM, INSTALLED SELECTIVE COMPLETION , KEPT ALL INTERVALS ON PROD. , </t>
    </r>
    <r>
      <rPr>
        <b/>
        <sz val="12"/>
        <color indexed="10"/>
        <rFont val="Calibri"/>
        <family val="2"/>
      </rPr>
      <t xml:space="preserve">R/U FOR NEW 640 M-II S/U   </t>
    </r>
    <r>
      <rPr>
        <b/>
        <sz val="12"/>
        <color indexed="12"/>
        <rFont val="Calibri"/>
        <family val="2"/>
      </rPr>
      <t xml:space="preserve">(SH.S = 10 " , S.L. = 112 '' ), RIH WITH </t>
    </r>
    <r>
      <rPr>
        <b/>
        <sz val="12"/>
        <color indexed="10"/>
        <rFont val="Calibri"/>
        <family val="2"/>
      </rPr>
      <t xml:space="preserve"> 1.75 " DHP</t>
    </r>
    <r>
      <rPr>
        <b/>
        <sz val="12"/>
        <color indexed="48"/>
        <rFont val="Calibri"/>
        <family val="2"/>
      </rPr>
      <t xml:space="preserve"> , </t>
    </r>
    <r>
      <rPr>
        <b/>
        <sz val="12"/>
        <color indexed="12"/>
        <rFont val="Calibri"/>
        <family val="2"/>
      </rPr>
      <t xml:space="preserve">WITH </t>
    </r>
    <r>
      <rPr>
        <b/>
        <sz val="12"/>
        <color indexed="10"/>
        <rFont val="Calibri"/>
        <family val="2"/>
      </rPr>
      <t xml:space="preserve">N-97 CON.2 S/R </t>
    </r>
    <r>
      <rPr>
        <b/>
        <sz val="12"/>
        <color indexed="12"/>
        <rFont val="Calibri"/>
        <family val="2"/>
      </rPr>
      <t>( 25X1" + 125X7/8" + 85X1" ) , ON STREAM.</t>
    </r>
  </si>
  <si>
    <t>B-IV,V(6039-6048)</t>
  </si>
  <si>
    <t>B-IV,V</t>
  </si>
  <si>
    <t>F.L</t>
  </si>
  <si>
    <t>NORMAL CARD</t>
  </si>
  <si>
    <t>TEST</t>
  </si>
  <si>
    <r>
      <t xml:space="preserve">BAKER , </t>
    </r>
    <r>
      <rPr>
        <b/>
        <sz val="12"/>
        <color indexed="10"/>
        <rFont val="Calibri"/>
        <family val="2"/>
      </rPr>
      <t>P.S=1.75" , SH.S =10"</t>
    </r>
  </si>
  <si>
    <t>AGIBA</t>
  </si>
  <si>
    <t>W.C INCREASED F/ 15 % TO 30 %.</t>
  </si>
  <si>
    <t>PUMP</t>
  </si>
  <si>
    <r>
      <t xml:space="preserve">NO PUMP ACTION , R.TRIP </t>
    </r>
    <r>
      <rPr>
        <b/>
        <u/>
        <sz val="12"/>
        <color indexed="10"/>
        <rFont val="Calibri"/>
        <family val="2"/>
      </rPr>
      <t>WITH 2" DHP</t>
    </r>
    <r>
      <rPr>
        <b/>
        <sz val="12"/>
        <rFont val="Calibri"/>
        <family val="2"/>
      </rPr>
      <t xml:space="preserve"> , ON STREAM</t>
    </r>
  </si>
  <si>
    <t>S/U</t>
  </si>
  <si>
    <r>
      <t>DECREASED SH.S F/</t>
    </r>
    <r>
      <rPr>
        <b/>
        <u/>
        <sz val="12"/>
        <color indexed="10"/>
        <rFont val="Calibri"/>
        <family val="2"/>
      </rPr>
      <t>10" TO 8"</t>
    </r>
  </si>
  <si>
    <r>
      <t>EXPRO ,</t>
    </r>
    <r>
      <rPr>
        <b/>
        <sz val="12"/>
        <color indexed="10"/>
        <rFont val="Calibri"/>
        <family val="2"/>
      </rPr>
      <t xml:space="preserve"> P.S=2" , SH.S =8"</t>
    </r>
  </si>
  <si>
    <t>BAKER</t>
  </si>
  <si>
    <r>
      <t xml:space="preserve">NO PUMP ACTION , R.TRIP </t>
    </r>
    <r>
      <rPr>
        <b/>
        <u/>
        <sz val="12"/>
        <color indexed="10"/>
        <rFont val="Calibri"/>
        <family val="2"/>
      </rPr>
      <t>WITH 2" DHP</t>
    </r>
    <r>
      <rPr>
        <b/>
        <sz val="12"/>
        <rFont val="Calibri"/>
        <family val="2"/>
      </rPr>
      <t xml:space="preserve"> , NO PROD, PERFORMED TBG TEST, NOT HOLD, R/T </t>
    </r>
    <r>
      <rPr>
        <b/>
        <sz val="12"/>
        <color indexed="10"/>
        <rFont val="Calibri"/>
        <family val="2"/>
      </rPr>
      <t xml:space="preserve">W/2" ANCHOR PUMP , </t>
    </r>
    <r>
      <rPr>
        <b/>
        <sz val="12"/>
        <rFont val="Calibri"/>
        <family val="2"/>
      </rPr>
      <t xml:space="preserve"> RET. 10*1" RODS SET PUMP @</t>
    </r>
    <r>
      <rPr>
        <b/>
        <sz val="12"/>
        <color indexed="10"/>
        <rFont val="Calibri"/>
        <family val="2"/>
      </rPr>
      <t xml:space="preserve"> 5625 FT </t>
    </r>
    <r>
      <rPr>
        <b/>
        <sz val="12"/>
        <rFont val="Calibri"/>
        <family val="2"/>
      </rPr>
      <t>, ON STREAM.</t>
    </r>
  </si>
  <si>
    <t>TOT. RET. (10 RODS X1")</t>
  </si>
  <si>
    <t>EXPRO TMU#1 ( 2" ANCHOR PUMP)</t>
  </si>
  <si>
    <r>
      <t xml:space="preserve">NO PUMP ACTION , </t>
    </r>
    <r>
      <rPr>
        <b/>
        <sz val="12"/>
        <rFont val="Calibri"/>
        <family val="2"/>
      </rPr>
      <t xml:space="preserve">R/T </t>
    </r>
    <r>
      <rPr>
        <b/>
        <sz val="12"/>
        <color indexed="10"/>
        <rFont val="Calibri"/>
        <family val="2"/>
      </rPr>
      <t xml:space="preserve">W/2" ANCHOR PUMP , </t>
    </r>
    <r>
      <rPr>
        <b/>
        <sz val="12"/>
        <rFont val="Calibri"/>
        <family val="2"/>
      </rPr>
      <t xml:space="preserve"> RET. (1X1" )RODS SET PUMP @</t>
    </r>
    <r>
      <rPr>
        <b/>
        <sz val="12"/>
        <color indexed="10"/>
        <rFont val="Calibri"/>
        <family val="2"/>
      </rPr>
      <t xml:space="preserve"> 5600 FT </t>
    </r>
    <r>
      <rPr>
        <b/>
        <sz val="12"/>
        <rFont val="Calibri"/>
        <family val="2"/>
      </rPr>
      <t>, ON STREAM.</t>
    </r>
  </si>
  <si>
    <t>TOT. RET. (11 RODS X1")</t>
  </si>
  <si>
    <r>
      <t xml:space="preserve">NO PUMP ACTION , </t>
    </r>
    <r>
      <rPr>
        <b/>
        <sz val="12"/>
        <color indexed="10"/>
        <rFont val="Calibri"/>
        <family val="2"/>
      </rPr>
      <t>R/T W/2" ANCHOR PUMP</t>
    </r>
    <r>
      <rPr>
        <b/>
        <sz val="12"/>
        <rFont val="Calibri"/>
        <family val="2"/>
      </rPr>
      <t xml:space="preserve"> ,  RET. (10X1" )RODS, ,  SET PUMP @</t>
    </r>
    <r>
      <rPr>
        <b/>
        <sz val="12"/>
        <color indexed="10"/>
        <rFont val="Calibri"/>
        <family val="2"/>
      </rPr>
      <t>5350</t>
    </r>
    <r>
      <rPr>
        <b/>
        <sz val="12"/>
        <rFont val="Calibri"/>
        <family val="2"/>
      </rPr>
      <t xml:space="preserve"> FT , ON STREAM 23/2/2016</t>
    </r>
  </si>
  <si>
    <t>TOT. RET. (21 RODS X1")</t>
  </si>
  <si>
    <t>P.ROD</t>
  </si>
  <si>
    <t>POLISHED ROD PARTED , FISHED OK , REPLACED , ON STREAM</t>
  </si>
  <si>
    <r>
      <t xml:space="preserve">NO PUMP ACTION , R/T W/2" ANCHOR PUMP ,  RET. (5+5X1" )RODS,  SET PUMP @ 5100 FT ,NOT PRODUCE , </t>
    </r>
    <r>
      <rPr>
        <b/>
        <sz val="12"/>
        <color rgb="FFFF0000"/>
        <rFont val="Calibri"/>
        <family val="2"/>
        <scheme val="minor"/>
      </rPr>
      <t>WAITING FOR W/O</t>
    </r>
  </si>
  <si>
    <t xml:space="preserve"> TOT. RET. (31X1" ROD)  </t>
  </si>
  <si>
    <t>W/O</t>
  </si>
  <si>
    <r>
      <t xml:space="preserve">UNDER W/O DUE TO </t>
    </r>
    <r>
      <rPr>
        <b/>
        <sz val="12"/>
        <color rgb="FFFF0000"/>
        <rFont val="Calibri"/>
        <family val="2"/>
        <scheme val="minor"/>
      </rPr>
      <t>TBG LEAK</t>
    </r>
    <r>
      <rPr>
        <b/>
        <sz val="12"/>
        <rFont val="Calibri"/>
        <family val="2"/>
        <scheme val="minor"/>
      </rPr>
      <t xml:space="preserve"> , </t>
    </r>
    <r>
      <rPr>
        <b/>
        <u/>
        <sz val="12"/>
        <color rgb="FFFF0000"/>
        <rFont val="Calibri"/>
        <family val="2"/>
        <scheme val="minor"/>
      </rPr>
      <t>NO VISUAL CRACKS OR HOLES ARE DETECTED</t>
    </r>
    <r>
      <rPr>
        <b/>
        <sz val="12"/>
        <color rgb="FFFF0000"/>
        <rFont val="Calibri"/>
        <family val="2"/>
        <scheme val="minor"/>
      </rPr>
      <t xml:space="preserve"> ( DURING INSPECTION FOUND PITTING , WEAR &amp; HOLE )</t>
    </r>
    <r>
      <rPr>
        <b/>
        <sz val="12"/>
        <rFont val="Calibri"/>
        <family val="2"/>
        <scheme val="minor"/>
      </rPr>
      <t xml:space="preserve"> ,  TAGGED BTM @ 6196 FT , ADD </t>
    </r>
    <r>
      <rPr>
        <b/>
        <sz val="12"/>
        <color rgb="FFFF0000"/>
        <rFont val="Calibri"/>
        <family val="2"/>
        <scheme val="minor"/>
      </rPr>
      <t>NEW PERF.</t>
    </r>
    <r>
      <rPr>
        <b/>
        <sz val="12"/>
        <rFont val="Calibri"/>
        <family val="2"/>
        <scheme val="minor"/>
      </rPr>
      <t xml:space="preserve"> IN INTERVALS ((</t>
    </r>
    <r>
      <rPr>
        <b/>
        <sz val="12"/>
        <color rgb="FFFF0000"/>
        <rFont val="Calibri"/>
        <family val="2"/>
        <scheme val="minor"/>
      </rPr>
      <t>B-V</t>
    </r>
    <r>
      <rPr>
        <b/>
        <sz val="12"/>
        <rFont val="Calibri"/>
        <family val="2"/>
        <scheme val="minor"/>
      </rPr>
      <t xml:space="preserve"> (6078-6084) 6 FT, </t>
    </r>
    <r>
      <rPr>
        <b/>
        <sz val="12"/>
        <color rgb="FFFF0000"/>
        <rFont val="Calibri"/>
        <family val="2"/>
        <scheme val="minor"/>
      </rPr>
      <t>B-IV</t>
    </r>
    <r>
      <rPr>
        <b/>
        <sz val="12"/>
        <rFont val="Calibri"/>
        <family val="2"/>
        <scheme val="minor"/>
      </rPr>
      <t xml:space="preserve"> (6004-6012) 8 FT , </t>
    </r>
    <r>
      <rPr>
        <b/>
        <sz val="12"/>
        <color rgb="FFFF0000"/>
        <rFont val="Calibri"/>
        <family val="2"/>
        <scheme val="minor"/>
      </rPr>
      <t xml:space="preserve">B-I </t>
    </r>
    <r>
      <rPr>
        <b/>
        <sz val="12"/>
        <rFont val="Calibri"/>
        <family val="2"/>
        <scheme val="minor"/>
      </rPr>
      <t xml:space="preserve"> (5789-5800) 11 FT ) , INSTALLED </t>
    </r>
    <r>
      <rPr>
        <b/>
        <sz val="12"/>
        <color rgb="FF0000FF"/>
        <rFont val="Calibri"/>
        <family val="2"/>
        <scheme val="minor"/>
      </rPr>
      <t>SELECTIVE COMPLETION</t>
    </r>
    <r>
      <rPr>
        <b/>
        <sz val="12"/>
        <rFont val="Calibri"/>
        <family val="2"/>
        <scheme val="minor"/>
      </rPr>
      <t xml:space="preserve"> ,  KEPT ALL INTERVALS ON PROD. </t>
    </r>
    <r>
      <rPr>
        <b/>
        <sz val="12"/>
        <color rgb="FFFF0000"/>
        <rFont val="Calibri"/>
        <family val="2"/>
        <scheme val="minor"/>
      </rPr>
      <t>B-I,IV, V</t>
    </r>
    <r>
      <rPr>
        <b/>
        <sz val="12"/>
        <rFont val="Calibri"/>
        <family val="2"/>
        <scheme val="minor"/>
      </rPr>
      <t xml:space="preserve">  , RIH WITH</t>
    </r>
    <r>
      <rPr>
        <b/>
        <sz val="12"/>
        <color rgb="FF0000FF"/>
        <rFont val="Calibri"/>
        <family val="2"/>
        <scheme val="minor"/>
      </rPr>
      <t xml:space="preserve">  2 " DHP</t>
    </r>
    <r>
      <rPr>
        <b/>
        <sz val="12"/>
        <rFont val="Calibri"/>
        <family val="2"/>
        <scheme val="minor"/>
      </rPr>
      <t xml:space="preserve"> , WITH SAME S/R</t>
    </r>
    <r>
      <rPr>
        <b/>
        <sz val="12"/>
        <color rgb="FF0000FF"/>
        <rFont val="Calibri"/>
        <family val="2"/>
        <scheme val="minor"/>
      </rPr>
      <t xml:space="preserve"> ( 25X1" + 120X7/8" + 90X1" )</t>
    </r>
    <r>
      <rPr>
        <b/>
        <sz val="12"/>
        <rFont val="Calibri"/>
        <family val="2"/>
        <scheme val="minor"/>
      </rPr>
      <t xml:space="preserve"> EXCEPT (49X1" NEW S-88 ON TOP SEC.)  , ON STREAM ON  </t>
    </r>
    <r>
      <rPr>
        <b/>
        <sz val="12"/>
        <color rgb="FFFF0000"/>
        <rFont val="Calibri"/>
        <family val="2"/>
        <scheme val="minor"/>
      </rPr>
      <t>10/7/2016</t>
    </r>
  </si>
  <si>
    <t>B-I,IV,V</t>
  </si>
  <si>
    <r>
      <t xml:space="preserve">BAKER , AFTER W/O,  </t>
    </r>
    <r>
      <rPr>
        <b/>
        <sz val="12"/>
        <color rgb="FFFF0000"/>
        <rFont val="Calibri"/>
        <family val="2"/>
        <scheme val="minor"/>
      </rPr>
      <t xml:space="preserve">( </t>
    </r>
    <r>
      <rPr>
        <b/>
        <sz val="12"/>
        <color rgb="FF00B050"/>
        <rFont val="Calibri"/>
        <family val="2"/>
        <scheme val="minor"/>
      </rPr>
      <t xml:space="preserve">B-I, IV, V </t>
    </r>
    <r>
      <rPr>
        <b/>
        <sz val="12"/>
        <color rgb="FFFF0000"/>
        <rFont val="Calibri"/>
        <family val="2"/>
        <scheme val="minor"/>
      </rPr>
      <t>)</t>
    </r>
  </si>
  <si>
    <t>FLUMPING, AFTER ADD INTERVALS IN B-I,IV,V</t>
  </si>
  <si>
    <t>BAKER , ( B-I, IV, V )</t>
  </si>
  <si>
    <t>INCREASED SH.S F/8" TO 12"</t>
  </si>
  <si>
    <r>
      <t xml:space="preserve">EXPRO#3, </t>
    </r>
    <r>
      <rPr>
        <b/>
        <sz val="12"/>
        <color rgb="FFFF0000"/>
        <rFont val="Calibri"/>
        <family val="2"/>
        <scheme val="minor"/>
      </rPr>
      <t>SH.S = 12"</t>
    </r>
  </si>
  <si>
    <r>
      <t xml:space="preserve">NORMAL CARD, </t>
    </r>
    <r>
      <rPr>
        <b/>
        <sz val="12"/>
        <color rgb="FFFF0000"/>
        <rFont val="Calibri"/>
        <family val="2"/>
        <scheme val="minor"/>
      </rPr>
      <t>SH.S=12"</t>
    </r>
  </si>
  <si>
    <t>EXPRO#8 (TMU)</t>
  </si>
  <si>
    <t>EXPRO TMU#3</t>
  </si>
  <si>
    <t>EXPRO TMU#1</t>
  </si>
  <si>
    <r>
      <t xml:space="preserve">W.C .+/- 89 % FOR  </t>
    </r>
    <r>
      <rPr>
        <b/>
        <sz val="12"/>
        <color rgb="FF339966"/>
        <rFont val="Calibri"/>
        <family val="2"/>
        <scheme val="minor"/>
      </rPr>
      <t>B-I, IV, V</t>
    </r>
  </si>
  <si>
    <t>W/L</t>
  </si>
  <si>
    <r>
      <rPr>
        <b/>
        <sz val="12"/>
        <color rgb="FF0000FF"/>
        <rFont val="Calibri"/>
        <family val="2"/>
        <scheme val="minor"/>
      </rPr>
      <t>POOH WITH S/R &amp; 2" DHP</t>
    </r>
    <r>
      <rPr>
        <b/>
        <sz val="12"/>
        <rFont val="Calibri"/>
        <family val="2"/>
        <scheme val="minor"/>
      </rPr>
      <t xml:space="preserve"> , </t>
    </r>
    <r>
      <rPr>
        <b/>
        <sz val="12"/>
        <color rgb="FFFF0000"/>
        <rFont val="Calibri"/>
        <family val="2"/>
        <scheme val="minor"/>
      </rPr>
      <t xml:space="preserve">ISOLATED LOWER B-V BY NEW 2.56" FWG PLUG ( 6078-6084) </t>
    </r>
    <r>
      <rPr>
        <b/>
        <sz val="12"/>
        <rFont val="Calibri"/>
        <family val="2"/>
        <scheme val="minor"/>
      </rPr>
      <t xml:space="preserve"> , </t>
    </r>
    <r>
      <rPr>
        <b/>
        <sz val="12"/>
        <color rgb="FF00B050"/>
        <rFont val="Calibri"/>
        <family val="2"/>
        <scheme val="minor"/>
      </rPr>
      <t>B-I , IV &amp; UPPER B-V ONLY ON PRODUCTION</t>
    </r>
    <r>
      <rPr>
        <b/>
        <sz val="12"/>
        <rFont val="Calibri"/>
        <family val="2"/>
        <scheme val="minor"/>
      </rPr>
      <t>,</t>
    </r>
    <r>
      <rPr>
        <b/>
        <sz val="12"/>
        <color rgb="FF0000FF"/>
        <rFont val="Calibri"/>
        <family val="2"/>
        <scheme val="minor"/>
      </rPr>
      <t xml:space="preserve"> RIH WITH </t>
    </r>
    <r>
      <rPr>
        <b/>
        <u/>
        <sz val="12"/>
        <color rgb="FFFF0000"/>
        <rFont val="Calibri"/>
        <family val="2"/>
        <scheme val="minor"/>
      </rPr>
      <t>1.75" DHP</t>
    </r>
    <r>
      <rPr>
        <b/>
        <sz val="12"/>
        <color rgb="FF0000FF"/>
        <rFont val="Calibri"/>
        <family val="2"/>
        <scheme val="minor"/>
      </rPr>
      <t xml:space="preserve"> &amp; S/R , ON STREAM</t>
    </r>
    <r>
      <rPr>
        <b/>
        <sz val="12"/>
        <rFont val="Calibri"/>
        <family val="2"/>
        <scheme val="minor"/>
      </rPr>
      <t xml:space="preserve"> </t>
    </r>
  </si>
  <si>
    <t>B-I,IV,V(6039-6048)</t>
  </si>
  <si>
    <r>
      <rPr>
        <b/>
        <sz val="24"/>
        <color rgb="FF339966"/>
        <rFont val="Calibri"/>
        <family val="2"/>
        <scheme val="minor"/>
      </rPr>
      <t xml:space="preserve">     B-I,IV &amp; UPPER B-V     </t>
    </r>
    <r>
      <rPr>
        <b/>
        <sz val="12"/>
        <rFont val="Calibri"/>
        <family val="2"/>
        <scheme val="minor"/>
      </rPr>
      <t xml:space="preserve">       S.F.L @ 1500 FT ( S.L DEPTH )</t>
    </r>
  </si>
  <si>
    <t>BAKER, B-I,IV &amp; UPPER B-V</t>
  </si>
  <si>
    <r>
      <t xml:space="preserve">NO PUMP ACTION , R.TRIP , RESET DHP , </t>
    </r>
    <r>
      <rPr>
        <b/>
        <sz val="12"/>
        <color rgb="FFFF0000"/>
        <rFont val="Calibri"/>
        <family val="2"/>
        <scheme val="minor"/>
      </rPr>
      <t>(TRIED TO FILL TBG , FOUND WATER COME FROM CSG , EXPECTED TBG LEAK)</t>
    </r>
    <r>
      <rPr>
        <b/>
        <sz val="12"/>
        <color rgb="FF0000FF"/>
        <rFont val="Calibri"/>
        <family val="2"/>
        <scheme val="minor"/>
      </rPr>
      <t xml:space="preserve"> ,  R/T W/1.75" ANCHOR PUMP ,  RET. (10X1" )RODS, ,  SET PUMP @5625 FT , ON STREAM </t>
    </r>
  </si>
  <si>
    <t>TOTAL RETRIEVED ( 10X1" ) RODS</t>
  </si>
  <si>
    <t>BAKER , ANCHOR PUMP</t>
  </si>
  <si>
    <t>SPACE OUT FOR DHP</t>
  </si>
  <si>
    <t xml:space="preserve">VALVE ROD UN SCREWED , FISHED OK , REPLACED , R.TRIP W/1.75" ANCHOR PUMP ,  RET. (1 X1" )RODS, ,  SET PUMP @5600 FT , ON STREAM </t>
  </si>
  <si>
    <r>
      <t xml:space="preserve">NO PUMP ACTION , POOH , </t>
    </r>
    <r>
      <rPr>
        <b/>
        <sz val="12"/>
        <color rgb="FFFF0000"/>
        <rFont val="Calibri"/>
        <family val="2"/>
        <scheme val="minor"/>
      </rPr>
      <t>RETRIVED 2.56" FWG , RIH W/ NEW 2.56" FWG, SET OK IN 
F-NIPPLE.</t>
    </r>
  </si>
  <si>
    <t xml:space="preserve"> B-I,IV &amp; UPPER B-V  </t>
  </si>
  <si>
    <t xml:space="preserve">RIH W/ 1.75" ANCHOR PUMP ,  RET. (1+5 X1" )RODS , SET PUMP @ 5450 FT , ON STREAM </t>
  </si>
  <si>
    <r>
      <t xml:space="preserve">NO PUMP ACTION , R.TRIP WITH ANCHOR PUMP , TOTAL RETIEVED ( 14X1" ) RODS , SET ANCHOR PUMP @ 5100 FT  ,  PERFORMED HYRO TEST , HOLD OK , NO PROD. , </t>
    </r>
    <r>
      <rPr>
        <b/>
        <u/>
        <sz val="12"/>
        <color rgb="FFFF0000"/>
        <rFont val="Calibri"/>
        <family val="2"/>
        <scheme val="minor"/>
      </rPr>
      <t>WAITING W/O</t>
    </r>
  </si>
  <si>
    <t>TOTAL RETRIEVED ( 31X1" ) RODS</t>
  </si>
  <si>
    <r>
      <t xml:space="preserve">UNDER W/O DUE TO TBG LEAK ,( </t>
    </r>
    <r>
      <rPr>
        <b/>
        <sz val="12"/>
        <color rgb="FFFF0000"/>
        <rFont val="Calibri"/>
        <family val="2"/>
        <scheme val="minor"/>
      </rPr>
      <t>FOUND CRACK IN   JT # 188 (DIRECTLY ABOVE P.S.N)</t>
    </r>
    <r>
      <rPr>
        <b/>
        <sz val="12"/>
        <color rgb="FF0000FF"/>
        <rFont val="Calibri"/>
        <family val="2"/>
        <scheme val="minor"/>
      </rPr>
      <t xml:space="preserve"> ) ,  TAGGED BTM @ 6118 FT , </t>
    </r>
    <r>
      <rPr>
        <b/>
        <sz val="12"/>
        <color theme="1"/>
        <rFont val="Calibri"/>
        <family val="2"/>
        <scheme val="minor"/>
      </rPr>
      <t xml:space="preserve"> ISOLATED LOWER B-V (6078-6084) BY 7” Bridge plug @ 6075 FT , spot 10 ft cement ABVE B.P, </t>
    </r>
    <r>
      <rPr>
        <b/>
        <sz val="12"/>
        <color rgb="FFFF0000"/>
        <rFont val="Calibri"/>
        <family val="2"/>
        <scheme val="minor"/>
      </rPr>
      <t xml:space="preserve"> INSTALLED 2 7/8" TBG</t>
    </r>
    <r>
      <rPr>
        <b/>
        <sz val="12"/>
        <color theme="1"/>
        <rFont val="Calibri"/>
        <family val="2"/>
        <scheme val="minor"/>
      </rPr>
      <t xml:space="preserve"> , </t>
    </r>
    <r>
      <rPr>
        <b/>
        <sz val="12"/>
        <color rgb="FF0000FF"/>
        <rFont val="Calibri"/>
        <family val="2"/>
        <scheme val="minor"/>
      </rPr>
      <t xml:space="preserve">RIH WITH  1.75 " SLIM DHP AND </t>
    </r>
    <r>
      <rPr>
        <b/>
        <sz val="12"/>
        <color rgb="FFFF0000"/>
        <rFont val="Calibri"/>
        <family val="2"/>
        <scheme val="minor"/>
      </rPr>
      <t>NEW N-97 S/R</t>
    </r>
    <r>
      <rPr>
        <b/>
        <sz val="12"/>
        <color rgb="FF0000FF"/>
        <rFont val="Calibri"/>
        <family val="2"/>
        <scheme val="minor"/>
      </rPr>
      <t xml:space="preserve"> ( </t>
    </r>
    <r>
      <rPr>
        <b/>
        <sz val="12"/>
        <color rgb="FFFF0000"/>
        <rFont val="Calibri"/>
        <family val="2"/>
        <scheme val="minor"/>
      </rPr>
      <t>1" SLIM S/R</t>
    </r>
    <r>
      <rPr>
        <b/>
        <sz val="12"/>
        <color rgb="FF0000FF"/>
        <rFont val="Calibri"/>
        <family val="2"/>
        <scheme val="minor"/>
      </rPr>
      <t xml:space="preserve"> ),  ( 25X1" + 125X7/8" + 86X1" ) ON STREAM</t>
    </r>
    <r>
      <rPr>
        <b/>
        <sz val="12"/>
        <color rgb="FFFF0000"/>
        <rFont val="Calibri"/>
        <family val="2"/>
        <scheme val="minor"/>
      </rPr>
      <t xml:space="preserve"> ON 20-1-2018</t>
    </r>
  </si>
  <si>
    <t>B-I,IV,U B-V</t>
  </si>
  <si>
    <t>NO PUMP ACTION , R.TRIP W/1.75 SLIM DHP , ACTION &amp;SUCTION , HYDROTEST , NOT HOLD , R.TRIP W/1.75 SLIM ANCHOR  PUMP RET. (10 RODS X1") , SET ANCHOR @ 5650 FT , ON STREAM</t>
  </si>
  <si>
    <t xml:space="preserve"> TOTAL RET. (10 RODS X1")</t>
  </si>
  <si>
    <r>
      <t xml:space="preserve">NO PUMP ACTION, R.TRIP, </t>
    </r>
    <r>
      <rPr>
        <b/>
        <sz val="12"/>
        <color rgb="FFFF0000"/>
        <rFont val="Calibri"/>
        <family val="2"/>
        <scheme val="minor"/>
      </rPr>
      <t>RET. (10*1")</t>
    </r>
    <r>
      <rPr>
        <b/>
        <sz val="12"/>
        <color rgb="FF0000FF"/>
        <rFont val="Calibri"/>
        <family val="2"/>
        <scheme val="minor"/>
      </rPr>
      <t>, S/R (25*1" + 126*7/8" + 65*1") SET ANCHOR PUMP AT 5400 FT, ON STREAM.</t>
    </r>
  </si>
  <si>
    <t>EXPRO 3 TMU</t>
  </si>
  <si>
    <t>NO PUMP ACTION, RET. ( 10X1" ) RODS, TRY TO SET ANCHOR W/O SUCCESS, FOUND VALVE ROD UNSCREWED, FISHED OK ,  R.TRIP W/1.75 SLIM ANCHOR  PUMP RET. (1+9 RODS X1") , S/R CONF ( 55X1"+126X7/8"+25X1" ) , SET ANCHOR @ 5150 FT , ON STREAM</t>
  </si>
  <si>
    <t>TOTAL RET. 30X1" RODS</t>
  </si>
  <si>
    <t>F.POUND , P.FILLAGE 76% , ANCHOR PUMP</t>
  </si>
  <si>
    <t>OTHER</t>
  </si>
  <si>
    <t>DECREASED SH.S F/12" TO 10"</t>
  </si>
  <si>
    <t>EXPRO 1 TMU</t>
  </si>
  <si>
    <t>S.FLUID POUND, P.FILLAGE=86%</t>
  </si>
  <si>
    <t>NO PUMP ACTION, RET. (5X1" ) RODS, TBG TEST NOT HOLD, WAITING W/O</t>
  </si>
  <si>
    <t>TOTAL RET. 35X1" RODS</t>
  </si>
  <si>
    <r>
      <t xml:space="preserve">UNDER W/O DUE TO TBG LEAK, </t>
    </r>
    <r>
      <rPr>
        <b/>
        <sz val="12"/>
        <color rgb="FFFF0000"/>
        <rFont val="Calibri"/>
        <family val="2"/>
        <scheme val="minor"/>
      </rPr>
      <t>FOUND CRACK IN JTS NO 157 &amp;168 &amp;179 &amp;187</t>
    </r>
    <r>
      <rPr>
        <b/>
        <sz val="12"/>
        <color rgb="FF0000FF"/>
        <rFont val="Calibri"/>
        <family val="2"/>
        <scheme val="minor"/>
      </rPr>
      <t xml:space="preserve"> , TAGGED BTM @ 6050 FT (E/L) , INSTALLED 2-7/8" ANCHORED TBG , RIH WITH  1.75 " SLIM DHP ON SAME ( 25X1" + 125X7/8" + 88X1"), ON STREAM ON 29/12/2018 </t>
    </r>
  </si>
  <si>
    <t>EXPRO # 3 (TMU)</t>
  </si>
  <si>
    <t>P. ROD</t>
  </si>
  <si>
    <t>N/A</t>
  </si>
  <si>
    <t>EXPRO (TMU-3)</t>
  </si>
  <si>
    <t>EXPRO 2 TMU</t>
  </si>
  <si>
    <r>
      <t xml:space="preserve">NO PUMP ACTION, R,TRIP, HYDRO TEST, NOT HOLD, </t>
    </r>
    <r>
      <rPr>
        <b/>
        <sz val="12"/>
        <color rgb="FFFF0000"/>
        <rFont val="Calibri"/>
        <family val="2"/>
        <scheme val="minor"/>
      </rPr>
      <t>WAITING FOR ANCHOR PUMP.</t>
    </r>
  </si>
  <si>
    <r>
      <t xml:space="preserve">R.TRIP W / REDRESSED SLIM ANCHOR PUMP , NO PROD, RET. (2+10+11+7) RODS, SET ANCHOR PUMP AT 5200 FT, NO PROD, RET. 5 RODS, TBG TEST NOT HOLD,
</t>
    </r>
    <r>
      <rPr>
        <b/>
        <sz val="12"/>
        <color rgb="FFFF0000"/>
        <rFont val="Calibri"/>
        <family val="2"/>
        <scheme val="minor"/>
      </rPr>
      <t>WAITING W/O</t>
    </r>
  </si>
  <si>
    <t>TOTAL RET. 30 RODS</t>
  </si>
  <si>
    <r>
      <t xml:space="preserve">UNDER W/O DUE TO TBG LEAK , FOUND LONGTIUDINAL CRACK IN 1ST JT ABOVE 7" T.A.C (JT#189) , TAGGED BTM @ 6044 FT ( E/L) , (4 FT FROM PERF. COVERED WITH FILL) , </t>
    </r>
    <r>
      <rPr>
        <b/>
        <sz val="12"/>
        <rFont val="Calibri"/>
        <family val="2"/>
        <scheme val="minor"/>
      </rPr>
      <t xml:space="preserve"> INSTALLED 2 7/8" SELECTIVE COMPLETION ( </t>
    </r>
    <r>
      <rPr>
        <b/>
        <sz val="12"/>
        <color rgb="FFFF0000"/>
        <rFont val="Calibri"/>
        <family val="2"/>
        <charset val="204"/>
        <scheme val="minor"/>
      </rPr>
      <t xml:space="preserve">32 JT ABOVE P.S.N THERMOPLASTIC TBG </t>
    </r>
    <r>
      <rPr>
        <b/>
        <sz val="12"/>
        <rFont val="Calibri"/>
        <family val="2"/>
        <scheme val="minor"/>
      </rPr>
      <t>)</t>
    </r>
    <r>
      <rPr>
        <b/>
        <sz val="12"/>
        <color rgb="FF0000FF"/>
        <rFont val="Calibri"/>
        <family val="2"/>
        <scheme val="minor"/>
      </rPr>
      <t xml:space="preserve">  , RIH W/  1-3/4” SLIM DHP ON (  25 X 1”  D-78 COND-A SLIM + 121x 7/8" D-78 COND-A +87X1" D-78 COND-A SLIM  ) , ON STREAM  28/8/2019</t>
    </r>
  </si>
  <si>
    <t xml:space="preserve">EXPRO TMU-2 , </t>
  </si>
  <si>
    <t>SEVERE F. POUND, PUMP FILL. +/- 16 %</t>
  </si>
  <si>
    <t>EXPRO TMU-2</t>
  </si>
  <si>
    <t>SLIGHT F.POND, P.FILLAGE 91%</t>
  </si>
  <si>
    <t>SLIGH TV LEAK</t>
  </si>
  <si>
    <r>
      <t xml:space="preserve">LOW PUMP EFFICIENCY, TRIED TO RIH W/ NEW 1.75" SLIM DHP, FOUND OBSTRUCTION @ 4975 FT DUE TO THERMOPLASTIC TBG., POOH W/ S/R &amp; L/D SAME, </t>
    </r>
    <r>
      <rPr>
        <b/>
        <sz val="12"/>
        <color rgb="FFFF0000"/>
        <rFont val="Calibri"/>
        <family val="2"/>
        <scheme val="minor"/>
      </rPr>
      <t>WAITING W/O</t>
    </r>
  </si>
  <si>
    <t>TRANSEFERED S/U TO M-155</t>
  </si>
  <si>
    <t>WELL ( S/R ) :    A-61 ( Deviated well AT 7560 FT )</t>
  </si>
  <si>
    <t>10"</t>
  </si>
  <si>
    <t>112"</t>
  </si>
  <si>
    <t>D-78 COND-I (APERGY)</t>
  </si>
  <si>
    <t>1.75" BRASS NICKEL CARBIDE TOP HOLD DOWN DHP</t>
  </si>
  <si>
    <t>25*1" + 125*7/8" + 84*1"</t>
  </si>
  <si>
    <r>
      <t xml:space="preserve">B-I [5737-5760], [5822-5828]
B-III [5918 – 5924]
B-IV [5962 – 5980]
</t>
    </r>
    <r>
      <rPr>
        <b/>
        <sz val="12"/>
        <color rgb="FF339933"/>
        <rFont val="Calibri"/>
        <family val="2"/>
        <charset val="204"/>
      </rPr>
      <t xml:space="preserve"> BAH-V [6000 – 6008] [6012-6018]</t>
    </r>
  </si>
  <si>
    <r>
      <rPr>
        <b/>
        <sz val="12"/>
        <color indexed="12"/>
        <rFont val="Calibri"/>
        <family val="2"/>
      </rPr>
      <t>FINISHED DRILLING ,</t>
    </r>
    <r>
      <rPr>
        <b/>
        <sz val="12"/>
        <color rgb="FFFF0000"/>
        <rFont val="Calibri"/>
        <family val="2"/>
      </rPr>
      <t xml:space="preserve"> PERFORMED CBL-VDL-GR-CCL LOG ( GOOD CEMENT FOR INTERESTED INTERVAL ), FREE PIPE F/4100 T/SURFACE</t>
    </r>
    <r>
      <rPr>
        <b/>
        <sz val="12"/>
        <color indexed="12"/>
        <rFont val="Calibri"/>
        <family val="2"/>
      </rPr>
      <t xml:space="preserve">, TAGGED TD @ 7310 BY E/L,   COMPLETED THE WELL AS OIL PRODUCER , FROM </t>
    </r>
    <r>
      <rPr>
        <b/>
        <sz val="12"/>
        <color indexed="48"/>
        <rFont val="Calibri"/>
        <family val="2"/>
      </rPr>
      <t>(</t>
    </r>
    <r>
      <rPr>
        <b/>
        <sz val="12"/>
        <color indexed="17"/>
        <rFont val="Calibri"/>
        <family val="2"/>
      </rPr>
      <t xml:space="preserve"> B-I   [5737-5760], [5822-5828] , P = 792:2140  psi ,  B-III   [5918 – 5924] , P = 650  psi , B-IV  [5962 – 5980] , P = 740:1160  psi  &amp; BAH-V [6000 – 6008]  , [6012-6018], P =890:940 psi </t>
    </r>
    <r>
      <rPr>
        <b/>
        <sz val="12"/>
        <color indexed="12"/>
        <rFont val="Calibri"/>
        <family val="2"/>
      </rPr>
      <t>)  USING</t>
    </r>
    <r>
      <rPr>
        <b/>
        <sz val="12"/>
        <color indexed="48"/>
        <rFont val="Calibri"/>
        <family val="2"/>
      </rPr>
      <t xml:space="preserve"> </t>
    </r>
    <r>
      <rPr>
        <b/>
        <sz val="12"/>
        <color indexed="10"/>
        <rFont val="Calibri"/>
        <family val="2"/>
      </rPr>
      <t>S/R</t>
    </r>
    <r>
      <rPr>
        <b/>
        <sz val="12"/>
        <color indexed="12"/>
        <rFont val="Calibri"/>
        <family val="2"/>
      </rPr>
      <t xml:space="preserve"> SYSTEM, ,   INSTALLED SELECTIVE COMPLETION , KEPT ALL INTERVALS ON PROD 
</t>
    </r>
    <r>
      <rPr>
        <b/>
        <sz val="12"/>
        <color rgb="FF339966"/>
        <rFont val="Calibri"/>
        <family val="2"/>
      </rPr>
      <t>B-I,III,IV,V</t>
    </r>
    <r>
      <rPr>
        <b/>
        <sz val="12"/>
        <color indexed="12"/>
        <rFont val="Calibri"/>
        <family val="2"/>
      </rPr>
      <t xml:space="preserve"> , </t>
    </r>
    <r>
      <rPr>
        <b/>
        <sz val="12"/>
        <color indexed="10"/>
        <rFont val="Calibri"/>
        <family val="2"/>
      </rPr>
      <t xml:space="preserve">R/U FOR 640 M-II S/U FROM SE-23   </t>
    </r>
    <r>
      <rPr>
        <b/>
        <sz val="12"/>
        <color indexed="12"/>
        <rFont val="Calibri"/>
        <family val="2"/>
      </rPr>
      <t xml:space="preserve">(SH.S = 8 " , S.L. = 112 ''), RIH WITH </t>
    </r>
    <r>
      <rPr>
        <b/>
        <sz val="12"/>
        <color indexed="10"/>
        <rFont val="Calibri"/>
        <family val="2"/>
      </rPr>
      <t xml:space="preserve"> 2 " DHP</t>
    </r>
    <r>
      <rPr>
        <b/>
        <sz val="12"/>
        <color indexed="48"/>
        <rFont val="Calibri"/>
        <family val="2"/>
      </rPr>
      <t xml:space="preserve"> , </t>
    </r>
    <r>
      <rPr>
        <b/>
        <sz val="12"/>
        <color indexed="12"/>
        <rFont val="Calibri"/>
        <family val="2"/>
      </rPr>
      <t xml:space="preserve">WITH </t>
    </r>
    <r>
      <rPr>
        <b/>
        <sz val="12"/>
        <color indexed="10"/>
        <rFont val="Calibri"/>
        <family val="2"/>
      </rPr>
      <t xml:space="preserve">NEW N-97 S/R </t>
    </r>
    <r>
      <rPr>
        <b/>
        <sz val="12"/>
        <color indexed="12"/>
        <rFont val="Calibri"/>
        <family val="2"/>
      </rPr>
      <t xml:space="preserve">( 30X1" + 115X7/8" +91X1" ) , ON STREAM </t>
    </r>
    <r>
      <rPr>
        <b/>
        <sz val="12"/>
        <rFont val="Calibri"/>
        <family val="2"/>
      </rPr>
      <t>12/11/2017</t>
    </r>
  </si>
  <si>
    <t>B-I,III,IV,V</t>
  </si>
  <si>
    <r>
      <t xml:space="preserve">EXPRO#2 (TMU) , </t>
    </r>
    <r>
      <rPr>
        <b/>
        <sz val="12"/>
        <color rgb="FF00B050"/>
        <rFont val="Calibri"/>
        <family val="2"/>
        <scheme val="minor"/>
      </rPr>
      <t>B-I,III,IV,V</t>
    </r>
  </si>
  <si>
    <t>INCREASED SH.S F/8" TO 10"</t>
  </si>
  <si>
    <r>
      <t xml:space="preserve">BAKER , </t>
    </r>
    <r>
      <rPr>
        <b/>
        <sz val="12"/>
        <color rgb="FFFF0000"/>
        <rFont val="Calibri"/>
        <family val="2"/>
        <scheme val="minor"/>
      </rPr>
      <t>SH.S=10"</t>
    </r>
  </si>
  <si>
    <t>EXPRO#2 (TMU), L.P.E.</t>
  </si>
  <si>
    <t>NO PUMP ACTION, R.TRIP , ON STREAM</t>
  </si>
  <si>
    <t>EXPRO#3 (TMU) , AFTER R.TRIP.</t>
  </si>
  <si>
    <t>EXPRO #3 (TMU)</t>
  </si>
  <si>
    <t>SLIGHT T.V. LEAK</t>
  </si>
  <si>
    <t xml:space="preserve">EXPRO #2 (TMU) </t>
  </si>
  <si>
    <t>OIL IN CELLER</t>
  </si>
  <si>
    <t>NO PUMP ACTION, R.TRIP W/ 1.75" DHP INSTEAD OF 2" DHP , ON STREAM</t>
  </si>
  <si>
    <t xml:space="preserve">     EXPRO # 2 (TMU)     1.75 " DHP</t>
  </si>
  <si>
    <t>SLIGHT F. POUND, PUMP FILL. = 95 %.</t>
  </si>
  <si>
    <t xml:space="preserve"> EXPRO # 2 (TMU) </t>
  </si>
  <si>
    <t>F.POUND , P.F.= 94%</t>
  </si>
  <si>
    <t>Baker</t>
  </si>
  <si>
    <t xml:space="preserve"> </t>
  </si>
  <si>
    <t>F.POUND , P.F.= 77%</t>
  </si>
  <si>
    <t xml:space="preserve"> EXPRO # 2 (TMU)   1.75 " DHP</t>
  </si>
  <si>
    <t>NO PUMP ACTION, R.TRIP W/2" DHP, ON STREAM.</t>
  </si>
  <si>
    <t xml:space="preserve"> EXPRO # 2 (TMU)   2 " DHP</t>
  </si>
  <si>
    <t>F.POUND, P.FILL.= 82%</t>
  </si>
  <si>
    <t xml:space="preserve"> EXPRO # 2 (TMU)</t>
  </si>
  <si>
    <t>ROD</t>
  </si>
  <si>
    <r>
      <t xml:space="preserve">ROD NO. 54*1" PARTED, FISHED, </t>
    </r>
    <r>
      <rPr>
        <b/>
        <sz val="12"/>
        <color rgb="FFFF0000"/>
        <rFont val="Calibri"/>
        <family val="2"/>
        <scheme val="minor"/>
      </rPr>
      <t>R.TRIP W/1.75" DHP INSTEAD OF 2"</t>
    </r>
    <r>
      <rPr>
        <b/>
        <sz val="12"/>
        <color rgb="FF0000FF"/>
        <rFont val="Calibri"/>
        <family val="2"/>
        <scheme val="minor"/>
      </rPr>
      <t>, ON STREAM.</t>
    </r>
  </si>
  <si>
    <t>EXPRO#3 (TMU)</t>
  </si>
  <si>
    <r>
      <t xml:space="preserve">NO PUMP ACTION, R.TRIP W/1.75" DHP, TBG TEST NOT HOLD, RESET DHP, TBG TEST, NOT HOLD, </t>
    </r>
    <r>
      <rPr>
        <b/>
        <sz val="12"/>
        <color rgb="FFFF0000"/>
        <rFont val="Calibri"/>
        <family val="2"/>
        <scheme val="minor"/>
      </rPr>
      <t>R.TRIP W/1.75" ANCHOR PUMP</t>
    </r>
    <r>
      <rPr>
        <b/>
        <sz val="12"/>
        <color rgb="FF0000FF"/>
        <rFont val="Calibri"/>
        <family val="2"/>
        <scheme val="minor"/>
      </rPr>
      <t>, RET. 18 RODS, SET ANCHOR PUMP AT 5450 FT, TBG TEST HOLD, S/R CONFG (25*1" + 111*7/8" + 82*1"), ON STREAM.</t>
    </r>
  </si>
  <si>
    <t>TOT. RET. 18 RODS</t>
  </si>
  <si>
    <t>SEVERE F.POUND, P.FILL.= 26 %</t>
  </si>
  <si>
    <t>EXPRO # 2 (TMU)</t>
  </si>
  <si>
    <t>NO PUMP ACTION, STOP 24 Hr'S</t>
  </si>
  <si>
    <t>S.F.L AFTER 24 HRS</t>
  </si>
  <si>
    <r>
      <t xml:space="preserve">STARTED THE WELL, NO PROD, </t>
    </r>
    <r>
      <rPr>
        <b/>
        <sz val="12"/>
        <color rgb="FFFF0000"/>
        <rFont val="Calibri"/>
        <family val="2"/>
        <charset val="204"/>
        <scheme val="minor"/>
      </rPr>
      <t>WAITING W/O.</t>
    </r>
  </si>
  <si>
    <r>
      <rPr>
        <b/>
        <sz val="12"/>
        <color rgb="FFFF0000"/>
        <rFont val="Calibri"/>
        <family val="2"/>
        <charset val="204"/>
        <scheme val="minor"/>
      </rPr>
      <t>UNDER W/O DUE TO TBG LEAK</t>
    </r>
    <r>
      <rPr>
        <b/>
        <sz val="12"/>
        <color rgb="FF0000FF"/>
        <rFont val="Calibri"/>
        <family val="2"/>
        <scheme val="minor"/>
      </rPr>
      <t xml:space="preserve">, </t>
    </r>
    <r>
      <rPr>
        <b/>
        <sz val="12"/>
        <rFont val="Calibri"/>
        <family val="2"/>
        <charset val="204"/>
        <scheme val="minor"/>
      </rPr>
      <t>FOUND LONGTUDINAL CRACK IN 1st JT ABOVE P.S.N.</t>
    </r>
    <r>
      <rPr>
        <b/>
        <sz val="12"/>
        <color rgb="FF0000FF"/>
        <rFont val="Calibri"/>
        <family val="2"/>
        <scheme val="minor"/>
      </rPr>
      <t xml:space="preserve"> , TAGGED BTM @ 7116 FT BY 5.9" G-RING &amp; JUNK BASKET ON CCL, </t>
    </r>
    <r>
      <rPr>
        <b/>
        <sz val="12"/>
        <rFont val="Calibri"/>
        <family val="2"/>
        <charset val="204"/>
        <scheme val="minor"/>
      </rPr>
      <t>INSTALL SELECTIVE COMPL. ON 3-1/2" TBG</t>
    </r>
    <r>
      <rPr>
        <b/>
        <sz val="12"/>
        <color rgb="FF0000FF"/>
        <rFont val="Calibri"/>
        <family val="2"/>
        <scheme val="minor"/>
      </rPr>
      <t xml:space="preserve">, </t>
    </r>
    <r>
      <rPr>
        <b/>
        <sz val="12"/>
        <color rgb="FF0000FF"/>
        <rFont val="Calibri"/>
        <family val="2"/>
        <charset val="204"/>
        <scheme val="minor"/>
      </rPr>
      <t>OPEN SSD AGAINST B-I,III,IV</t>
    </r>
    <r>
      <rPr>
        <b/>
        <sz val="12"/>
        <color rgb="FF0000FF"/>
        <rFont val="Calibri"/>
        <family val="2"/>
        <scheme val="minor"/>
      </rPr>
      <t xml:space="preserve">, </t>
    </r>
    <r>
      <rPr>
        <b/>
        <sz val="12"/>
        <color rgb="FF339933"/>
        <rFont val="Calibri"/>
        <family val="2"/>
        <charset val="204"/>
        <scheme val="minor"/>
      </rPr>
      <t>KEPT ALL INTERVALS ON PRODUCTION</t>
    </r>
    <r>
      <rPr>
        <b/>
        <sz val="12"/>
        <color rgb="FF0000FF"/>
        <rFont val="Calibri"/>
        <family val="2"/>
        <scheme val="minor"/>
      </rPr>
      <t>, RIH W/</t>
    </r>
    <r>
      <rPr>
        <b/>
        <sz val="12"/>
        <color rgb="FFFF0000"/>
        <rFont val="Calibri"/>
        <family val="2"/>
        <charset val="204"/>
        <scheme val="minor"/>
      </rPr>
      <t>1.75" BRASS NICKEL CARBIDE TOP HOLD DOWN DHP</t>
    </r>
    <r>
      <rPr>
        <b/>
        <sz val="12"/>
        <color rgb="FF0000FF"/>
        <rFont val="Calibri"/>
        <family val="2"/>
        <scheme val="minor"/>
      </rPr>
      <t xml:space="preserve"> ON S/R D-78 COND-A (APERGY) (25*1" + 125*7/8" + 84*1"), ON STREAM ON </t>
    </r>
    <r>
      <rPr>
        <b/>
        <sz val="12"/>
        <color rgb="FFFF0000"/>
        <rFont val="Calibri"/>
        <family val="2"/>
        <charset val="204"/>
        <scheme val="minor"/>
      </rPr>
      <t>22/12/2020</t>
    </r>
  </si>
  <si>
    <t>B-I, III, IV, V</t>
  </si>
  <si>
    <t xml:space="preserve">EXPRO #2 (TMU), AFTER W/O, 1.75" DHP brass nickle carbide top hold down </t>
  </si>
  <si>
    <t>NORMAL CARD , AFTER W/O, 1.75" DHP brass nickle carbide top hold down</t>
  </si>
  <si>
    <t>T.V LEAK</t>
  </si>
  <si>
    <t xml:space="preserve">T.V LEAK </t>
  </si>
  <si>
    <t>EXPRO #2 (TMU)</t>
  </si>
  <si>
    <t>SLIGHT TV LEAK  , PLAN TO PERFORM PROD. TEST</t>
  </si>
  <si>
    <t>WELL ( S/R ) :    A-62</t>
  </si>
  <si>
    <t xml:space="preserve">Telemetry </t>
  </si>
  <si>
    <t>8"</t>
  </si>
  <si>
    <t>LWM</t>
  </si>
  <si>
    <t>1" S-88 COND-I , 7/8" S-88 COND. II</t>
  </si>
  <si>
    <t>TIMER MODE</t>
  </si>
  <si>
    <t>1.5" ANCHOR PUMP</t>
  </si>
  <si>
    <t xml:space="preserve">25*1" + 120*7/8" +74*1" </t>
  </si>
  <si>
    <r>
      <t xml:space="preserve">B-I   [5854-5870], [5816-5834] ,[5772-5808] </t>
    </r>
    <r>
      <rPr>
        <b/>
        <sz val="12"/>
        <color rgb="FFFF0000"/>
        <rFont val="Calibri"/>
        <family val="2"/>
        <charset val="204"/>
      </rPr>
      <t xml:space="preserve">
</t>
    </r>
    <r>
      <rPr>
        <b/>
        <sz val="12"/>
        <color rgb="FF339966"/>
        <rFont val="Calibri"/>
        <family val="2"/>
        <charset val="204"/>
      </rPr>
      <t xml:space="preserve">B-III (5927-5937) 10 ft </t>
    </r>
    <r>
      <rPr>
        <b/>
        <sz val="12"/>
        <color rgb="FF339966"/>
        <rFont val="Calibri"/>
        <family val="2"/>
      </rPr>
      <t xml:space="preserve">
</t>
    </r>
    <r>
      <rPr>
        <b/>
        <sz val="12"/>
        <color rgb="FFFF0000"/>
        <rFont val="Calibri"/>
        <family val="2"/>
        <charset val="204"/>
      </rPr>
      <t>UPPER B-IV  [5969 – 5980] ISOLATED BY FWG</t>
    </r>
    <r>
      <rPr>
        <b/>
        <sz val="12"/>
        <color rgb="FF339966"/>
        <rFont val="Calibri"/>
        <family val="2"/>
      </rPr>
      <t xml:space="preserve">
</t>
    </r>
    <r>
      <rPr>
        <b/>
        <sz val="12"/>
        <color rgb="FFFF0000"/>
        <rFont val="Calibri"/>
        <family val="2"/>
        <charset val="204"/>
      </rPr>
      <t>LOWER B-IV  [6000 – 6018] ISOLATED BY B.PLUG AT 5990 FT +5 FT CMT</t>
    </r>
  </si>
  <si>
    <r>
      <t>FINISHED DRILLING , COMPLEATED THE WELL AS</t>
    </r>
    <r>
      <rPr>
        <b/>
        <sz val="12"/>
        <color rgb="FFFF0000"/>
        <rFont val="Calibri"/>
        <family val="2"/>
      </rPr>
      <t xml:space="preserve"> </t>
    </r>
    <r>
      <rPr>
        <b/>
        <sz val="12"/>
        <color rgb="FF0000FF"/>
        <rFont val="Calibri"/>
        <family val="2"/>
      </rPr>
      <t xml:space="preserve">OIL PRODUCER FROM </t>
    </r>
    <r>
      <rPr>
        <b/>
        <sz val="12"/>
        <color rgb="FF169A77"/>
        <rFont val="Calibri"/>
        <family val="2"/>
      </rPr>
      <t xml:space="preserve"> BAH-IV  (6018'-6000')(5980'-5969') </t>
    </r>
    <r>
      <rPr>
        <b/>
        <sz val="12"/>
        <color rgb="FF0000FF"/>
        <rFont val="Calibri"/>
        <family val="2"/>
      </rPr>
      <t xml:space="preserve"> ,  USING </t>
    </r>
    <r>
      <rPr>
        <b/>
        <sz val="12"/>
        <color rgb="FFFF0000"/>
        <rFont val="Calibri"/>
        <family val="2"/>
      </rPr>
      <t>ESP  SYSTEM</t>
    </r>
    <r>
      <rPr>
        <b/>
        <sz val="12"/>
        <color rgb="FF0000FF"/>
        <rFont val="Calibri"/>
        <family val="2"/>
      </rPr>
      <t xml:space="preserve"> , RIH  W/ 3 PUMPS</t>
    </r>
    <r>
      <rPr>
        <b/>
        <sz val="12"/>
        <color rgb="FFFF0000"/>
        <rFont val="Calibri"/>
        <family val="2"/>
      </rPr>
      <t xml:space="preserve"> SER 400 , 269 STG, FLEX-10  </t>
    </r>
    <r>
      <rPr>
        <b/>
        <sz val="12"/>
        <color rgb="FF0000FF"/>
        <rFont val="Calibri"/>
        <family val="2"/>
      </rPr>
      <t xml:space="preserve">TO DEPTH 5815  FT ON </t>
    </r>
    <r>
      <rPr>
        <b/>
        <sz val="16"/>
        <rFont val="Calibri"/>
        <family val="2"/>
      </rPr>
      <t>2 7/8 " TBG</t>
    </r>
    <r>
      <rPr>
        <b/>
        <sz val="12"/>
        <color rgb="FF0000FF"/>
        <rFont val="Calibri"/>
        <family val="2"/>
      </rPr>
      <t xml:space="preserve">  , STARTED W/ PARAMETERS ( FREQ. = 50 HZ ,  CURRENT = 33 AP ,  WHP= 500 PSI, Pi= 1505 PSI, Pd= 2772 PSI, Tm= 125 C , TI=86 C
ON STREAM</t>
    </r>
    <r>
      <rPr>
        <b/>
        <sz val="12"/>
        <color rgb="FFFF0000"/>
        <rFont val="Calibri"/>
        <family val="2"/>
      </rPr>
      <t xml:space="preserve">  </t>
    </r>
  </si>
  <si>
    <t>B-IV</t>
  </si>
  <si>
    <t xml:space="preserve">BAH-IV  (6018'-6000')(5980'-5969') </t>
  </si>
  <si>
    <t>BAKER  FREQ. = 50 HZ, CURR. = 32 A, PIP = 1400 PSI, PDP = 2495 PSI, Tm =125 C, WHP = 500 PSI</t>
  </si>
  <si>
    <t>INCREASED FREQ. F/50 T/54 HZ &amp; DECREASED WHP F/500 T/300 PSI.</t>
  </si>
  <si>
    <t>BAKER  FREQ. = 54 HZ, CURR. = 35 A, PIP = 1248 PSI, PDP = 2435 PSI, Tm =271F , WHP = 440 PSI</t>
  </si>
  <si>
    <t>BAKER  FREQ. = 54 HZ, CURR. = 35 A, PIP = 1032 PSI, PDP = 2122 PSI, Tm =268 F</t>
  </si>
  <si>
    <t>FREQ=54 HZ, CUR=36 A, Pi=839 PSI, Pd=2141 PSI, Ti=190 F, Tm=262 F</t>
  </si>
  <si>
    <t>BAKER  FREQ. = 54 HZ, CURR. = 36 A, PIP = 840 PSI, PDP = 2141 PSI, Tm =262 F</t>
  </si>
  <si>
    <t xml:space="preserve">                                       BAKER                                          FREQ. = 54 HZ, USP/DSP =130/120 PSI , CURR. = 37 A, PIP = 814 PSI, PDP = 2290 PSI, Tm =266 F</t>
  </si>
  <si>
    <t>DECREASE FREQ F/54 HZ T/ 50 HZ DUE TO W.C INCREASED T/ 40%</t>
  </si>
  <si>
    <t xml:space="preserve">   BAKER
 FREQ. = 50 HZ, USP/DSP =131/122 PSI , CURR. = 34 A, PIP = 1018 PSI, PDP = 2349 PSI.</t>
  </si>
  <si>
    <t xml:space="preserve">   BAKER
 FREQ. = 50 HZ, USP/DSP =140/130 PSI , CURR. = 43/44 A, PIP/PDP = 1035/2365 PSI, Ti=88 C, Tm=125 C, WHT=158 F, H2S=7 PPM, CO2= 2%</t>
  </si>
  <si>
    <t>EXPRO TMU-3
 FREQ. = 50 HZ, USP/DSP =150/140 PSI , CURR. = 34 A, PIP/PDP = 990/2418 PSI, Ti=88 C, Tm=124 C, WHT=160 F, H2S=7 PPM, CO2= 2%</t>
  </si>
  <si>
    <t>EXPRO TMU-3
 FREQ. = 50 HZ, USP/DSP =140/121 PSI , CURR. = 34 A, PIP/PDP = 979/2411 PSI, Ti=88 C, Tm=124 C, WHT=161 F</t>
  </si>
  <si>
    <t>EXPRO TMU-3
 FREQ. = 50 HZ , USP/DSP =140/125 PSI , CURR. = 34 A, PIP/PDP = 930/2480 PSI, Ti=87 C, Tm=124 C, WHT=164 F</t>
  </si>
  <si>
    <t>EXPRO TMU-3
 FREQ. = 50 HZ , USP =150 PSI , CURR. = 34 A, PIP/PDP = 726/2562 PSI, Ti=87 C, Tm=124 C, WHT=167 F</t>
  </si>
  <si>
    <t>FREQ=50 HZ, CUR=35 A, PIP = 735 PSI, PDP =2565 PSI, Ti = 87.5 C , Tm = 123.5 C , 
 USP/DSP= N/A / 142 PSI WHT= 168 F</t>
  </si>
  <si>
    <t>W.C INCREASED F/70% TO 75%</t>
  </si>
  <si>
    <t>EXPRO TMU-3
 FREQ. = 50 HZ , USP =129 PSI , CURR. = 34 A, PIP/PDP = 666/2605 PSI, Ti=87 C, Tm=123 C, WHT=167 F</t>
  </si>
  <si>
    <t>EXPRO TMU-3
 FREQ. = 50 HZ , USP =130 PSI , CURR. = 35 A, PIP/PDP = 790/2625 PSI, Ti=87 C, Tm=123 C, WHT=168 F</t>
  </si>
  <si>
    <t>BAKER
FREQ. = 50 HZ , WHP =155 PSI , CUR. = 35 A, Pi=820 PSI, Pd=2660 PSI, Tm=122.6 C, WHT=169 F</t>
  </si>
  <si>
    <t>EXPRO # 2 (TMU)
FREQ. = 50 HZ , USP/DSP =155 PSI , CUR. = 35/36 A, Pi=1090 PSI, Pd=2690 PSI, Ti = 87 C Tm=124 C, WHT=148 F</t>
  </si>
  <si>
    <t>DOWN DUE TO INTAKE TEMP. ALARM (MALFUNCTION) , BYPASSED OK ,  STARTED GRADUALLY TO 50 HZ</t>
  </si>
  <si>
    <t>THE WELL DOWN MANY TIMES , STOPPED THE WELL TO SAVE ESP , WAITING FOR W/O</t>
  </si>
  <si>
    <r>
      <t xml:space="preserve">UNDER W/O DUE TO ADD NEW INTERVALS B-I &amp; C/S FROM ESP TO S/R. , </t>
    </r>
    <r>
      <rPr>
        <b/>
        <sz val="12"/>
        <color rgb="FFFF0000"/>
        <rFont val="Calibri"/>
        <family val="2"/>
        <charset val="204"/>
        <scheme val="minor"/>
      </rPr>
      <t xml:space="preserve">FOUND  HOLE ( 2" X 1" ) IN 1st 2-7/8" EUE TBG BELOW HNGR &amp; HAD  HOLE (2") IN JNT NO.75 </t>
    </r>
    <r>
      <rPr>
        <b/>
        <sz val="12"/>
        <color rgb="FF0000FF"/>
        <rFont val="Calibri"/>
        <family val="2"/>
        <scheme val="minor"/>
      </rPr>
      <t xml:space="preserve">, </t>
    </r>
    <r>
      <rPr>
        <b/>
        <sz val="12"/>
        <color rgb="FF339966"/>
        <rFont val="Calibri"/>
        <family val="2"/>
        <charset val="204"/>
        <scheme val="minor"/>
      </rPr>
      <t xml:space="preserve">ADD NEW PERF. B-I (5,772’–5,808’) (36 ft) Res. Pressure: 717 - 840 psi , (5,816'–5,834') (18 ft) Res. Pressure: 526 psi
&amp;  (5,854'–5,870') (16 ft) Res. Pressure: N/A psi </t>
    </r>
    <r>
      <rPr>
        <b/>
        <sz val="12"/>
        <color rgb="FF0000FF"/>
        <rFont val="Calibri"/>
        <family val="2"/>
        <scheme val="minor"/>
      </rPr>
      <t xml:space="preserve">, RIH TO DEPTH 6350' ( BY GR-CCL TOOL ) ON GAUGE RING , </t>
    </r>
    <r>
      <rPr>
        <b/>
        <sz val="12"/>
        <rFont val="Calibri"/>
        <family val="2"/>
        <scheme val="minor"/>
      </rPr>
      <t>INSTALLED S/R SELECTIVE COMPLETION  ,</t>
    </r>
    <r>
      <rPr>
        <b/>
        <sz val="12"/>
        <color rgb="FFFF0000"/>
        <rFont val="Calibri"/>
        <family val="2"/>
        <charset val="204"/>
        <scheme val="minor"/>
      </rPr>
      <t xml:space="preserve"> ISOLATED B-I AGAINST  UPPER  SSD , ISOLATED UPPER B-IV AGAINST  LOWER  SSD, </t>
    </r>
    <r>
      <rPr>
        <b/>
        <sz val="12"/>
        <rFont val="Calibri"/>
        <family val="2"/>
        <scheme val="minor"/>
      </rPr>
      <t xml:space="preserve"> </t>
    </r>
    <r>
      <rPr>
        <b/>
        <sz val="12"/>
        <color rgb="FF339966"/>
        <rFont val="Calibri"/>
        <family val="2"/>
        <scheme val="minor"/>
      </rPr>
      <t xml:space="preserve">KEPT LOWER B-IV ONLY ON PRODUCTION ) </t>
    </r>
    <r>
      <rPr>
        <b/>
        <sz val="12"/>
        <rFont val="Calibri"/>
        <family val="2"/>
        <scheme val="minor"/>
      </rPr>
      <t xml:space="preserve"> ,  </t>
    </r>
    <r>
      <rPr>
        <b/>
        <sz val="12"/>
        <color rgb="FF0000FF"/>
        <rFont val="Calibri"/>
        <family val="2"/>
        <charset val="204"/>
        <scheme val="minor"/>
      </rPr>
      <t xml:space="preserve">R/U FOR 640 M-II , ( S.L = 128" , SH.S= 10" ) FROM M-71 , </t>
    </r>
    <r>
      <rPr>
        <b/>
        <sz val="12"/>
        <color rgb="FF0000FF"/>
        <rFont val="Calibri"/>
        <family val="2"/>
        <scheme val="minor"/>
      </rPr>
      <t xml:space="preserve">RIH W/ 1.75" DHP  &amp; S/R </t>
    </r>
    <r>
      <rPr>
        <b/>
        <sz val="12"/>
        <color rgb="FFFF0000"/>
        <rFont val="Calibri"/>
        <family val="2"/>
        <scheme val="minor"/>
      </rPr>
      <t>N-97</t>
    </r>
    <r>
      <rPr>
        <b/>
        <sz val="12"/>
        <color rgb="FF0000FF"/>
        <rFont val="Calibri"/>
        <family val="2"/>
        <scheme val="minor"/>
      </rPr>
      <t xml:space="preserve">  (  </t>
    </r>
    <r>
      <rPr>
        <b/>
        <sz val="12"/>
        <color rgb="FFFF0000"/>
        <rFont val="Calibri"/>
        <family val="2"/>
        <scheme val="minor"/>
      </rPr>
      <t>1" , 7/8" NEW</t>
    </r>
    <r>
      <rPr>
        <b/>
        <sz val="12"/>
        <color rgb="FF0000FF"/>
        <rFont val="Calibri"/>
        <family val="2"/>
        <scheme val="minor"/>
      </rPr>
      <t xml:space="preserve"> ) ,  S/R CONF. ( 25 x 1" + 119 x 7/8" +</t>
    </r>
    <r>
      <rPr>
        <b/>
        <sz val="12"/>
        <color rgb="FF0000FF"/>
        <rFont val="Calibri"/>
        <family val="2"/>
        <charset val="204"/>
        <scheme val="minor"/>
      </rPr>
      <t>87</t>
    </r>
    <r>
      <rPr>
        <b/>
        <sz val="12"/>
        <color rgb="FFFF0000"/>
        <rFont val="Calibri"/>
        <family val="2"/>
        <scheme val="minor"/>
      </rPr>
      <t xml:space="preserve"> </t>
    </r>
    <r>
      <rPr>
        <b/>
        <sz val="12"/>
        <color rgb="FF0000FF"/>
        <rFont val="Calibri"/>
        <family val="2"/>
        <scheme val="minor"/>
      </rPr>
      <t xml:space="preserve">x 1"), ON STREAM </t>
    </r>
    <r>
      <rPr>
        <b/>
        <sz val="12"/>
        <color rgb="FFFF0000"/>
        <rFont val="Calibri"/>
        <family val="2"/>
        <scheme val="minor"/>
      </rPr>
      <t>21/2/2019</t>
    </r>
  </si>
  <si>
    <t>B-IV(LOWER)</t>
  </si>
  <si>
    <r>
      <t xml:space="preserve"> LOWER  B-IV  [6000 – 6018]
</t>
    </r>
    <r>
      <rPr>
        <b/>
        <sz val="18"/>
        <color rgb="FFFF0000"/>
        <rFont val="Calibri"/>
        <family val="2"/>
        <charset val="204"/>
        <scheme val="minor"/>
      </rPr>
      <t>B-I    ISOLATED AGAINST  UPPER  SSD
UPPER B-IV   ISOLATED AGAINST  LOWER  SSD</t>
    </r>
  </si>
  <si>
    <t>BAKER, S/R (AFTER W/O) (LOWER BAH-IV [6000 – 6018])</t>
  </si>
  <si>
    <r>
      <t xml:space="preserve">POOH WITH S/R &amp; DHP ,  RIH W/ 2.70" G.C. TAGGED F-NIPLE.
        - </t>
    </r>
    <r>
      <rPr>
        <b/>
        <sz val="12"/>
        <color rgb="FFFF0000"/>
        <rFont val="Calibri"/>
        <family val="2"/>
        <charset val="204"/>
        <scheme val="minor"/>
      </rPr>
      <t>SET NEW 2.56" FWG IN F-NIPPLE TO ISOLATE LOWER B-IV</t>
    </r>
    <r>
      <rPr>
        <b/>
        <sz val="12"/>
        <color rgb="FF0000FF"/>
        <rFont val="Calibri"/>
        <family val="2"/>
        <scheme val="minor"/>
      </rPr>
      <t xml:space="preserve">, PERFORM HYDRO TEST AT 600 PSI.
      - </t>
    </r>
    <r>
      <rPr>
        <b/>
        <sz val="12"/>
        <color rgb="FF339966"/>
        <rFont val="Calibri"/>
        <family val="2"/>
        <charset val="204"/>
        <scheme val="minor"/>
      </rPr>
      <t>OPENED LOWER SSD AGAINST UPPER B-IV</t>
    </r>
    <r>
      <rPr>
        <b/>
        <sz val="12"/>
        <color rgb="FF0000FF"/>
        <rFont val="Calibri"/>
        <family val="2"/>
        <scheme val="minor"/>
      </rPr>
      <t xml:space="preserve"> ,  </t>
    </r>
    <r>
      <rPr>
        <b/>
        <sz val="12"/>
        <color rgb="FFFF0000"/>
        <rFont val="Calibri"/>
        <family val="2"/>
        <charset val="204"/>
        <scheme val="minor"/>
      </rPr>
      <t>CHECKED UPPER SSD CLOSED (KEPT B-I ISOLATED)</t>
    </r>
    <r>
      <rPr>
        <b/>
        <sz val="12"/>
        <color rgb="FF0000FF"/>
        <rFont val="Calibri"/>
        <family val="2"/>
        <scheme val="minor"/>
      </rPr>
      <t>.
               - NOW UPPER B-IV ONLY ON PRODUCTION , RIH W/ NEW 1.75" DHP , ON STREAM</t>
    </r>
  </si>
  <si>
    <t>B-IV(UPPER)</t>
  </si>
  <si>
    <r>
      <rPr>
        <b/>
        <sz val="16"/>
        <color rgb="FFFF0000"/>
        <rFont val="Calibri"/>
        <family val="2"/>
        <charset val="204"/>
        <scheme val="minor"/>
      </rPr>
      <t>B-I   [5854-5870], [5816-5834] ,[5772-5808], ISOLATED AGAINST  UPPER  SSD</t>
    </r>
    <r>
      <rPr>
        <b/>
        <sz val="16"/>
        <color rgb="FF00B050"/>
        <rFont val="Calibri"/>
        <family val="2"/>
        <charset val="204"/>
        <scheme val="minor"/>
      </rPr>
      <t xml:space="preserve">
UPPER B-IV  [5969 – 5980]
</t>
    </r>
    <r>
      <rPr>
        <b/>
        <sz val="16"/>
        <color rgb="FFFF0000"/>
        <rFont val="Calibri"/>
        <family val="2"/>
        <charset val="204"/>
        <scheme val="minor"/>
      </rPr>
      <t>LOWER B-IV  [6000 – 6018] ISOLATED BY FWG PLUG</t>
    </r>
  </si>
  <si>
    <t>EXPRO # 2 (TMU) , UPPER B-IV  [5969 – 5980]</t>
  </si>
  <si>
    <t>NO PUMP ACTION , R.TRIP W/ 1.75 " DHP , ON STREAM</t>
  </si>
  <si>
    <t>EXPRO #2 (TMU) , After R.Trip</t>
  </si>
  <si>
    <t>S.F.L FOR B-I, NORMAL CARD</t>
  </si>
  <si>
    <t>POOH WITH 1.75" DHP , RIH w/2.75" D-2 shifting tool , opened upper SSD against B-I , had clear indication for opening. , RIH W/2.25" DHP , ON STREAM</t>
  </si>
  <si>
    <t>B-I,IV(UPPER)</t>
  </si>
  <si>
    <t>B-I &amp; UPPER B-IV</t>
  </si>
  <si>
    <t>EXPRO # 2 (TMU) , P.S= 2.25"</t>
  </si>
  <si>
    <t>NO PUMP ACTION , RESET DHP, ON STREAM.</t>
  </si>
  <si>
    <r>
      <t>NO PUMP ACTION, R.TRIP W/</t>
    </r>
    <r>
      <rPr>
        <b/>
        <sz val="12"/>
        <color rgb="FFFF0000"/>
        <rFont val="Calibri"/>
        <family val="2"/>
        <scheme val="minor"/>
      </rPr>
      <t>2" DHP INSTEAD OF 2.25" DHP</t>
    </r>
    <r>
      <rPr>
        <b/>
        <sz val="12"/>
        <color rgb="FF0000FF"/>
        <rFont val="Calibri"/>
        <family val="2"/>
        <scheme val="minor"/>
      </rPr>
      <t>, ON STREAM.</t>
    </r>
  </si>
  <si>
    <t>EXPRO # 2 (TMU) , P.S= 2" AVAILABLE</t>
  </si>
  <si>
    <t>NO PUMP ACTION, RESET FOR DHP, R.TRIP W/ 2.25" DHP INSTEAD OF 2" DHP, HYDRO TEST, NOT HOLD, R.TRIP W/ 2.25" ANCHOR PUMP, RET. (10X1") RODS, HYDRO TEST, HOLD OK, ON STREAM.</t>
  </si>
  <si>
    <t>TOT. RET. 10 RODS</t>
  </si>
  <si>
    <r>
      <t xml:space="preserve">NO PUMP ACTION, R.TRIP W/ 2.25" ANCHOR PUMP, RET. (10X1") RODS, </t>
    </r>
    <r>
      <rPr>
        <b/>
        <sz val="12"/>
        <color rgb="FFFF0000"/>
        <rFont val="Calibri"/>
        <family val="2"/>
        <scheme val="minor"/>
      </rPr>
      <t>SET ANCHOR PUMP AT 5525 FT</t>
    </r>
    <r>
      <rPr>
        <b/>
        <sz val="12"/>
        <color rgb="FF0000FF"/>
        <rFont val="Calibri"/>
        <family val="2"/>
        <scheme val="minor"/>
      </rPr>
      <t>, HYDRO TEST, HOLD OK, ON STREAM.</t>
    </r>
  </si>
  <si>
    <t>TOT. RET. 20 RODS</t>
  </si>
  <si>
    <r>
      <t>NO PUMP ACTION, HYDRO TEST, NOT HOLD, RET. 5 RODS , TRY TO UNSET ANCHOR PUMP W/ OVERPULL 54 KLBS W/O SUCCESS, POURING HCL &amp; KEEP ANCHOR PUMP UNDER TESION W/30 KLBS W/O SUCCESS,</t>
    </r>
    <r>
      <rPr>
        <b/>
        <sz val="12"/>
        <color rgb="FFFF0000"/>
        <rFont val="Calibri"/>
        <family val="2"/>
        <scheme val="minor"/>
      </rPr>
      <t xml:space="preserve"> W.W.O</t>
    </r>
  </si>
  <si>
    <r>
      <rPr>
        <b/>
        <sz val="12"/>
        <color rgb="FFFF0000"/>
        <rFont val="Calibri"/>
        <family val="2"/>
        <scheme val="minor"/>
      </rPr>
      <t>UNDER W/O DUE TO  TBG LEAK &amp; PUMP STUCK &amp; ADD NEW INTERVAL B-III</t>
    </r>
    <r>
      <rPr>
        <b/>
        <sz val="12"/>
        <color rgb="FF0000FF"/>
        <rFont val="Calibri"/>
        <family val="2"/>
        <scheme val="minor"/>
      </rPr>
      <t xml:space="preserve"> , </t>
    </r>
    <r>
      <rPr>
        <b/>
        <sz val="12"/>
        <rFont val="Calibri"/>
        <family val="2"/>
        <scheme val="minor"/>
      </rPr>
      <t>FOUND CRACK IN JT. NO. 8 ABOVE P.S.N. &amp; COLLAPSE IN THE JNTs # 81, 82, &amp; 84</t>
    </r>
    <r>
      <rPr>
        <b/>
        <sz val="12"/>
        <color theme="1"/>
        <rFont val="Calibri"/>
        <family val="2"/>
        <scheme val="minor"/>
      </rPr>
      <t>, FOUND S.ROD ANCHORED PUMP STUCK @ JT # 165,</t>
    </r>
    <r>
      <rPr>
        <b/>
        <sz val="12"/>
        <color rgb="FF0000FF"/>
        <rFont val="Calibri"/>
        <family val="2"/>
        <scheme val="minor"/>
      </rPr>
      <t xml:space="preserve"> TAGGED BTM BY 6-1/8" C/O ASY AT 6360 FT,  </t>
    </r>
    <r>
      <rPr>
        <b/>
        <sz val="12"/>
        <color rgb="FFFF0000"/>
        <rFont val="Calibri"/>
        <family val="2"/>
        <scheme val="minor"/>
      </rPr>
      <t>SET 7" B.PLUG @ 5990 FT (E/L) + 5 FT OF CMT ABOVE B.PLUG ( T.D. @ 5985 FT )</t>
    </r>
    <r>
      <rPr>
        <b/>
        <sz val="12"/>
        <color rgb="FF0000FF"/>
        <rFont val="Calibri"/>
        <family val="2"/>
        <scheme val="minor"/>
      </rPr>
      <t xml:space="preserve"> , </t>
    </r>
    <r>
      <rPr>
        <b/>
        <sz val="12"/>
        <color rgb="FF339933"/>
        <rFont val="Calibri"/>
        <family val="2"/>
        <scheme val="minor"/>
      </rPr>
      <t xml:space="preserve">ADDED NEW PERF. B-III  ((5927-5937) 10 ft P= 2070 PSI, </t>
    </r>
    <r>
      <rPr>
        <b/>
        <sz val="12"/>
        <color theme="1"/>
        <rFont val="Calibri"/>
        <family val="2"/>
        <scheme val="minor"/>
      </rPr>
      <t>INSTALL STRADDLE PKR COMPL. ON 3-1/2" TBG</t>
    </r>
    <r>
      <rPr>
        <b/>
        <sz val="12"/>
        <color rgb="FF0000FF"/>
        <rFont val="Calibri"/>
        <family val="2"/>
        <scheme val="minor"/>
      </rPr>
      <t xml:space="preserve">, </t>
    </r>
    <r>
      <rPr>
        <b/>
        <sz val="12"/>
        <color rgb="FFFF0000"/>
        <rFont val="Calibri"/>
        <family val="2"/>
        <scheme val="minor"/>
      </rPr>
      <t>OPENED BOTH SSD</t>
    </r>
    <r>
      <rPr>
        <b/>
        <sz val="12"/>
        <color rgb="FF0000FF"/>
        <rFont val="Calibri"/>
        <family val="2"/>
        <scheme val="minor"/>
      </rPr>
      <t>,</t>
    </r>
    <r>
      <rPr>
        <b/>
        <sz val="12"/>
        <color rgb="FF339966"/>
        <rFont val="Calibri"/>
        <family val="2"/>
        <scheme val="minor"/>
      </rPr>
      <t xml:space="preserve"> ALL INTERVALS ON PRODUCTION B-I, III, UPPER B-IV,</t>
    </r>
    <r>
      <rPr>
        <b/>
        <sz val="12"/>
        <color rgb="FF0000FF"/>
        <rFont val="Calibri"/>
        <family val="2"/>
        <scheme val="minor"/>
      </rPr>
      <t xml:space="preserve">  RIH W/2" DHP ON S/R S-88 NEW CONFG (25*1" + 120*7/8" +84*1"), </t>
    </r>
    <r>
      <rPr>
        <b/>
        <sz val="12"/>
        <color rgb="FFFF0000"/>
        <rFont val="Calibri"/>
        <family val="2"/>
        <scheme val="minor"/>
      </rPr>
      <t xml:space="preserve">ON STREAM ON  </t>
    </r>
    <r>
      <rPr>
        <b/>
        <u/>
        <sz val="12"/>
        <color rgb="FFFF0000"/>
        <rFont val="Calibri"/>
        <family val="2"/>
        <scheme val="minor"/>
      </rPr>
      <t>9/8/2020</t>
    </r>
  </si>
  <si>
    <t>B-I,III,IV(UPPER)</t>
  </si>
  <si>
    <t>B-I, III, UPPER B-IV</t>
  </si>
  <si>
    <t>BAKER, B-I, III, UPPER B-IV</t>
  </si>
  <si>
    <r>
      <rPr>
        <b/>
        <sz val="18"/>
        <color rgb="FFFF0000"/>
        <rFont val="Calibri"/>
        <family val="2"/>
        <charset val="204"/>
        <scheme val="minor"/>
      </rPr>
      <t>(Closed SSD against B-III)</t>
    </r>
    <r>
      <rPr>
        <b/>
        <sz val="12"/>
        <color rgb="FF0000FF"/>
        <rFont val="Calibri"/>
        <family val="2"/>
        <scheme val="minor"/>
      </rPr>
      <t xml:space="preserve">
              - POOH W/ 2" DHP
 - RIH with 2.84" G.C, tagged P.S.N at 5914 ft (S/L depth), POOH.
               - Detected F.L @ 2000 ft (S/L depth)
               - RIH with D2 shifting tool, Closed lower  2.75" SSD GL- type against</t>
    </r>
    <r>
      <rPr>
        <b/>
        <sz val="12"/>
        <color rgb="FFFF0000"/>
        <rFont val="Calibri"/>
        <family val="2"/>
        <charset val="204"/>
        <scheme val="minor"/>
      </rPr>
      <t xml:space="preserve"> B-III</t>
    </r>
    <r>
      <rPr>
        <b/>
        <sz val="12"/>
        <color rgb="FF0000FF"/>
        <rFont val="Calibri"/>
        <family val="2"/>
        <scheme val="minor"/>
      </rPr>
      <t xml:space="preserve">, POOH.
               - RIH with D2 shifting tool, Checked upper  2.75" SSD GL- type  in open position against B-I, found same open, POOH
               - </t>
    </r>
    <r>
      <rPr>
        <b/>
        <sz val="12"/>
        <color rgb="FF339933"/>
        <rFont val="Calibri"/>
        <family val="2"/>
        <charset val="204"/>
        <scheme val="minor"/>
      </rPr>
      <t>B-I &amp; Upper B-IV only on production.</t>
    </r>
    <r>
      <rPr>
        <b/>
        <sz val="12"/>
        <color rgb="FF0000FF"/>
        <rFont val="Calibri"/>
        <family val="2"/>
        <scheme val="minor"/>
      </rPr>
      <t xml:space="preserve">
 - R/D for Gharib S/L.
- RIH W/ 2" DHP</t>
    </r>
  </si>
  <si>
    <t xml:space="preserve">B-I &amp; Upper B-IV </t>
  </si>
  <si>
    <r>
      <t xml:space="preserve">B-I &amp; Upper B-IV only on production </t>
    </r>
    <r>
      <rPr>
        <b/>
        <sz val="12"/>
        <color rgb="FFFF0000"/>
        <rFont val="Calibri"/>
        <family val="2"/>
        <charset val="204"/>
        <scheme val="minor"/>
      </rPr>
      <t>( B-III ISOLATED AGAINST  lower  2.75" SSD GL- type )</t>
    </r>
  </si>
  <si>
    <t>EXPRO #3 (TMU) , (B-I &amp; Upper B-IV only on prod. )</t>
  </si>
  <si>
    <r>
      <t xml:space="preserve">   - POOH W/ 2" DHP
 - RIH with 2.84" G.C, tagged P.S.N at 5805 ft (S/L depth), POOH.
                             - RIH with D2 shifting tool,</t>
    </r>
    <r>
      <rPr>
        <b/>
        <sz val="12"/>
        <color rgb="FFFF0000"/>
        <rFont val="Calibri"/>
        <family val="2"/>
        <charset val="204"/>
        <scheme val="minor"/>
      </rPr>
      <t xml:space="preserve"> Closed upper  SSD GL- type against B-I.</t>
    </r>
    <r>
      <rPr>
        <b/>
        <sz val="12"/>
        <color rgb="FF0000FF"/>
        <rFont val="Calibri"/>
        <family val="2"/>
        <charset val="204"/>
        <scheme val="minor"/>
      </rPr>
      <t xml:space="preserve">
               - Checked </t>
    </r>
    <r>
      <rPr>
        <b/>
        <sz val="12"/>
        <color rgb="FFFF0000"/>
        <rFont val="Calibri"/>
        <family val="2"/>
        <charset val="204"/>
        <scheme val="minor"/>
      </rPr>
      <t>lower   SSD, found same closed against B-III</t>
    </r>
    <r>
      <rPr>
        <b/>
        <sz val="12"/>
        <color rgb="FF0000FF"/>
        <rFont val="Calibri"/>
        <family val="2"/>
        <charset val="204"/>
        <scheme val="minor"/>
      </rPr>
      <t xml:space="preserve"> , POOH
           </t>
    </r>
    <r>
      <rPr>
        <b/>
        <sz val="12"/>
        <color rgb="FF339933"/>
        <rFont val="Calibri"/>
        <family val="2"/>
        <charset val="204"/>
        <scheme val="minor"/>
      </rPr>
      <t xml:space="preserve">    -  Upper B-IV only on production.
</t>
    </r>
    <r>
      <rPr>
        <b/>
        <sz val="12"/>
        <color rgb="FF0000FF"/>
        <rFont val="Calibri"/>
        <family val="2"/>
        <charset val="204"/>
        <scheme val="minor"/>
      </rPr>
      <t xml:space="preserve">   - RIH W/ 1.75" DHP</t>
    </r>
  </si>
  <si>
    <t xml:space="preserve">    Upper B-IV</t>
  </si>
  <si>
    <r>
      <t xml:space="preserve"> </t>
    </r>
    <r>
      <rPr>
        <b/>
        <sz val="16"/>
        <color rgb="FF339933"/>
        <rFont val="Calibri"/>
        <family val="2"/>
        <charset val="204"/>
        <scheme val="minor"/>
      </rPr>
      <t xml:space="preserve">   Upper B-IV only on prod. </t>
    </r>
    <r>
      <rPr>
        <b/>
        <sz val="16"/>
        <color rgb="FFFF0000"/>
        <rFont val="Calibri"/>
        <family val="2"/>
        <charset val="204"/>
        <scheme val="minor"/>
      </rPr>
      <t>( B-I &amp; B-III ISOLATED AGAINST TWO SSD)</t>
    </r>
  </si>
  <si>
    <t>BAKER (W.H)</t>
  </si>
  <si>
    <t>S.F.L. FOR B-I</t>
  </si>
  <si>
    <r>
      <rPr>
        <b/>
        <sz val="14"/>
        <color rgb="FFFF0000"/>
        <rFont val="Calibri"/>
        <family val="2"/>
        <charset val="204"/>
        <scheme val="minor"/>
      </rPr>
      <t xml:space="preserve">  </t>
    </r>
    <r>
      <rPr>
        <b/>
        <sz val="14"/>
        <color rgb="FF0000FF"/>
        <rFont val="Calibri"/>
        <family val="2"/>
        <charset val="204"/>
        <scheme val="minor"/>
      </rPr>
      <t xml:space="preserve"> - POOH W/ 1.75" DHP</t>
    </r>
    <r>
      <rPr>
        <b/>
        <sz val="14"/>
        <color rgb="FFFF0000"/>
        <rFont val="Calibri"/>
        <family val="2"/>
        <charset val="204"/>
        <scheme val="minor"/>
      </rPr>
      <t xml:space="preserve">
 Isolate U-B-IV , produce from B-I</t>
    </r>
    <r>
      <rPr>
        <b/>
        <sz val="14"/>
        <color rgb="FF0000FF"/>
        <rFont val="Calibri"/>
        <family val="2"/>
        <scheme val="minor"/>
      </rPr>
      <t xml:space="preserve">           
                - RIH with 2.64" G.C, found level at 1970 ft,  tagged F-nipple at 5997 ft  (S/L depth), POOH.
                - RIH with 2.56" FWG plug, </t>
    </r>
    <r>
      <rPr>
        <b/>
        <sz val="14"/>
        <color rgb="FFFF0000"/>
        <rFont val="Calibri"/>
        <family val="2"/>
        <charset val="204"/>
        <scheme val="minor"/>
      </rPr>
      <t>set same at F-nipple to isolate upper B-IV</t>
    </r>
    <r>
      <rPr>
        <b/>
        <sz val="14"/>
        <color rgb="FF0000FF"/>
        <rFont val="Calibri"/>
        <family val="2"/>
        <scheme val="minor"/>
      </rPr>
      <t xml:space="preserve">, POOH.
                - RIH with D2 shifting tool, </t>
    </r>
    <r>
      <rPr>
        <b/>
        <sz val="14"/>
        <color rgb="FF339966"/>
        <rFont val="Calibri"/>
        <family val="2"/>
        <charset val="204"/>
        <scheme val="minor"/>
      </rPr>
      <t>opened upper SSD against B-I</t>
    </r>
    <r>
      <rPr>
        <b/>
        <sz val="14"/>
        <color rgb="FF0000FF"/>
        <rFont val="Calibri"/>
        <family val="2"/>
        <scheme val="minor"/>
      </rPr>
      <t>, POOH.
                - Now</t>
    </r>
    <r>
      <rPr>
        <b/>
        <sz val="14"/>
        <color rgb="FF339966"/>
        <rFont val="Calibri"/>
        <family val="2"/>
        <charset val="204"/>
        <scheme val="minor"/>
      </rPr>
      <t xml:space="preserve"> B-I only</t>
    </r>
    <r>
      <rPr>
        <b/>
        <sz val="14"/>
        <color rgb="FF0000FF"/>
        <rFont val="Calibri"/>
        <family val="2"/>
        <scheme val="minor"/>
      </rPr>
      <t xml:space="preserve"> on production.
                - RIH W/ 1.75" DHP</t>
    </r>
  </si>
  <si>
    <t>B-I</t>
  </si>
  <si>
    <r>
      <t xml:space="preserve">B-I only on prod </t>
    </r>
    <r>
      <rPr>
        <b/>
        <sz val="14"/>
        <color rgb="FFFF0000"/>
        <rFont val="Calibri"/>
        <family val="2"/>
        <charset val="204"/>
        <scheme val="minor"/>
      </rPr>
      <t>( ISOLATE UPPER B-IV BY FWG )</t>
    </r>
    <r>
      <rPr>
        <b/>
        <sz val="14"/>
        <color rgb="FF0000FF"/>
        <rFont val="Calibri"/>
        <family val="2"/>
        <scheme val="minor"/>
      </rPr>
      <t xml:space="preserve">
               </t>
    </r>
  </si>
  <si>
    <t>FOUND THE WELL NOT PRODUCE</t>
  </si>
  <si>
    <r>
      <rPr>
        <b/>
        <sz val="14"/>
        <color rgb="FFFF0000"/>
        <rFont val="Calibri"/>
        <family val="2"/>
        <charset val="204"/>
        <scheme val="minor"/>
      </rPr>
      <t xml:space="preserve">( Opening SSD against B-III) 
</t>
    </r>
    <r>
      <rPr>
        <b/>
        <sz val="14"/>
        <color rgb="FF0000FF"/>
        <rFont val="Calibri"/>
        <family val="2"/>
        <charset val="204"/>
        <scheme val="minor"/>
      </rPr>
      <t xml:space="preserve">POOH W/ 1.75" DHP
                - Recorded D.F.L by echometer for B-I , found close to pump depth .      
                - RIH with 2.84" G.C,   tagged PSN at 5820 ft  (S/L depth), POOH.       
                - RIH with D2 shifting tool, opened lower SSD against </t>
    </r>
    <r>
      <rPr>
        <b/>
        <sz val="14"/>
        <color rgb="FF339966"/>
        <rFont val="Calibri"/>
        <family val="2"/>
        <charset val="204"/>
        <scheme val="minor"/>
      </rPr>
      <t>B-III</t>
    </r>
    <r>
      <rPr>
        <b/>
        <sz val="14"/>
        <color rgb="FF0000FF"/>
        <rFont val="Calibri"/>
        <family val="2"/>
        <charset val="204"/>
        <scheme val="minor"/>
      </rPr>
      <t xml:space="preserve">, POOH.
- Now </t>
    </r>
    <r>
      <rPr>
        <b/>
        <sz val="14"/>
        <color rgb="FF339933"/>
        <rFont val="Calibri"/>
        <family val="2"/>
        <charset val="204"/>
        <scheme val="minor"/>
      </rPr>
      <t xml:space="preserve">B-I , B-III </t>
    </r>
    <r>
      <rPr>
        <b/>
        <sz val="14"/>
        <color rgb="FF0000FF"/>
        <rFont val="Calibri"/>
        <family val="2"/>
        <charset val="204"/>
        <scheme val="minor"/>
      </rPr>
      <t>on production.
RIH W/ 1.75 " DHP ON SAME S/R</t>
    </r>
  </si>
  <si>
    <t>B-I,III</t>
  </si>
  <si>
    <t>B-I , III ONLY ON PROD.</t>
  </si>
  <si>
    <t>NOT PRODUCE, STOPPED THE WELL FOR 24 HRS</t>
  </si>
  <si>
    <t>SFL for B-I, III 
After Stopping The Well for 24 Hrs</t>
  </si>
  <si>
    <t>DECREASED S.L. F/128" T/112" &amp; SH.S. F/10" T/8"</t>
  </si>
  <si>
    <t>NO PUMP ACTION, RESET DHP, ON STREAM.</t>
  </si>
  <si>
    <t>AT PUMP DEPTH</t>
  </si>
  <si>
    <t>BAKER , (@ LOW PRESS.) (B-I,III ONLY ON PROD ,  UPPER B-IV ISOLATED BY FWG  )</t>
  </si>
  <si>
    <r>
      <t xml:space="preserve">FLUID POUND , P.F= 70% , TIMER MODE (RES. DECLINE)
</t>
    </r>
    <r>
      <rPr>
        <b/>
        <sz val="12"/>
        <color rgb="FFFF0000"/>
        <rFont val="Calibri"/>
        <family val="2"/>
        <charset val="204"/>
        <scheme val="minor"/>
      </rPr>
      <t>PLAN TO DEC. P.SIZE F/1.75" T/ 1.5" IN NEXT R/T</t>
    </r>
  </si>
  <si>
    <r>
      <t xml:space="preserve">NO PUMP ACTION, </t>
    </r>
    <r>
      <rPr>
        <b/>
        <sz val="12"/>
        <color rgb="FFFF0000"/>
        <rFont val="Calibri"/>
        <family val="2"/>
        <charset val="204"/>
        <scheme val="minor"/>
      </rPr>
      <t>R.TRIP W/ 1.5" DHP INSTEAD OF 1.75" DHP</t>
    </r>
    <r>
      <rPr>
        <b/>
        <sz val="12"/>
        <color rgb="FF0000FF"/>
        <rFont val="Calibri"/>
        <family val="2"/>
        <scheme val="minor"/>
      </rPr>
      <t>, ON STREAM</t>
    </r>
  </si>
  <si>
    <t>FLUID POUND, P.F = +/- 67%
AFTER DEC. P.S F/1.75" T/1.5", TIMER MODE</t>
  </si>
  <si>
    <t>EXPRO #2 TMU, 1.5" DHP</t>
  </si>
  <si>
    <t>INSTALL LWM</t>
  </si>
  <si>
    <r>
      <t xml:space="preserve">NO PUMP ACTION, R.TRIP W/ 1.5" DHP LUFKIN CS 1026, CHANGED 7/8" &amp; S.BAR SECTIONS W/ GRADW S-88 COND. II, FOUND NO PROD., HYDRO TEST, NOT HOLD, TRY TO RIH W/ 1.5" ANCHOR, FOUND OBSTRUCTION AT ROD NO. 60 X 7/8", R.TRIP W/ CLEANING SCRUBBER, RIH W/ NEW PUMP, RET. (10X1")  RODS, SET ANCHOR PUMP AT 5475 FT, HYDRO TEST, HOLD OK, </t>
    </r>
    <r>
      <rPr>
        <b/>
        <sz val="12"/>
        <color rgb="FFFF0000"/>
        <rFont val="Calibri"/>
        <family val="2"/>
        <charset val="204"/>
        <scheme val="minor"/>
      </rPr>
      <t>ON STREAM 5/9/2021</t>
    </r>
  </si>
  <si>
    <t>TOTAL RET. 10X1"</t>
  </si>
  <si>
    <t>SEVERE F.POUND , P.FILL. +/- 21 % , AFTER R.TRIP W/ 1.5" ANCHOR PUMP , TOTAL RET. 10X1"</t>
  </si>
  <si>
    <t>NO PUMP ACTION, R.TRIP, SET ANCHOR PUMP AT SAME DEPTH, ON STREAM</t>
  </si>
  <si>
    <r>
      <t>NO PUMP ACTION,</t>
    </r>
    <r>
      <rPr>
        <b/>
        <sz val="12"/>
        <color rgb="FFFF0000"/>
        <rFont val="Calibri"/>
        <family val="2"/>
        <charset val="204"/>
        <scheme val="minor"/>
      </rPr>
      <t xml:space="preserve"> R.TRIP W/1.5" ANCHOR PUMP</t>
    </r>
    <r>
      <rPr>
        <b/>
        <sz val="12"/>
        <color rgb="FF0000FF"/>
        <rFont val="Calibri"/>
        <family val="2"/>
        <scheme val="minor"/>
      </rPr>
      <t>, SET PUMP AT SAME DEPTH, ON STREAM.</t>
    </r>
  </si>
  <si>
    <t>BAKER, LWM, NORMAL MODE
ANCHOR PUMP, RET.10 RODS</t>
  </si>
  <si>
    <t>WELL (S/R) : A-63</t>
  </si>
  <si>
    <t>640 MII</t>
  </si>
  <si>
    <t xml:space="preserve">2 7/8" TBG
SSSV </t>
  </si>
  <si>
    <t>NEW D-78</t>
  </si>
  <si>
    <t>1.5" SLIM DHP</t>
  </si>
  <si>
    <t>25X1"+120X7/8"+75X1"</t>
  </si>
  <si>
    <r>
      <t xml:space="preserve">BAH-I (5,870-5,882)
BAH-IV (5,993 - 6,000)
  </t>
    </r>
    <r>
      <rPr>
        <b/>
        <sz val="12"/>
        <rFont val="Calibri"/>
        <family val="2"/>
        <charset val="204"/>
      </rPr>
      <t xml:space="preserve">MASAJID (11,790 – 11,814) (24 FT)
 &amp; (11,824 – 11,850) (26 FT) ISOLATED BY  CMT PLUG </t>
    </r>
  </si>
  <si>
    <t>MAX INCLINATION 15.38 @ 11670 FT</t>
  </si>
  <si>
    <r>
      <t xml:space="preserve">FINISHED DRILLING, STARTED THE WELL AS NATURAL FLOW WELL FORM </t>
    </r>
    <r>
      <rPr>
        <b/>
        <u/>
        <sz val="14"/>
        <color rgb="FFFF0000"/>
        <rFont val="Calibri"/>
        <family val="2"/>
      </rPr>
      <t>MASAJID (11790-11814) &amp; (11824-11850) , P= 5,988 PSI, T = 263 F</t>
    </r>
    <r>
      <rPr>
        <b/>
        <sz val="12"/>
        <color rgb="FF0000FF"/>
        <rFont val="Calibri"/>
        <family val="2"/>
      </rPr>
      <t xml:space="preserve">, </t>
    </r>
    <r>
      <rPr>
        <b/>
        <u/>
        <sz val="12"/>
        <color rgb="FFFF0000"/>
        <rFont val="Calibri"/>
        <family val="2"/>
      </rPr>
      <t>PERFORATED BY TCP WITH UNDERBALANCE</t>
    </r>
    <r>
      <rPr>
        <b/>
        <sz val="12"/>
        <color rgb="FF0000FF"/>
        <rFont val="Calibri"/>
        <family val="2"/>
      </rPr>
      <t xml:space="preserve"> 1500 PSI, DROPPED THE FIRING BAR TO PERFORATE MASAJID FM, HAD GOOD SOUND INDICATION, OBSERVED WHP ALMOST THE 
           SAME, BLEEDED OFF WHP TO ZERO ON FLARE, NO RETURN, SHUT IN THE WELL FOR 1HR ( SIWHP=ZERO ) 
     - RIH W/C.T. TO DEPTH 9000' ,N2 RATE 400 SCFM , CIR. PRESS. 3200 PSI , WHP ZERO , RET. N2+ KILLING FLUID
 - C.T. DEPTH 10000' , N2 RATE 400 SCFM , CIR. PRESS. 3200 PSI , WHP ZERO , RETURN: N2+ FORMATION WATER , 
                                     SALINITY 200,000 NACL, </t>
    </r>
    <r>
      <rPr>
        <b/>
        <u/>
        <sz val="12"/>
        <color rgb="FFFF0000"/>
        <rFont val="Calibri"/>
        <family val="2"/>
      </rPr>
      <t>CONSUMED ALL N2</t>
    </r>
    <r>
      <rPr>
        <b/>
        <sz val="12"/>
        <color rgb="FF0000FF"/>
        <rFont val="Calibri"/>
        <family val="2"/>
      </rPr>
      <t xml:space="preserve"> QUINTITY (</t>
    </r>
    <r>
      <rPr>
        <b/>
        <u/>
        <sz val="12"/>
        <color rgb="FFFF0000"/>
        <rFont val="Calibri"/>
        <family val="2"/>
      </rPr>
      <t xml:space="preserve"> 3500 GAL)</t>
    </r>
    <r>
      <rPr>
        <b/>
        <sz val="12"/>
        <color rgb="FF0000FF"/>
        <rFont val="Calibri"/>
        <family val="2"/>
      </rPr>
      <t xml:space="preserve">, KEPT THE WELL OPEN  , OBSERVED NO FLOW FOR BUILD UP PERIOD FOR 5 HRS, CON'T LIFTING OPERATION AS FOLLOWING:  
                                     - </t>
    </r>
    <r>
      <rPr>
        <b/>
        <u/>
        <sz val="14"/>
        <color rgb="FFFF0000"/>
        <rFont val="Calibri"/>
        <family val="2"/>
      </rPr>
      <t>C.T. DEPTH 10000',</t>
    </r>
    <r>
      <rPr>
        <b/>
        <sz val="12"/>
        <color rgb="FF0000FF"/>
        <rFont val="Calibri"/>
        <family val="2"/>
      </rPr>
      <t xml:space="preserve"> N2 RATE 400 SCFM, CIR. PRESS. 3200  PSI, </t>
    </r>
    <r>
      <rPr>
        <b/>
        <u/>
        <sz val="12"/>
        <color rgb="FFFF0000"/>
        <rFont val="Calibri"/>
        <family val="2"/>
      </rPr>
      <t>WHP ZERO, RETURN:  N2 + WATER SLUG , SALINITY 200,000 NACL,</t>
    </r>
    <r>
      <rPr>
        <b/>
        <sz val="12"/>
        <color rgb="FF0000FF"/>
        <rFont val="Calibri"/>
        <family val="2"/>
      </rPr>
      <t xml:space="preserve"> CONSUMED ALL N2 QUANTITY, KEEPING THE WELL OPEN , FIN'D PUMPING LAST </t>
    </r>
    <r>
      <rPr>
        <b/>
        <u/>
        <sz val="12"/>
        <color rgb="FFFF0000"/>
        <rFont val="Calibri"/>
        <family val="2"/>
      </rPr>
      <t>TWO N2 TANKS</t>
    </r>
    <r>
      <rPr>
        <b/>
        <sz val="12"/>
        <color rgb="FF0000FF"/>
        <rFont val="Calibri"/>
        <family val="2"/>
      </rPr>
      <t xml:space="preserve"> , LAST RETURN N2+WATER SLUGS ( SALINITY 200000 NACL  BY EXPRO ) .SENT SAMPLES TO AGIBA LABORATORY FOR ANALYSIS,  ( SALINITY 125000 MG/L, WEIGHT 9.6 PPG).
                                      POOH W/ C.T. , R/D SAME</t>
    </r>
  </si>
  <si>
    <r>
      <t xml:space="preserve">UNDER W/O DUE TO CMT SQUEEZE, </t>
    </r>
    <r>
      <rPr>
        <b/>
        <sz val="12"/>
        <color rgb="FFFF0000"/>
        <rFont val="Calibri"/>
        <family val="2"/>
      </rPr>
      <t>PERFORMED INJECTIVITY TEST FOR MASAJID FM AS THE FOLLOWING</t>
    </r>
    <r>
      <rPr>
        <b/>
        <sz val="12"/>
        <color rgb="FF0000FF"/>
        <rFont val="Calibri"/>
        <family val="2"/>
      </rPr>
      <t xml:space="preserve"> :-</t>
    </r>
  </si>
  <si>
    <t>PUMPED VOLUME, BBL</t>
  </si>
  <si>
    <t>INJ. RATE, BPM</t>
  </si>
  <si>
    <t>PRESS, PSI</t>
  </si>
  <si>
    <t>1-10</t>
  </si>
  <si>
    <t>ZERO</t>
  </si>
  <si>
    <t>10-20</t>
  </si>
  <si>
    <t>20-30</t>
  </si>
  <si>
    <t>30-40</t>
  </si>
  <si>
    <t>0-18</t>
  </si>
  <si>
    <t>40-50</t>
  </si>
  <si>
    <t>18-32</t>
  </si>
  <si>
    <t>50-60</t>
  </si>
  <si>
    <t>32-60</t>
  </si>
  <si>
    <t>60-70</t>
  </si>
  <si>
    <t>60-146</t>
  </si>
  <si>
    <t>70-80</t>
  </si>
  <si>
    <t>146-190</t>
  </si>
  <si>
    <t>80-90</t>
  </si>
  <si>
    <t>190-240</t>
  </si>
  <si>
    <t>90-100</t>
  </si>
  <si>
    <t>240-300</t>
  </si>
  <si>
    <t>100-110</t>
  </si>
  <si>
    <t>300-700</t>
  </si>
  <si>
    <t>110-120</t>
  </si>
  <si>
    <t>700-1250</t>
  </si>
  <si>
    <t>120-127</t>
  </si>
  <si>
    <t>1250-1650</t>
  </si>
  <si>
    <r>
      <t xml:space="preserve">STOPPED PUMPING, PRESS. DECREASED TO ZERO PSI, CHECK &amp; OBSERVE FOR 10 MIN., </t>
    </r>
    <r>
      <rPr>
        <b/>
        <sz val="12"/>
        <color rgb="FFFF0000"/>
        <rFont val="Calibri"/>
        <family val="2"/>
      </rPr>
      <t>FOUND NO RETURN</t>
    </r>
    <r>
      <rPr>
        <b/>
        <sz val="12"/>
        <color rgb="FF0000FF"/>
        <rFont val="Calibri"/>
        <family val="2"/>
      </rPr>
      <t xml:space="preserve">, RIH HALL. E/L (CAST-V-CBL, VDL-GR-CCL) LOGGING TOOLS, RECORD REPEAT SECTION F/ 11900 FT  T/ 11600 FT, RECORD MAIN PASS LOG F/ 12020 FT  T/ 11000 FT, </t>
    </r>
    <r>
      <rPr>
        <b/>
        <sz val="12"/>
        <rFont val="Calibri"/>
        <family val="2"/>
      </rPr>
      <t>RIH WEATHERFORD 7" EZ-DRILL BRIDGE PLUG ON GR-CCL, SET SAME @ 11900 FT</t>
    </r>
    <r>
      <rPr>
        <b/>
        <sz val="12"/>
        <color rgb="FF0000FF"/>
        <rFont val="Calibri"/>
        <family val="2"/>
      </rPr>
      <t xml:space="preserve">, </t>
    </r>
    <r>
      <rPr>
        <b/>
        <sz val="12"/>
        <color rgb="FFFF0000"/>
        <rFont val="Calibri"/>
        <family val="2"/>
      </rPr>
      <t>RIH WEATHERFORD 7" CMT RETAINER ON (GR-CCL), SET SAME @ 11710 FT.</t>
    </r>
  </si>
  <si>
    <r>
      <t xml:space="preserve">UNDER W/O DUE TO SQUEEZE CMT,  TAGGED  7 " B.PLUG @ DEPTH 11893 FT , PERFORMED  HESITATION  SQUEEZE CMT JOB FOR </t>
    </r>
    <r>
      <rPr>
        <b/>
        <sz val="12"/>
        <color rgb="FFFF0000"/>
        <rFont val="Calibri"/>
        <family val="2"/>
      </rPr>
      <t>Masajid (11,824-11,850)</t>
    </r>
    <r>
      <rPr>
        <b/>
        <sz val="12"/>
        <color rgb="FF0000FF"/>
        <rFont val="Calibri"/>
        <family val="2"/>
      </rPr>
      <t xml:space="preserve"> , </t>
    </r>
    <r>
      <rPr>
        <b/>
        <sz val="12"/>
        <rFont val="Calibri"/>
        <family val="2"/>
      </rPr>
      <t xml:space="preserve">REPERF. </t>
    </r>
    <r>
      <rPr>
        <b/>
        <sz val="12"/>
        <color rgb="FF0000FF"/>
        <rFont val="Calibri"/>
        <family val="2"/>
      </rPr>
      <t xml:space="preserve">Masajid  (11,790-11,814 ) FT , NOW </t>
    </r>
    <r>
      <rPr>
        <b/>
        <sz val="12"/>
        <color rgb="FF339966"/>
        <rFont val="Calibri"/>
        <family val="2"/>
      </rPr>
      <t>Masajid (11,790-11,814)</t>
    </r>
    <r>
      <rPr>
        <b/>
        <sz val="12"/>
        <color rgb="FF0000FF"/>
        <rFont val="Calibri"/>
        <family val="2"/>
      </rPr>
      <t xml:space="preserve">  ONLY ON PROD. , PERFORMED LIFTING BY N2 (RIGLESS) AS THE FOLLOWING : </t>
    </r>
  </si>
  <si>
    <r>
      <rPr>
        <b/>
        <sz val="14"/>
        <color rgb="FF339966"/>
        <rFont val="Calibri"/>
        <family val="2"/>
      </rPr>
      <t xml:space="preserve">Masajid (11,790-11,814) </t>
    </r>
    <r>
      <rPr>
        <b/>
        <sz val="12"/>
        <color rgb="FF0000FF"/>
        <rFont val="Calibri"/>
        <family val="2"/>
      </rPr>
      <t xml:space="preserve">  </t>
    </r>
  </si>
  <si>
    <t>LIFTING</t>
  </si>
  <si>
    <t xml:space="preserve"> R/U FOR SAPESCO C/T, DEPTH=9950 FT, INJECTION RATE= 350 SCF/M, WHP= 50 PSI, RETURN ( N2 + WATER), SALINITY=280000 NACL., C.T DEPTH=11,500 FT, INJECTION RATE= 400 SCF/M, WHP= 55 PSI, CIR. PRESS. =2500 PSI ,RETURN ( N2 + WATER+ TRACES OF OIL), SALINITY=264,000 NACL , GROSS=510 BPD , W.C = 100,100,99,99% , SEP.P=60 PSI, INJECTION RATE= 400 SCF/M, WHP= 100 PSI, CIR. PRESS. =2100 PSI , RETURN ( N2 + WATER+TRACES OF OIL), SALINITY=264,000 NACL , GROSS=800 BPD , W.C = 99,99,99,99 % , SEP.P=90 PS INJECTION RATE= 400 SCF/M, WHP= 100 PSI, CIR. PRESS. =2300 PSI ,RETURN ( N2 + WATER+ ), SALINITY=250,000 NACL , GROSS=995 BPD , W.C = 100,99 % , SEP.P=90 PSI , TOTAL CONSUMED N2 16,000 GAL, CLOSED THE WELL FOR 48 HRS SIWHP= ZERO, PERFORMED PRE. SURVEY  </t>
  </si>
  <si>
    <t>SURVAY</t>
  </si>
  <si>
    <t xml:space="preserve"> RIH W/2.25" BLIND BOX TO DEPTH 11600 FT , SETECTED F.L. AT 1800 FT , POOH 
           - RIH W/2 M.G'S TO DPETH 11600 FT , HANGE FOR 1 HR ( PS= 4755 FT ) , RECORDED PRESS. STOPS TO SUFACE WHILE POOH AS PER PROGRAM
            - P.GR. IS WATER ( 0.47-0.5 )  F/ 11600 FT TO  1800 T  , FROM 1800 FT TO SURFACE IS ZERO </t>
  </si>
  <si>
    <t>UNDER W/O TO ISOLATE MASAJED FM BY B.PLUG ,   ADD NEW PERF.  &amp; C/S F/ FLOWING T/ S/R ,TAGGED @   9527  FT (E/L) , PERFORM BALANCED CMT PLUG  F/ 11850' T/11250' ( ISOLATED MASSAJED ) , SET 7" HALL EZ DRILL B.PLUG @ 6520 FT (E/L) , SPOT 10 FT OF CMT ABOVE B.PLUG , ADDED NEW PERF. BAH-I (5,870-5,882) (12 ft) Pr = 2,305 psi &amp; BAH-IV (5,993 - 6,000) (7 ft) Pr = 852 psi ,  LIFTING OPERATION FOR B-I , IV .
              C.T DEPTH 5600 FT , AVG CIRCULATING PRESSURE: 850 PSI  *AVG WHP:20 PSI    , CIR. PRESS.= 350 PSI , RETURN MAINLY N2+ TRACES OF OIL ,COULDN'T MEASURE PROD. RATE BY TESTING PACKAGE ,DUE TO VERY LOW PROD. RATE , W.C = ZERO , API = 37  , TOTAL CONSUMED NITROGEN 4000 GALLON, 
 INSTALLED 2 7/8" TBG SINGLE COMPLETION WITH PKR, RIH W/ 1.75 " SLIM DHP , (25X1"+120X7/8"+75X1") NEW D-78 REPLACED 1" COUPLING BY SLIM COUPLING , S/U 640 M-II FROM NE-24 (SH.S.=8" &amp; S.L. =112") , ON STREAM 9/3/2019</t>
  </si>
  <si>
    <t>B-I,IV</t>
  </si>
  <si>
    <r>
      <rPr>
        <b/>
        <sz val="12"/>
        <color rgb="FF339966"/>
        <rFont val="Calibri"/>
        <family val="2"/>
      </rPr>
      <t xml:space="preserve">BAH-I (5,870-5,882), BAH-IV (5,993 - 6,000)    
</t>
    </r>
    <r>
      <rPr>
        <b/>
        <sz val="12"/>
        <rFont val="Calibri"/>
        <family val="2"/>
        <charset val="204"/>
      </rPr>
      <t xml:space="preserve">MASAJID (11,790 – 11,814) (24 FT)
 &amp; (11,824 – 11,850) (26 FT) ISOLATED BY  CMT PLUG
PUNCHER JOB IS REQUIRED (THERE IS NO SSD IN COMPLETION) </t>
    </r>
  </si>
  <si>
    <t xml:space="preserve">EXPRO (TMU-3)
AFTER CHANGE STATUS FROM N.F TO S/R
 </t>
  </si>
  <si>
    <t>CELLER FILLED W/OIL</t>
  </si>
  <si>
    <t>INCREASED SH.S. F/8 " T/10"</t>
  </si>
  <si>
    <t>EXPRO (TMU-2)</t>
  </si>
  <si>
    <t xml:space="preserve">SEVERE F.POUND , PUMP FILL. +/- 52% </t>
  </si>
  <si>
    <t>other</t>
  </si>
  <si>
    <t xml:space="preserve"> Can't perform F/L as Cellar filled with oil.</t>
  </si>
  <si>
    <t>NOT CLEAR</t>
  </si>
  <si>
    <t xml:space="preserve">SEVERE F.POUND , PUMP FILL. +/- 45% </t>
  </si>
  <si>
    <t>ROD NO. 6*1" PARTED, FISHED, START, ON STREAM</t>
  </si>
  <si>
    <t>CHANGED SH. SIZE F/10" T/8"</t>
  </si>
  <si>
    <t xml:space="preserve">   </t>
  </si>
  <si>
    <r>
      <t xml:space="preserve">ROD NO. 5*1" UNSCREWED, FISHED, </t>
    </r>
    <r>
      <rPr>
        <b/>
        <sz val="12"/>
        <color rgb="FFFF0000"/>
        <rFont val="Calibri"/>
        <family val="2"/>
      </rPr>
      <t>R.TRIP W/1.5" SLIM DHP INSTEAD OF 1.75" SLIM DHP</t>
    </r>
    <r>
      <rPr>
        <b/>
        <sz val="12"/>
        <color rgb="FF0000FF"/>
        <rFont val="Calibri"/>
        <family val="2"/>
      </rPr>
      <t>, ON STREAM.</t>
    </r>
  </si>
  <si>
    <t>BAKER
P.S 1.5", Sh.Size 8"</t>
  </si>
  <si>
    <t>THRADED FLANGE</t>
  </si>
  <si>
    <t>FLUID POUND , P.FILL +/- 65%</t>
  </si>
  <si>
    <t>PRODUCE F/ CSG.</t>
  </si>
  <si>
    <t>FLUID POUND , P.F= 68%</t>
  </si>
  <si>
    <t>PROD. F/ CSG</t>
  </si>
  <si>
    <t>FLUID POUND , P.F= 70%</t>
  </si>
  <si>
    <t>NO PUMP ACTION, R.TRIP, TBG. TEST, ON STREAM</t>
  </si>
  <si>
    <t>Prod. F/ CSG.</t>
  </si>
  <si>
    <t>FLUID POUND , P.F= 77%</t>
  </si>
  <si>
    <t xml:space="preserve">WELL ( S/R ) :    A-66 </t>
  </si>
  <si>
    <t>TELEMETRY</t>
  </si>
  <si>
    <t>912 M-II</t>
  </si>
  <si>
    <t>112" &amp; 144 HOLES ARE DAMAGE</t>
  </si>
  <si>
    <t>D-78 COND-1</t>
  </si>
  <si>
    <t>30X1"+114X7/8"+82X1"</t>
  </si>
  <si>
    <t>8 Hrs ON
16 Hrs off</t>
  </si>
  <si>
    <t>B-I   (5767-5780), (5788-5793), (5800-5804), (5809-5814),  (5850-5866)  
B-III (5934-5946)
 B-IV (5973-5978)
 B-V (6026-6056)</t>
  </si>
  <si>
    <r>
      <rPr>
        <b/>
        <sz val="12"/>
        <color indexed="12"/>
        <rFont val="Calibri"/>
        <family val="2"/>
      </rPr>
      <t>FINISHED DRILLING ,</t>
    </r>
    <r>
      <rPr>
        <b/>
        <sz val="12"/>
        <color rgb="FFFF0000"/>
        <rFont val="Calibri"/>
        <family val="2"/>
      </rPr>
      <t xml:space="preserve"> </t>
    </r>
    <r>
      <rPr>
        <b/>
        <sz val="12"/>
        <color rgb="FF0000FF"/>
        <rFont val="Calibri"/>
        <family val="2"/>
      </rPr>
      <t>C</t>
    </r>
    <r>
      <rPr>
        <b/>
        <sz val="12"/>
        <color indexed="12"/>
        <rFont val="Calibri"/>
        <family val="2"/>
      </rPr>
      <t>OMPLETED THE WELL AS OIL PRODUCER , FROM</t>
    </r>
    <r>
      <rPr>
        <b/>
        <sz val="12"/>
        <color rgb="FF339966"/>
        <rFont val="Calibri"/>
        <family val="2"/>
      </rPr>
      <t xml:space="preserve"> B-I   </t>
    </r>
    <r>
      <rPr>
        <b/>
        <sz val="12"/>
        <color rgb="FF0000FF"/>
        <rFont val="Calibri"/>
        <family val="2"/>
      </rPr>
      <t>(5767-5780); P=570-960 psi (5788-5793); P=700 psi, (5800-5804); p= 700 psi, (5809-5814); p=990 psi,  (5850-5866) p= 1990 psi</t>
    </r>
    <r>
      <rPr>
        <b/>
        <sz val="12"/>
        <color rgb="FF339966"/>
        <rFont val="Calibri"/>
        <family val="2"/>
      </rPr>
      <t xml:space="preserve"> , </t>
    </r>
    <r>
      <rPr>
        <b/>
        <sz val="12"/>
        <color indexed="12"/>
        <rFont val="Calibri"/>
        <family val="2"/>
      </rPr>
      <t xml:space="preserve"> </t>
    </r>
    <r>
      <rPr>
        <b/>
        <sz val="12"/>
        <color rgb="FF339966"/>
        <rFont val="Calibri"/>
        <family val="2"/>
      </rPr>
      <t>B-III</t>
    </r>
    <r>
      <rPr>
        <b/>
        <sz val="12"/>
        <color indexed="12"/>
        <rFont val="Calibri"/>
        <family val="2"/>
      </rPr>
      <t xml:space="preserve"> (5934-5946); p=1455 psi , </t>
    </r>
    <r>
      <rPr>
        <b/>
        <sz val="12"/>
        <color rgb="FF339966"/>
        <rFont val="Calibri"/>
        <family val="2"/>
      </rPr>
      <t>B-IV</t>
    </r>
    <r>
      <rPr>
        <b/>
        <sz val="12"/>
        <color indexed="12"/>
        <rFont val="Calibri"/>
        <family val="2"/>
      </rPr>
      <t xml:space="preserve"> (5973-5978); P=1820 psi &amp; </t>
    </r>
    <r>
      <rPr>
        <b/>
        <sz val="12"/>
        <color rgb="FF339966"/>
        <rFont val="Calibri"/>
        <family val="2"/>
      </rPr>
      <t>B-V</t>
    </r>
    <r>
      <rPr>
        <b/>
        <sz val="12"/>
        <color indexed="12"/>
        <rFont val="Calibri"/>
        <family val="2"/>
      </rPr>
      <t xml:space="preserve"> (6026-6056); p= 1820 psi  USING</t>
    </r>
    <r>
      <rPr>
        <b/>
        <sz val="12"/>
        <color indexed="48"/>
        <rFont val="Calibri"/>
        <family val="2"/>
      </rPr>
      <t xml:space="preserve"> </t>
    </r>
    <r>
      <rPr>
        <b/>
        <sz val="12"/>
        <color indexed="10"/>
        <rFont val="Calibri"/>
        <family val="2"/>
      </rPr>
      <t>S/R</t>
    </r>
    <r>
      <rPr>
        <b/>
        <sz val="12"/>
        <color indexed="12"/>
        <rFont val="Calibri"/>
        <family val="2"/>
      </rPr>
      <t xml:space="preserve"> SYSTEM,    KEPT ALL INTERVALS ON PROD </t>
    </r>
    <r>
      <rPr>
        <b/>
        <sz val="12"/>
        <color rgb="FF339966"/>
        <rFont val="Calibri"/>
        <family val="2"/>
      </rPr>
      <t>B-I,III,IV,V</t>
    </r>
    <r>
      <rPr>
        <b/>
        <sz val="12"/>
        <color indexed="12"/>
        <rFont val="Calibri"/>
        <family val="2"/>
      </rPr>
      <t xml:space="preserve"> , </t>
    </r>
    <r>
      <rPr>
        <b/>
        <sz val="12"/>
        <color indexed="10"/>
        <rFont val="Calibri"/>
        <family val="2"/>
      </rPr>
      <t xml:space="preserve">R/U FOR 912 MII S/U FROM A-34   </t>
    </r>
    <r>
      <rPr>
        <b/>
        <sz val="12"/>
        <color indexed="12"/>
        <rFont val="Calibri"/>
        <family val="2"/>
      </rPr>
      <t xml:space="preserve">(SH.S = 10" , S.L. = 128 ''), RIH WITH </t>
    </r>
    <r>
      <rPr>
        <b/>
        <sz val="12"/>
        <color indexed="10"/>
        <rFont val="Calibri"/>
        <family val="2"/>
      </rPr>
      <t xml:space="preserve"> 1.5" SLIM DHP</t>
    </r>
    <r>
      <rPr>
        <b/>
        <sz val="12"/>
        <color indexed="48"/>
        <rFont val="Calibri"/>
        <family val="2"/>
      </rPr>
      <t xml:space="preserve"> , </t>
    </r>
    <r>
      <rPr>
        <b/>
        <sz val="12"/>
        <color indexed="12"/>
        <rFont val="Calibri"/>
        <family val="2"/>
      </rPr>
      <t xml:space="preserve">WITH </t>
    </r>
    <r>
      <rPr>
        <b/>
        <sz val="12"/>
        <color indexed="10"/>
        <rFont val="Calibri"/>
        <family val="2"/>
      </rPr>
      <t xml:space="preserve">D-78 COND-2 S/R </t>
    </r>
    <r>
      <rPr>
        <b/>
        <sz val="12"/>
        <color indexed="12"/>
        <rFont val="Calibri"/>
        <family val="2"/>
      </rPr>
      <t xml:space="preserve">( 30X1" + 114X7/8" +88X1" ) , ON STREAM </t>
    </r>
    <r>
      <rPr>
        <b/>
        <sz val="12"/>
        <color rgb="FFFF0000"/>
        <rFont val="Calibri"/>
        <family val="2"/>
      </rPr>
      <t>27/12/2017</t>
    </r>
  </si>
  <si>
    <r>
      <t xml:space="preserve">SEVERE F.POUND, </t>
    </r>
    <r>
      <rPr>
        <b/>
        <sz val="12"/>
        <color rgb="FFFF0000"/>
        <rFont val="Calibri"/>
        <family val="2"/>
        <scheme val="minor"/>
      </rPr>
      <t>P.FILLAGE +/- 20 %</t>
    </r>
  </si>
  <si>
    <t>EXPRO#2 (TMU)</t>
  </si>
  <si>
    <t>POLISHED ROD PARTED , FISHED, CHANGED OK , NO PROD, R.TRIP W/ 1.5"  DHP ,  ON STREAM</t>
  </si>
  <si>
    <t>POLISHED ROD PARTED , REPLACED OK , ON STREAM</t>
  </si>
  <si>
    <t>DECREASED SH.S. F/10" T/8"</t>
  </si>
  <si>
    <t>EXPRO #2 TMU</t>
  </si>
  <si>
    <t>DECREASED S.L.  F/128" T/112"</t>
  </si>
  <si>
    <t>EXPRO #1 TMU</t>
  </si>
  <si>
    <t>TIMER</t>
  </si>
  <si>
    <t>SWITCHED TO TIMER MODE 3 HRS RUN /3 HRS OFF</t>
  </si>
  <si>
    <t>FLUID POUND, P.FILLAGE=82%</t>
  </si>
  <si>
    <t>POLISHED ROD PARTED, FISHED OK, REPLACED, ON STREAM.</t>
  </si>
  <si>
    <t>SEVER F.POUND , P.FILLAGE =47 %</t>
  </si>
  <si>
    <t>NO PUMP ACTION , RESET DHP , ON STREAM</t>
  </si>
  <si>
    <t>STOPPED TO TRANSFER TO GEN. TO M-150</t>
  </si>
  <si>
    <t>NO PUMP ACTION , RESET DHP, NO ACTION, R/T, ON STREAM</t>
  </si>
  <si>
    <t>SEVER F.POUND P.FILLAGE +/- 38 %</t>
  </si>
  <si>
    <t>EXPRO #3 TMU</t>
  </si>
  <si>
    <t>FOUND ROD NO. ( 16 X 7/8" ) PARTED, FISHED OK, REPLACED, R.TRIP W/1.5" DHP, ON STREAM.</t>
  </si>
  <si>
    <t>PUT ON TIMER MODE 12/12 HRS</t>
  </si>
  <si>
    <t>SLIGHT F.POUND P.FILLAGE +/- 98 %</t>
  </si>
  <si>
    <t>FOUND ROD NO. ( 15 X 7/8" ) PARTED, FISHED OK, REPLACED, R.TRIP , ON STREAM.</t>
  </si>
  <si>
    <t>FOUND ROD NO. ( 15X7/8" ) PARTED, FISHED OK, CHANGED ALL S/R BY ( 30X1" + 114X7/8" + 87X1" ) D-78 COND-1, R.TRIP, ON STREAM.</t>
  </si>
  <si>
    <t>NO PUMP ACTION, R.TRIP, ON STREAM.</t>
  </si>
  <si>
    <r>
      <t>NO PUMP ACTION, R.TRIP W/1.5" DHP, TBG TEST NOT HOLD, R.TRIP W/1.5" ANCHOR PUMP, RET. 2 RODS*1" ,</t>
    </r>
    <r>
      <rPr>
        <b/>
        <sz val="12"/>
        <color rgb="FFFF0000"/>
        <rFont val="Calibri"/>
        <family val="2"/>
        <scheme val="minor"/>
      </rPr>
      <t xml:space="preserve"> SET ANCHOR PUMP AT 5725 FT</t>
    </r>
    <r>
      <rPr>
        <b/>
        <sz val="12"/>
        <color rgb="FF0000FF"/>
        <rFont val="Calibri"/>
        <family val="2"/>
        <scheme val="minor"/>
      </rPr>
      <t>, TBG TEST HOLD, ON STREAM.</t>
    </r>
  </si>
  <si>
    <t>TOT. RET. 2 RODS</t>
  </si>
  <si>
    <r>
      <t xml:space="preserve">NO PUMP ACTION, RESET ANCHOR PUMP, RET. 5 RODS*1" , SET ANCHOR PUMP AT 5650 FT, TBG TEST NOT HOLD, </t>
    </r>
    <r>
      <rPr>
        <b/>
        <sz val="12"/>
        <color rgb="FFFF0000"/>
        <rFont val="Calibri"/>
        <family val="2"/>
        <scheme val="minor"/>
      </rPr>
      <t>WAITING W/O</t>
    </r>
  </si>
  <si>
    <t>TOT. RET. 5 RODS</t>
  </si>
  <si>
    <t>WELL ( S/R) :    A-67</t>
  </si>
  <si>
    <t>128"</t>
  </si>
  <si>
    <t>SAME S/R  EXCEPT ( 33X 1" N-97 COND.2 &amp; 
5X 7/8" S-88 COND.2 )</t>
  </si>
  <si>
    <t>1.75" ANCHOR PUMP</t>
  </si>
  <si>
    <t>67X1"+120X7/8"+25X1"</t>
  </si>
  <si>
    <t>B-I (5842 – 5858), (5,804 – 5,828), (5770 – 5790) 
B-III (5927 – 5939)) 
B-IV (5990 – 6002)</t>
  </si>
  <si>
    <r>
      <t>FINISHED DRILLING , COMPLEATED THE WELL AS</t>
    </r>
    <r>
      <rPr>
        <b/>
        <sz val="12"/>
        <color rgb="FFFF0000"/>
        <rFont val="Calibri"/>
        <family val="2"/>
      </rPr>
      <t xml:space="preserve"> </t>
    </r>
    <r>
      <rPr>
        <b/>
        <sz val="12"/>
        <color rgb="FF0000FF"/>
        <rFont val="Calibri"/>
        <family val="2"/>
      </rPr>
      <t xml:space="preserve">OIL PRODUCER FROM </t>
    </r>
    <r>
      <rPr>
        <b/>
        <sz val="12"/>
        <color rgb="FF169A77"/>
        <rFont val="Calibri"/>
        <family val="2"/>
      </rPr>
      <t xml:space="preserve"> B-IV (5,990 – 6,002) (12 FT) P= 1750 Psi &amp; T= 180 DegF </t>
    </r>
    <r>
      <rPr>
        <b/>
        <sz val="12"/>
        <color rgb="FF0000FF"/>
        <rFont val="Calibri"/>
        <family val="2"/>
      </rPr>
      <t xml:space="preserve"> ,TAGGED TD @ 6675 FT ( E/L ),  USING </t>
    </r>
    <r>
      <rPr>
        <b/>
        <sz val="12"/>
        <color rgb="FFFF0000"/>
        <rFont val="Calibri"/>
        <family val="2"/>
      </rPr>
      <t>ESP  SYSTEM</t>
    </r>
    <r>
      <rPr>
        <b/>
        <sz val="12"/>
        <color rgb="FF0000FF"/>
        <rFont val="Calibri"/>
        <family val="2"/>
      </rPr>
      <t xml:space="preserve"> , RIH  W/ 4 SECTION ESP</t>
    </r>
    <r>
      <rPr>
        <b/>
        <sz val="12"/>
        <color rgb="FFFF0000"/>
        <rFont val="Calibri"/>
        <family val="2"/>
      </rPr>
      <t xml:space="preserve"> 400SER ,DN-1050 , 352 STG  </t>
    </r>
    <r>
      <rPr>
        <b/>
        <sz val="12"/>
        <color rgb="FF0000FF"/>
        <rFont val="Calibri"/>
        <family val="2"/>
      </rPr>
      <t xml:space="preserve">TO DEPTH 5863  FT ON </t>
    </r>
    <r>
      <rPr>
        <b/>
        <sz val="16"/>
        <rFont val="Calibri"/>
        <family val="2"/>
      </rPr>
      <t>2 7/8 " TBG</t>
    </r>
    <r>
      <rPr>
        <b/>
        <sz val="12"/>
        <color rgb="FF0000FF"/>
        <rFont val="Calibri"/>
        <family val="2"/>
      </rPr>
      <t xml:space="preserve">  , STARTED W/ PARAMETERS ( FREQ. = 50 HZ ,  CURRENT = 20 A ,  WHP= 500 PSI, Pi= 817 PSI, Pd= 2682 PSI, Tm= 236 F , TI=192 F , ON STREAM</t>
    </r>
    <r>
      <rPr>
        <b/>
        <sz val="12"/>
        <color rgb="FFFF0000"/>
        <rFont val="Calibri"/>
        <family val="2"/>
      </rPr>
      <t xml:space="preserve">  </t>
    </r>
  </si>
  <si>
    <r>
      <t xml:space="preserve">                                        BAKER                                          </t>
    </r>
    <r>
      <rPr>
        <b/>
        <sz val="12"/>
        <color rgb="FFFF0000"/>
        <rFont val="Calibri"/>
        <family val="2"/>
        <scheme val="minor"/>
      </rPr>
      <t>FREQ=50 HZ</t>
    </r>
    <r>
      <rPr>
        <b/>
        <sz val="12"/>
        <color rgb="FF0000FF"/>
        <rFont val="Calibri"/>
        <family val="2"/>
        <scheme val="minor"/>
      </rPr>
      <t xml:space="preserve">, </t>
    </r>
    <r>
      <rPr>
        <b/>
        <sz val="12"/>
        <color rgb="FFFF0000"/>
        <rFont val="Calibri"/>
        <family val="2"/>
        <scheme val="minor"/>
      </rPr>
      <t>Pi=166 PSI</t>
    </r>
    <r>
      <rPr>
        <b/>
        <sz val="12"/>
        <color rgb="FF0000FF"/>
        <rFont val="Calibri"/>
        <family val="2"/>
        <scheme val="minor"/>
      </rPr>
      <t>, CUR=18.3 A, WHP=500 PSI, Pd=2660 PSI, Tm=232 F, Ti=192 F</t>
    </r>
  </si>
  <si>
    <t xml:space="preserve">DOWN DUE TO LOW PIP, DECREASED FREQ. F/ 50 T/ 45 HZ ,  DUE TO SHARP RES. DECLINE, ( FREQ. 45 HZ , CURR. 14.7 AMP , PIP= 370 PSI , PDP= 2712 PSI , Tm= 224 F , Ti= 192 F , WHT= 500 PSI, WHP=500 PSI ) </t>
  </si>
  <si>
    <r>
      <t xml:space="preserve">BAKER
</t>
    </r>
    <r>
      <rPr>
        <b/>
        <sz val="12"/>
        <color rgb="FFFF0000"/>
        <rFont val="Calibri"/>
        <family val="2"/>
        <scheme val="minor"/>
      </rPr>
      <t>FREQ=45 HZ,</t>
    </r>
    <r>
      <rPr>
        <b/>
        <sz val="12"/>
        <color rgb="FF0000FF"/>
        <rFont val="Calibri"/>
        <family val="2"/>
        <scheme val="minor"/>
      </rPr>
      <t xml:space="preserve"> CUR= 14.5 A, </t>
    </r>
    <r>
      <rPr>
        <b/>
        <sz val="12"/>
        <color rgb="FFFF0000"/>
        <rFont val="Calibri"/>
        <family val="2"/>
        <scheme val="minor"/>
      </rPr>
      <t>PIP = 385 PSI,</t>
    </r>
    <r>
      <rPr>
        <b/>
        <sz val="12"/>
        <color rgb="FF0000FF"/>
        <rFont val="Calibri"/>
        <family val="2"/>
        <scheme val="minor"/>
      </rPr>
      <t xml:space="preserve"> PDP = 2720 PSI, Ti = 192 F,  Tm = 222 F,  WHP=500 PSI</t>
    </r>
  </si>
  <si>
    <t>F.L.</t>
  </si>
  <si>
    <t>EXPRO TMU-3
FREQ=45 HZ, CUR= 13.9 A, PIP = 190 PSI, PDP = 2520 PSI, Ti = 192 F,  Tm = 222 F,  WHP=500 PSI</t>
  </si>
  <si>
    <t xml:space="preserve">                                      EXPRO TMU-3                               FREQ=45 HZ, CUR=14 A, PIP = 190 PSI, PDP =2547 PSI, Ti = 192 F,  Tm =  222 F,  WHP=525 PSI</t>
  </si>
  <si>
    <t>DOWN DUE TO OVERLOAD PROBLEM, STARTED NORMALLY.</t>
  </si>
  <si>
    <t xml:space="preserve">   EXPRO TMU-3                              
 FREQ=45 HZ, CUR=13.6 A, PIP = 165 PSI, PDP =2430 PSI, Ti = 192 F, Tm =  223 F,  WHP=525 PSI</t>
  </si>
  <si>
    <r>
      <t xml:space="preserve">FREQ=45 HZ, CUR=13.6 A, PIP = 152 PSI, PDP =2460 PSI, Ti = 192 F, Tm =  223 F,  </t>
    </r>
    <r>
      <rPr>
        <b/>
        <sz val="12"/>
        <color rgb="FFFF0000"/>
        <rFont val="Calibri"/>
        <family val="2"/>
        <scheme val="minor"/>
      </rPr>
      <t xml:space="preserve">WHP=120 PSI WHT= 58C </t>
    </r>
  </si>
  <si>
    <r>
      <t xml:space="preserve">FREQ=45 HZ, CUR=14.1 A, PIP = 167 PSI, PDP =2466 PSI, Ti = 192 F, Tm =  222 F,  </t>
    </r>
    <r>
      <rPr>
        <b/>
        <sz val="12"/>
        <color rgb="FFFF0000"/>
        <rFont val="Calibri"/>
        <family val="2"/>
        <scheme val="minor"/>
      </rPr>
      <t xml:space="preserve">USP/DSP=120 PSI WHT= 57C </t>
    </r>
  </si>
  <si>
    <t>FREQ=45 HZ, CUR=13/14 A, PIP = 174 PSI, PDP =2445 PSI, Ti = 192 F, Tm =  224 F</t>
  </si>
  <si>
    <t>THE WELL HAD FLCTUATION , FREQ=45 HZ, CUR= 12 TO 20 A, PIP = 150 TO 250 PSI, PDP =2435/2470  PSI, Ti = 192 F, Tm =  222 TO 227  F</t>
  </si>
  <si>
    <t xml:space="preserve">THE WELL DOWN DUE TO OVER LOAD , CHECKED THE WELL , FOUND PH-GR 50 Mohm , PH-PH = 7.4 Ohm BALANCED , BLEED OFF CASING OK , STARTED THE WELL ON FREQ. = 43 HZ. </t>
  </si>
  <si>
    <t xml:space="preserve">FREQ=43 HZ, CUR=13 A, PIP = 320 PSI, PDP =2600 PSI, Ti = 195 F, Tm =  229 F , </t>
  </si>
  <si>
    <t xml:space="preserve">THE WELL CURR. REACH TO 21 AMP, AND DOWN AGAIN DUE TO OVER LOAD , START THE WELL IN REVERSE ROTATION FOR 1 Hr. , THEN STARTED IN RIGHT ROTATION AGAIN WITH :-   FREQ.= 45 Hz, CURR.=   14   A, PIP=    172   psi, PDP=   2430    psi, Ti=   192.7  F, Tm= 225.3      F. </t>
  </si>
  <si>
    <t xml:space="preserve"> FREQ.= 45 HZ, CURR.= 14.4 AMP, PIP= 167 PSI, PDP= 2410 PSI, TI= 192.6 F, TM= 226 F. </t>
  </si>
  <si>
    <t>FLUSH</t>
  </si>
  <si>
    <t xml:space="preserve"> PERFORMED BACK FLUSHING THROUGH WATER INJ. LINE WITH PRESS. UP TO 500 PSIPRESS. DROPPED DIRECTLY TO ZERO, STARTED THE WELL WITH THE FOLLOWING PARAMETERS ( FER. 45 HZ , CURR. 19.3 A, PI= 435 PSI , PD= 2485 PSI , TM= 257 F , WHP= 120 PSI , WHT= 50 C)</t>
  </si>
  <si>
    <t>DOWN  DUE TO OVERLOAD</t>
  </si>
  <si>
    <t>THE WELL DOWN  DUE TO OVERLOAD , STARTED THE WELL @FREQ=50 HZ, USP= 1000 PSI ( AS READ ENG. RECOMMENDATION ) ,   THE WELL DOWN AGAIN , STARTED @ 49 HZ, THEN @ 48 HZ WITH USP= 1000 PSI, THE WELL DOWN AGAIN DUE TO OVERLOAD , STARTED THE WELL AT FREQ. = 45HZ , CURR. 13.6 A, PI= 170 PSI , PD= 2420 PSI , TM= 225 F , Ti = 192 F</t>
  </si>
  <si>
    <t>THE WELL DOWN  DUE TO OVERLOAD , STARTED THE WELL @FREQ=45 HZ, CURR. 15.5 A, PI= 206 PSI ,PD= 2400 PSI , TM= 233 F , Ti = 204 F, WHP=120 PSI.</t>
  </si>
  <si>
    <t xml:space="preserve"> THE WELL DOWN  DUE TO OVERLOAD ,  STATIC PIP = 445 PSI AFTER 3.5 HRS , STARTED THE WELL @ FREQ=45 HZ , </t>
  </si>
  <si>
    <t xml:space="preserve">EXPRO #3 (TMU)
 FER. 45  HZ , CURR.  11.2 A, PI=  180.4 PSI , PD= 2338  PSI , TM=  223 F  , TI= 192 F         </t>
  </si>
  <si>
    <t xml:space="preserve"> FREQ.= 45  HZ , CURR.  14.3 A, PI=  169 PSI , PD= 2390  PSI , TM=  225 F  , USP/DSP= 50/50 PSI.         </t>
  </si>
  <si>
    <t>PERFORMED BACK FLUSH BY WATER INJECTION LINE WITH PRESS. UP TO 400 PSI, PRESS. DROPPED DIRECTLY TO ZERO ,  TRY TO START THE WELL , DOWN DUE TO OVER LOAD PROBLEM  , WAITING FOR SLB. REPRESENTATIVE  .</t>
  </si>
  <si>
    <t>TRIED TO START THE WELL ON  DIFFERENT MODE( THERMAL STALL ,VOLTAGE BOOST ) BY SCHL. REP. , TRIPPED DUE TO OVERLOAD , TRY TO START BY SWITCHBOARD INSTEAD OF VSD TRIPPED DUE TO OVERLOAD PROBLEM</t>
  </si>
  <si>
    <r>
      <t xml:space="preserve">UNDER W/O TO CHANGE STATUS F/ESP T/ S/R, ( </t>
    </r>
    <r>
      <rPr>
        <b/>
        <sz val="12"/>
        <color rgb="FFFF0000"/>
        <rFont val="Calibri"/>
        <family val="2"/>
        <scheme val="minor"/>
      </rPr>
      <t>FOUND FIRST SECTION OF PUMP STUCK COMPLETELY, SLIGHT SAND ON THE HEAD OF ESP EQUIPMENT</t>
    </r>
    <r>
      <rPr>
        <b/>
        <sz val="12"/>
        <color rgb="FF0000FF"/>
        <rFont val="Calibri"/>
        <family val="2"/>
        <scheme val="minor"/>
      </rPr>
      <t xml:space="preserve"> ), TAGGED T.D. @ 6575 FT ( BY GR-CCL TOOL ), PERFORATED </t>
    </r>
    <r>
      <rPr>
        <b/>
        <sz val="12"/>
        <color rgb="FF339966"/>
        <rFont val="Calibri"/>
        <family val="2"/>
        <scheme val="minor"/>
      </rPr>
      <t>B-III (5927 – 5939) 12 FT &amp; B-I (5842 – 5858) 16 FT, (5804 – 5828) 24 FT, (5770 – 5790) 20 FT</t>
    </r>
    <r>
      <rPr>
        <b/>
        <sz val="12"/>
        <color rgb="FF0000FF"/>
        <rFont val="Calibri"/>
        <family val="2"/>
        <scheme val="minor"/>
      </rPr>
      <t xml:space="preserve">,  </t>
    </r>
    <r>
      <rPr>
        <b/>
        <sz val="12"/>
        <rFont val="Calibri"/>
        <family val="2"/>
        <scheme val="minor"/>
      </rPr>
      <t>INSTALLED SELECTIVE COMPLETION</t>
    </r>
    <r>
      <rPr>
        <b/>
        <sz val="12"/>
        <color rgb="FF0000FF"/>
        <rFont val="Calibri"/>
        <family val="2"/>
        <scheme val="minor"/>
      </rPr>
      <t xml:space="preserve">, KEPT ALL INTERVALS ON PROD. , RIH </t>
    </r>
    <r>
      <rPr>
        <b/>
        <sz val="12"/>
        <color rgb="FFFF0000"/>
        <rFont val="Calibri"/>
        <family val="2"/>
        <scheme val="minor"/>
      </rPr>
      <t>W/ 2.25" DHP</t>
    </r>
    <r>
      <rPr>
        <b/>
        <sz val="12"/>
        <color rgb="FF0000FF"/>
        <rFont val="Calibri"/>
        <family val="2"/>
        <scheme val="minor"/>
      </rPr>
      <t xml:space="preserve"> &amp;  COND. 2 (1" N-97 &amp; 7/8" H-CH)( 90X1" + 116X7/8" + 25X1" ) , R/U FOR </t>
    </r>
    <r>
      <rPr>
        <b/>
        <sz val="12"/>
        <color rgb="FFFF0000"/>
        <rFont val="Calibri"/>
        <family val="2"/>
        <scheme val="minor"/>
      </rPr>
      <t>S/U FROM M-80, 640 M-II</t>
    </r>
    <r>
      <rPr>
        <b/>
        <sz val="12"/>
        <color rgb="FF0000FF"/>
        <rFont val="Calibri"/>
        <family val="2"/>
        <scheme val="minor"/>
      </rPr>
      <t xml:space="preserve">, SH.S = 8" , S.L. = 112" , </t>
    </r>
    <r>
      <rPr>
        <b/>
        <sz val="12"/>
        <color rgb="FFFF0000"/>
        <rFont val="Calibri"/>
        <family val="2"/>
        <scheme val="minor"/>
      </rPr>
      <t>ON STREAM 30/9/2018.</t>
    </r>
  </si>
  <si>
    <t>B-I,III,IV</t>
  </si>
  <si>
    <t xml:space="preserve">B-I, III, IV
</t>
  </si>
  <si>
    <r>
      <t xml:space="preserve">NO PUMP ACTION , R.TRIP , TBG TEST NOT HOLD, </t>
    </r>
    <r>
      <rPr>
        <b/>
        <sz val="12"/>
        <color rgb="FFFF0000"/>
        <rFont val="Calibri"/>
        <family val="2"/>
        <scheme val="minor"/>
      </rPr>
      <t>R.TRIP W/ 2.25" ANCHOR PUMP</t>
    </r>
    <r>
      <rPr>
        <b/>
        <sz val="12"/>
        <color rgb="FF0000FF"/>
        <rFont val="Calibri"/>
        <family val="2"/>
        <scheme val="minor"/>
      </rPr>
      <t>, RET. (10*1")RODS, SET ANCHOR PUMP AT 5525 FT, TBG TEST HOLD, ON STREAM.</t>
    </r>
  </si>
  <si>
    <t>Expro # 3 (TMU) , ANCHOR PUMP</t>
  </si>
  <si>
    <r>
      <t xml:space="preserve">NO PUMP ACTION , RET. (10 + 10 X1") RODS, </t>
    </r>
    <r>
      <rPr>
        <b/>
        <sz val="12"/>
        <color rgb="FFFF0000"/>
        <rFont val="Calibri"/>
        <family val="2"/>
        <scheme val="minor"/>
      </rPr>
      <t>SET ANCHOR PUMP AT 5025 FT</t>
    </r>
    <r>
      <rPr>
        <b/>
        <sz val="12"/>
        <color rgb="FF0000FF"/>
        <rFont val="Calibri"/>
        <family val="2"/>
        <scheme val="minor"/>
      </rPr>
      <t xml:space="preserve">, HYDRO TEST , NOT HOLD, </t>
    </r>
    <r>
      <rPr>
        <b/>
        <sz val="12"/>
        <color rgb="FFFF0000"/>
        <rFont val="Calibri"/>
        <family val="2"/>
        <scheme val="minor"/>
      </rPr>
      <t>WAITING W/O</t>
    </r>
  </si>
  <si>
    <t>TOT. RET. 30 RODS</t>
  </si>
  <si>
    <r>
      <t xml:space="preserve">UNDER W/O DUE TO TBG LEAK , </t>
    </r>
    <r>
      <rPr>
        <b/>
        <sz val="12"/>
        <rFont val="Calibri"/>
        <family val="2"/>
        <scheme val="minor"/>
      </rPr>
      <t>INSTALLED SELECTIVE COMPLETION on 3-1/2" TBG</t>
    </r>
    <r>
      <rPr>
        <b/>
        <sz val="12"/>
        <color rgb="FF0000FF"/>
        <rFont val="Calibri"/>
        <family val="2"/>
        <scheme val="minor"/>
      </rPr>
      <t xml:space="preserve">, </t>
    </r>
    <r>
      <rPr>
        <b/>
        <sz val="12"/>
        <color rgb="FFC00000"/>
        <rFont val="Calibri"/>
        <family val="2"/>
        <charset val="204"/>
        <scheme val="minor"/>
      </rPr>
      <t>ISOLATED B-I,III BY SSD, B-IV ONLY ON PROD</t>
    </r>
    <r>
      <rPr>
        <b/>
        <sz val="12"/>
        <color rgb="FF0000FF"/>
        <rFont val="Calibri"/>
        <family val="2"/>
        <scheme val="minor"/>
      </rPr>
      <t>, RIH W/</t>
    </r>
    <r>
      <rPr>
        <b/>
        <sz val="12"/>
        <color rgb="FFC00000"/>
        <rFont val="Calibri"/>
        <family val="2"/>
        <charset val="204"/>
        <scheme val="minor"/>
      </rPr>
      <t xml:space="preserve"> 1.75" DHP</t>
    </r>
    <r>
      <rPr>
        <b/>
        <sz val="12"/>
        <color rgb="FF0000FF"/>
        <rFont val="Calibri"/>
        <family val="2"/>
        <scheme val="minor"/>
      </rPr>
      <t xml:space="preserve"> &amp; </t>
    </r>
    <r>
      <rPr>
        <b/>
        <sz val="12"/>
        <color theme="1"/>
        <rFont val="Calibri"/>
        <family val="2"/>
        <charset val="204"/>
        <scheme val="minor"/>
      </rPr>
      <t xml:space="preserve"> SAME S/R  EXCEPT ( 33X 1" N-97 COND.2 &amp; 5X 7/8" S-88 COND.2 ) </t>
    </r>
    <r>
      <rPr>
        <b/>
        <sz val="12"/>
        <color rgb="FF0000FF"/>
        <rFont val="Calibri"/>
        <family val="2"/>
        <scheme val="minor"/>
      </rPr>
      <t xml:space="preserve">, S/R CONF. </t>
    </r>
    <r>
      <rPr>
        <b/>
        <sz val="12"/>
        <color rgb="FFC00000"/>
        <rFont val="Calibri"/>
        <family val="2"/>
        <charset val="204"/>
        <scheme val="minor"/>
      </rPr>
      <t>( 25 X 1" + 120 X 7/8" + 87 X 1")</t>
    </r>
    <r>
      <rPr>
        <b/>
        <sz val="12"/>
        <color rgb="FF0000FF"/>
        <rFont val="Calibri"/>
        <family val="2"/>
        <scheme val="minor"/>
      </rPr>
      <t xml:space="preserve">, ON STREAM </t>
    </r>
    <r>
      <rPr>
        <b/>
        <sz val="12"/>
        <color rgb="FFC00000"/>
        <rFont val="Calibri"/>
        <family val="2"/>
        <charset val="204"/>
        <scheme val="minor"/>
      </rPr>
      <t>16-10-2019</t>
    </r>
  </si>
  <si>
    <t>B- IV</t>
  </si>
  <si>
    <t>BAKER  B-IV</t>
  </si>
  <si>
    <r>
      <t xml:space="preserve">POOH W/ </t>
    </r>
    <r>
      <rPr>
        <b/>
        <sz val="12"/>
        <color rgb="FFFF0000"/>
        <rFont val="Calibri"/>
        <family val="2"/>
        <scheme val="minor"/>
      </rPr>
      <t>1.75" DHP</t>
    </r>
    <r>
      <rPr>
        <b/>
        <sz val="12"/>
        <color rgb="FF0000FF"/>
        <rFont val="Calibri"/>
        <family val="2"/>
        <scheme val="minor"/>
      </rPr>
      <t xml:space="preserve"> &amp;  S/R, R/U for Sapesco S/L unit , RIH with 2.60" G.C. , tagged R-Nipple @ 5993 ft (S/L depth ) , POOH, RIH with shifting tool , opened SSD against </t>
    </r>
    <r>
      <rPr>
        <b/>
        <sz val="12"/>
        <color rgb="FF339966"/>
        <rFont val="Calibri"/>
        <family val="2"/>
        <scheme val="minor"/>
      </rPr>
      <t>B-I &amp;III</t>
    </r>
    <r>
      <rPr>
        <b/>
        <sz val="12"/>
        <color rgb="FF0000FF"/>
        <rFont val="Calibri"/>
        <family val="2"/>
        <scheme val="minor"/>
      </rPr>
      <t xml:space="preserve"> , now </t>
    </r>
    <r>
      <rPr>
        <b/>
        <sz val="12"/>
        <color rgb="FF339966"/>
        <rFont val="Calibri"/>
        <family val="2"/>
        <scheme val="minor"/>
      </rPr>
      <t xml:space="preserve">B- I,III &amp; IV </t>
    </r>
    <r>
      <rPr>
        <b/>
        <sz val="12"/>
        <color rgb="FF0000FF"/>
        <rFont val="Calibri"/>
        <family val="2"/>
        <scheme val="minor"/>
      </rPr>
      <t xml:space="preserve">on production, RIH with </t>
    </r>
    <r>
      <rPr>
        <b/>
        <sz val="12"/>
        <color rgb="FFFF0000"/>
        <rFont val="Calibri"/>
        <family val="2"/>
        <scheme val="minor"/>
      </rPr>
      <t>2" DHP</t>
    </r>
    <r>
      <rPr>
        <b/>
        <sz val="12"/>
        <color rgb="FF0000FF"/>
        <rFont val="Calibri"/>
        <family val="2"/>
        <scheme val="minor"/>
      </rPr>
      <t xml:space="preserve"> and S/R , on stream</t>
    </r>
  </si>
  <si>
    <t>B- I,III &amp; IV</t>
  </si>
  <si>
    <t>BAKER  
B- I,III &amp; IV</t>
  </si>
  <si>
    <t>Expro # 3 (TMU)</t>
  </si>
  <si>
    <t>TV LEAK</t>
  </si>
  <si>
    <t>LOW PUMP EFF. , R.TRIP W/2" DHP, ON STREAM.</t>
  </si>
  <si>
    <r>
      <t xml:space="preserve">NO PUMP ACTION, R.TRIP W/2" DHP, TBG TEST NOT HOLD, R.TRIP W/2" ANCHOR PUMP, RET. 10*1" RODS, </t>
    </r>
    <r>
      <rPr>
        <b/>
        <sz val="12"/>
        <color rgb="FFFF0000"/>
        <rFont val="Calibri"/>
        <family val="2"/>
      </rPr>
      <t>SET ANCHOR PUMP AT 5550 FT</t>
    </r>
    <r>
      <rPr>
        <b/>
        <sz val="12"/>
        <color rgb="FF0000FF"/>
        <rFont val="Calibri"/>
        <family val="2"/>
      </rPr>
      <t>, TBG TEST HOLD, ON STREAM.</t>
    </r>
  </si>
  <si>
    <t>NO PUMP ACTION, RESET DHP, ON STREAM</t>
  </si>
  <si>
    <t>NORMAL CARD  , PLAN TO PERFORM PROD. TEST</t>
  </si>
  <si>
    <t>Normal Card, Pump Fill. 99%</t>
  </si>
  <si>
    <r>
      <t xml:space="preserve">NO PUMP ACTION, RET. ( 10X1" ) RODS, MANY TRIALS TO RIH W/ 2" ANCHOR PUMP W/O SUCCESS, </t>
    </r>
    <r>
      <rPr>
        <b/>
        <sz val="12"/>
        <color rgb="FFFF0000"/>
        <rFont val="Calibri"/>
        <family val="2"/>
        <charset val="204"/>
        <scheme val="minor"/>
      </rPr>
      <t>RIH W/ 1.75" INSTREAD OF 2" ANCHOR PUMP</t>
    </r>
    <r>
      <rPr>
        <b/>
        <sz val="12"/>
        <color rgb="FF0000FF"/>
        <rFont val="Calibri"/>
        <family val="2"/>
        <scheme val="minor"/>
      </rPr>
      <t>, ON STREAM.</t>
    </r>
  </si>
  <si>
    <t>INCR. S.L. F/ 112" T/ 128"</t>
  </si>
  <si>
    <t>BAKER  
P.SIZE 1.75"    S.L 128"</t>
  </si>
  <si>
    <r>
      <t xml:space="preserve">NPA, MANY ATTEMPTS TO RIH W/1.75" ANCHOR PUMP, </t>
    </r>
    <r>
      <rPr>
        <b/>
        <sz val="12"/>
        <color rgb="FFFF0000"/>
        <rFont val="Calibri"/>
        <family val="2"/>
        <charset val="204"/>
        <scheme val="minor"/>
      </rPr>
      <t>FOUND OBSTRUCTION</t>
    </r>
    <r>
      <rPr>
        <b/>
        <sz val="12"/>
        <color rgb="FF0000FF"/>
        <rFont val="Calibri"/>
        <family val="2"/>
        <scheme val="minor"/>
      </rPr>
      <t xml:space="preserve"> IN ROD 16X7/8", POOH, SPOTTED HCL &amp; DIESEL, SOAKING FOR 1 HR, RIH W/ CLEANING SCRAPPER, 
CLEANED OK, RIH W/ ANCHOR PUMP, RET. 5 X 1" RODS, TBG TEST, NOT HOLD, 
FOUND WTR COMING FROM CSG,</t>
    </r>
    <r>
      <rPr>
        <b/>
        <sz val="12"/>
        <color rgb="FFFF0000"/>
        <rFont val="Calibri"/>
        <family val="2"/>
        <charset val="204"/>
        <scheme val="minor"/>
      </rPr>
      <t xml:space="preserve"> SECURED THE WELL, WWO</t>
    </r>
  </si>
  <si>
    <t>WELL ( S/R ) :    A-68</t>
  </si>
  <si>
    <t>640 MAX-II</t>
  </si>
  <si>
    <t>119"</t>
  </si>
  <si>
    <t>N-97 COND-II (APERGY)</t>
  </si>
  <si>
    <t>2" DHP</t>
  </si>
  <si>
    <t>25*1" + 125*7/8" + 78*1"</t>
  </si>
  <si>
    <t xml:space="preserve"> B-I (5788 - 5818]
 B-III (5,983 – 5,995) (12 FT)
B-IV (6,001 – 6,008) , (6,017 – 6,028)</t>
  </si>
  <si>
    <r>
      <rPr>
        <b/>
        <sz val="12"/>
        <color indexed="12"/>
        <rFont val="Calibri"/>
        <family val="2"/>
      </rPr>
      <t>FINISHED DRILLING ,</t>
    </r>
    <r>
      <rPr>
        <b/>
        <sz val="12"/>
        <color rgb="FF0000FF"/>
        <rFont val="Calibri"/>
        <family val="2"/>
      </rPr>
      <t xml:space="preserve"> C</t>
    </r>
    <r>
      <rPr>
        <b/>
        <sz val="12"/>
        <color indexed="12"/>
        <rFont val="Calibri"/>
        <family val="2"/>
      </rPr>
      <t xml:space="preserve">OMPLETED THE WELL AS OIL PRODUCER  FROM  </t>
    </r>
    <r>
      <rPr>
        <b/>
        <sz val="12"/>
        <color rgb="FF339933"/>
        <rFont val="Calibri"/>
        <family val="2"/>
      </rPr>
      <t xml:space="preserve">BAH-I    [5788 - 5818]
  USING </t>
    </r>
    <r>
      <rPr>
        <b/>
        <sz val="12"/>
        <color indexed="10"/>
        <rFont val="Calibri"/>
        <family val="2"/>
      </rPr>
      <t>S/R</t>
    </r>
    <r>
      <rPr>
        <b/>
        <sz val="12"/>
        <color rgb="FF339933"/>
        <rFont val="Calibri"/>
        <family val="2"/>
      </rPr>
      <t xml:space="preserve"> SYSTEM,</t>
    </r>
    <r>
      <rPr>
        <b/>
        <sz val="12"/>
        <color rgb="FF0000FF"/>
        <rFont val="Calibri"/>
        <family val="2"/>
      </rPr>
      <t xml:space="preserve"> ,   </t>
    </r>
    <r>
      <rPr>
        <b/>
        <sz val="12"/>
        <color rgb="FFFF0000"/>
        <rFont val="Calibri"/>
        <family val="2"/>
      </rPr>
      <t>PERFORMED FRAC JOB FOR  BAH-I</t>
    </r>
    <r>
      <rPr>
        <b/>
        <sz val="12"/>
        <color rgb="FF0000FF"/>
        <rFont val="Calibri"/>
        <family val="2"/>
      </rPr>
      <t xml:space="preserve">    [5788 - 5818] :  (  PROPPED FRUCTURE HALF LENTH = 340 FT , FRAC HIGHT = 190  FT  ,  NET PRESSURE =1296 PSI , FLUID EFFICIENCY = 48 %   ,   CONDUCTIVITY  =  20739 MD.FT  ) , PERFORATED </t>
    </r>
    <r>
      <rPr>
        <b/>
        <sz val="12"/>
        <color rgb="FF339966"/>
        <rFont val="Calibri"/>
        <family val="2"/>
      </rPr>
      <t>B-III (5,983 – 5,995) (12 FT)</t>
    </r>
    <r>
      <rPr>
        <b/>
        <sz val="12"/>
        <color rgb="FF0000FF"/>
        <rFont val="Calibri"/>
        <family val="2"/>
      </rPr>
      <t xml:space="preserve"> P= 1810 Psi
,  </t>
    </r>
    <r>
      <rPr>
        <b/>
        <sz val="12"/>
        <color rgb="FF339966"/>
        <rFont val="Calibri"/>
        <family val="2"/>
      </rPr>
      <t>B-IV (6,001 – 6,008)</t>
    </r>
    <r>
      <rPr>
        <b/>
        <sz val="12"/>
        <color rgb="FF0000FF"/>
        <rFont val="Calibri"/>
        <family val="2"/>
      </rPr>
      <t xml:space="preserve"> (07 FT) P= 1810 Psi,  </t>
    </r>
    <r>
      <rPr>
        <b/>
        <sz val="12"/>
        <color rgb="FF339966"/>
        <rFont val="Calibri"/>
        <family val="2"/>
      </rPr>
      <t>B-IV (6,017 – 6,028)</t>
    </r>
    <r>
      <rPr>
        <b/>
        <sz val="12"/>
        <color rgb="FF0000FF"/>
        <rFont val="Calibri"/>
        <family val="2"/>
      </rPr>
      <t xml:space="preserve"> (11 FT) P= 970 Psi , RIH WITH 2" DHP &amp; </t>
    </r>
    <r>
      <rPr>
        <b/>
        <sz val="12"/>
        <color rgb="FFFF0000"/>
        <rFont val="Calibri"/>
        <family val="2"/>
      </rPr>
      <t xml:space="preserve">NEW N-97 S/R </t>
    </r>
    <r>
      <rPr>
        <b/>
        <sz val="12"/>
        <color rgb="FF0000FF"/>
        <rFont val="Calibri"/>
        <family val="2"/>
      </rPr>
      <t xml:space="preserve"> </t>
    </r>
    <r>
      <rPr>
        <b/>
        <u/>
        <sz val="12"/>
        <color rgb="FFFF0000"/>
        <rFont val="Calibri"/>
        <family val="2"/>
      </rPr>
      <t>( 25X1"+115X7/8"+86X1")</t>
    </r>
    <r>
      <rPr>
        <b/>
        <sz val="12"/>
        <color rgb="FF0000FF"/>
        <rFont val="Calibri"/>
        <family val="2"/>
      </rPr>
      <t xml:space="preserve"> , R/U FOR </t>
    </r>
    <r>
      <rPr>
        <b/>
        <sz val="12"/>
        <color rgb="FFFF0000"/>
        <rFont val="Calibri"/>
        <family val="2"/>
      </rPr>
      <t>640 MAX-II S/U FROM A-33</t>
    </r>
    <r>
      <rPr>
        <b/>
        <sz val="12"/>
        <color rgb="FF0000FF"/>
        <rFont val="Calibri"/>
        <family val="2"/>
      </rPr>
      <t xml:space="preserve"> , ( S.L=119" , SH.S=10" ) , ON STREAM </t>
    </r>
    <r>
      <rPr>
        <b/>
        <sz val="12"/>
        <color rgb="FFFF0000"/>
        <rFont val="Calibri"/>
        <family val="2"/>
      </rPr>
      <t xml:space="preserve"> ON 21-1-2018</t>
    </r>
  </si>
  <si>
    <t>B-I  , III, IV</t>
  </si>
  <si>
    <t>CELLER FILLED W/SAND</t>
  </si>
  <si>
    <t>NO PUMP ACTION</t>
  </si>
  <si>
    <t>NO PUMP ACTION, RESET, HYDROTEST, HOLD OK, ON STREAM.</t>
  </si>
  <si>
    <t>EXPRO #3 (TMU) , L.P.E.</t>
  </si>
  <si>
    <r>
      <t xml:space="preserve">LOW PUMP EFF., </t>
    </r>
    <r>
      <rPr>
        <b/>
        <sz val="12"/>
        <color rgb="FFFF0000"/>
        <rFont val="Calibri"/>
        <family val="2"/>
        <scheme val="minor"/>
      </rPr>
      <t>R.TRIP W/2.25" INSTEAD OF 2"</t>
    </r>
    <r>
      <rPr>
        <b/>
        <sz val="12"/>
        <color rgb="FF0000FF"/>
        <rFont val="Calibri"/>
        <family val="2"/>
        <scheme val="minor"/>
      </rPr>
      <t xml:space="preserve"> , ON STREAM.</t>
    </r>
  </si>
  <si>
    <r>
      <t xml:space="preserve">ROD NO. </t>
    </r>
    <r>
      <rPr>
        <b/>
        <sz val="12"/>
        <color rgb="FFFF0000"/>
        <rFont val="Calibri"/>
        <family val="2"/>
        <scheme val="minor"/>
      </rPr>
      <t>(58*1")</t>
    </r>
    <r>
      <rPr>
        <b/>
        <sz val="12"/>
        <color rgb="FF0000FF"/>
        <rFont val="Calibri"/>
        <family val="2"/>
        <scheme val="minor"/>
      </rPr>
      <t xml:space="preserve"> PARTED, FISHED, REPLACED, </t>
    </r>
    <r>
      <rPr>
        <b/>
        <sz val="12"/>
        <color rgb="FFFF0000"/>
        <rFont val="Calibri"/>
        <family val="2"/>
        <charset val="204"/>
        <scheme val="minor"/>
      </rPr>
      <t>R.TRIP</t>
    </r>
    <r>
      <rPr>
        <b/>
        <sz val="12"/>
        <color rgb="FF0000FF"/>
        <rFont val="Calibri"/>
        <family val="2"/>
        <scheme val="minor"/>
      </rPr>
      <t xml:space="preserve"> ,REPLACED (20X1" FROM 48 TO 68 ) ,  , ON STREAM.</t>
    </r>
  </si>
  <si>
    <r>
      <t>ROD NO.</t>
    </r>
    <r>
      <rPr>
        <b/>
        <sz val="12"/>
        <color rgb="FFFF0000"/>
        <rFont val="Calibri"/>
        <family val="2"/>
        <charset val="204"/>
        <scheme val="minor"/>
      </rPr>
      <t>(69*1"</t>
    </r>
    <r>
      <rPr>
        <b/>
        <sz val="12"/>
        <color rgb="FF0000FF"/>
        <rFont val="Calibri"/>
        <family val="2"/>
        <scheme val="minor"/>
      </rPr>
      <t xml:space="preserve">) PARTED, FISHED, </t>
    </r>
    <r>
      <rPr>
        <b/>
        <sz val="12"/>
        <color rgb="FFFF0000"/>
        <rFont val="Calibri"/>
        <family val="2"/>
        <scheme val="minor"/>
      </rPr>
      <t xml:space="preserve">CHANGED F/69 T/86, </t>
    </r>
    <r>
      <rPr>
        <b/>
        <sz val="12"/>
        <color rgb="FF0000FF"/>
        <rFont val="Calibri"/>
        <family val="2"/>
        <scheme val="minor"/>
      </rPr>
      <t>, TBG TEST HOLD, ON STREAM.</t>
    </r>
  </si>
  <si>
    <t>BAKER , SH.S= 8"</t>
  </si>
  <si>
    <t>INCREASED SH.S. F/8" T/10"</t>
  </si>
  <si>
    <t>EXPRO#2 (TMU),SH.S= 10"</t>
  </si>
  <si>
    <r>
      <t xml:space="preserve">ROD NO. </t>
    </r>
    <r>
      <rPr>
        <b/>
        <sz val="12"/>
        <color rgb="FFFF0000"/>
        <rFont val="Calibri"/>
        <family val="2"/>
        <scheme val="minor"/>
      </rPr>
      <t>( 81X1" )</t>
    </r>
    <r>
      <rPr>
        <b/>
        <sz val="12"/>
        <color rgb="FF0000FF"/>
        <rFont val="Calibri"/>
        <family val="2"/>
        <scheme val="minor"/>
      </rPr>
      <t xml:space="preserve"> PARTED, FISHED OK, REPLACED, R.TRIP, CHANGED TOP SECTION ( 84X1" ), ON STREAM</t>
    </r>
  </si>
  <si>
    <r>
      <t xml:space="preserve">ROD NO. </t>
    </r>
    <r>
      <rPr>
        <b/>
        <sz val="12"/>
        <color rgb="FFFF0000"/>
        <rFont val="Calibri"/>
        <family val="2"/>
        <scheme val="minor"/>
      </rPr>
      <t xml:space="preserve">( 1X7/8" ) </t>
    </r>
    <r>
      <rPr>
        <b/>
        <sz val="12"/>
        <color rgb="FF0000FF"/>
        <rFont val="Calibri"/>
        <family val="2"/>
        <scheme val="minor"/>
      </rPr>
      <t>PARTED, FISHED OK, REPLACED, R.TRIP, ON STREAM</t>
    </r>
  </si>
  <si>
    <t>EXPRO TMU #2</t>
  </si>
  <si>
    <r>
      <t>ROD NO. (</t>
    </r>
    <r>
      <rPr>
        <b/>
        <sz val="12"/>
        <color rgb="FFFF0000"/>
        <rFont val="Calibri"/>
        <family val="2"/>
        <scheme val="minor"/>
      </rPr>
      <t xml:space="preserve"> 4X7/8" </t>
    </r>
    <r>
      <rPr>
        <b/>
        <sz val="12"/>
        <color rgb="FF0000FF"/>
        <rFont val="Calibri"/>
        <family val="2"/>
        <scheme val="minor"/>
      </rPr>
      <t>) PARTED, FISHED OK, REPLACED,  ON STREAM</t>
    </r>
  </si>
  <si>
    <r>
      <t xml:space="preserve">ROD NO. ( </t>
    </r>
    <r>
      <rPr>
        <b/>
        <sz val="12"/>
        <color rgb="FFFF0000"/>
        <rFont val="Calibri"/>
        <family val="2"/>
        <scheme val="minor"/>
      </rPr>
      <t xml:space="preserve">2X7/8" </t>
    </r>
    <r>
      <rPr>
        <b/>
        <sz val="12"/>
        <color rgb="FF0000FF"/>
        <rFont val="Calibri"/>
        <family val="2"/>
        <scheme val="minor"/>
      </rPr>
      <t>) PARTED, FISHED OK, REPLACED FIRST 10 RODS IN 7/8" ,  ON STREAM</t>
    </r>
  </si>
  <si>
    <r>
      <t xml:space="preserve">EXPRO #2 (TMU) ( </t>
    </r>
    <r>
      <rPr>
        <b/>
        <sz val="12"/>
        <color rgb="FFFF0000"/>
        <rFont val="Calibri"/>
        <family val="2"/>
        <charset val="204"/>
        <scheme val="minor"/>
      </rPr>
      <t>A-68+79</t>
    </r>
    <r>
      <rPr>
        <b/>
        <sz val="12"/>
        <rFont val="Calibri"/>
        <family val="2"/>
        <scheme val="minor"/>
      </rPr>
      <t>)</t>
    </r>
  </si>
  <si>
    <t>BAKER,  SH.S=10"</t>
  </si>
  <si>
    <r>
      <t>ROD NO. ( 11X7/8" ) PARTED, FISHED OK, REPLACED ,</t>
    </r>
    <r>
      <rPr>
        <b/>
        <sz val="12"/>
        <color rgb="FFFF0000"/>
        <rFont val="Calibri"/>
        <family val="2"/>
        <scheme val="minor"/>
      </rPr>
      <t xml:space="preserve"> R.TRIP W/ 2 " DHP  </t>
    </r>
    <r>
      <rPr>
        <b/>
        <sz val="12"/>
        <color rgb="FF0000FF"/>
        <rFont val="Calibri"/>
        <family val="2"/>
        <scheme val="minor"/>
      </rPr>
      <t xml:space="preserve"> , NEW S/R CONF : ( 88X1"+110X7/8"+25X1") , ON STREAM</t>
    </r>
  </si>
  <si>
    <r>
      <t xml:space="preserve">ROD NO. </t>
    </r>
    <r>
      <rPr>
        <b/>
        <sz val="12"/>
        <color rgb="FFFF0000"/>
        <rFont val="Calibri"/>
        <family val="2"/>
        <scheme val="minor"/>
      </rPr>
      <t>( 13X7/8" )</t>
    </r>
    <r>
      <rPr>
        <b/>
        <sz val="12"/>
        <color rgb="FF0000FF"/>
        <rFont val="Calibri"/>
        <family val="2"/>
        <scheme val="minor"/>
      </rPr>
      <t xml:space="preserve"> PARTED , FISHED OK , </t>
    </r>
    <r>
      <rPr>
        <b/>
        <sz val="12"/>
        <color rgb="FFFF0000"/>
        <rFont val="Calibri"/>
        <family val="2"/>
        <scheme val="minor"/>
      </rPr>
      <t>R.TRIP W/</t>
    </r>
    <r>
      <rPr>
        <b/>
        <sz val="12"/>
        <color rgb="FF0000FF"/>
        <rFont val="Calibri"/>
        <family val="2"/>
        <scheme val="minor"/>
      </rPr>
      <t xml:space="preserve"> </t>
    </r>
    <r>
      <rPr>
        <b/>
        <sz val="12"/>
        <color rgb="FFFF0000"/>
        <rFont val="Calibri"/>
        <family val="2"/>
        <scheme val="minor"/>
      </rPr>
      <t xml:space="preserve">2.25" DHP INSTEAD OF 2 " DHP </t>
    </r>
  </si>
  <si>
    <r>
      <t xml:space="preserve">DECREASED SH.S. F/10" T/8" , ON STREAM </t>
    </r>
    <r>
      <rPr>
        <b/>
        <sz val="12"/>
        <color rgb="FFFF0000"/>
        <rFont val="Calibri"/>
        <family val="2"/>
        <scheme val="minor"/>
      </rPr>
      <t>13/12/19</t>
    </r>
  </si>
  <si>
    <t>BAKER, SH.S=8"</t>
  </si>
  <si>
    <t>NORMAL  CARD</t>
  </si>
  <si>
    <r>
      <t xml:space="preserve">FOUND ROD NO. ( 6X1" ) PARTED, </t>
    </r>
    <r>
      <rPr>
        <b/>
        <sz val="12"/>
        <color rgb="FFFF0000"/>
        <rFont val="Calibri"/>
        <family val="2"/>
        <scheme val="minor"/>
      </rPr>
      <t>CHANGED ALL S/R WITH NEW S-88</t>
    </r>
    <r>
      <rPr>
        <b/>
        <sz val="12"/>
        <color rgb="FF0000FF"/>
        <rFont val="Calibri"/>
        <family val="2"/>
        <scheme val="minor"/>
      </rPr>
      <t xml:space="preserve"> ( 80X1" + 120X7/8" + 25X1" ), ON STREAM.</t>
    </r>
  </si>
  <si>
    <t>EXPRO #3 (TMU) , EXPECTED LOW PUMP EFF. , PLAN TO CHECK BY D.F.L</t>
  </si>
  <si>
    <t>L.P.E. , R.TRIP, ON STREAM.</t>
  </si>
  <si>
    <t>BAKER, AFTER R/T  , PLAN TO CHECK</t>
  </si>
  <si>
    <r>
      <t xml:space="preserve">NO PUMP ACTION, RESET FOR DHP, HYDRO TEST, HOLD OK, STARTED THE WELL, </t>
    </r>
    <r>
      <rPr>
        <b/>
        <sz val="12"/>
        <color rgb="FFFF0000"/>
        <rFont val="Calibri"/>
        <family val="2"/>
        <scheme val="minor"/>
      </rPr>
      <t>FOUND L.P.E.</t>
    </r>
    <r>
      <rPr>
        <b/>
        <sz val="12"/>
        <color rgb="FF0000FF"/>
        <rFont val="Calibri"/>
        <family val="2"/>
        <scheme val="minor"/>
      </rPr>
      <t xml:space="preserve"> , R.TRIP, ON STREAM.</t>
    </r>
  </si>
  <si>
    <r>
      <t xml:space="preserve">LOW PUMP EFF., </t>
    </r>
    <r>
      <rPr>
        <b/>
        <sz val="12"/>
        <color rgb="FFFF0000"/>
        <rFont val="Calibri"/>
        <family val="2"/>
        <scheme val="minor"/>
      </rPr>
      <t>2</t>
    </r>
    <r>
      <rPr>
        <b/>
        <sz val="12"/>
        <color rgb="FF0000FF"/>
        <rFont val="Calibri"/>
        <family val="2"/>
        <scheme val="minor"/>
      </rPr>
      <t xml:space="preserve"> R.TRIP W/2.25" DHP, HYDRO TEST, HOLD OK, ON STREAM</t>
    </r>
  </si>
  <si>
    <t xml:space="preserve">Expro # 3 (TMU) </t>
  </si>
  <si>
    <r>
      <t xml:space="preserve">NO PUMP ACTION, RESET DHP, NO PROD., R.TRIP W/2.25" DHP, ON STREAM </t>
    </r>
    <r>
      <rPr>
        <b/>
        <sz val="12"/>
        <color rgb="FFFF0000"/>
        <rFont val="Calibri"/>
        <family val="2"/>
        <scheme val="minor"/>
      </rPr>
      <t>(FOUND RET. DHP SCREEN + BUSHING BARREL CAGE LOST IN WELL)</t>
    </r>
  </si>
  <si>
    <t>DHP SCREEN + BUSHING BARREL CAGE LOST IN WELL</t>
  </si>
  <si>
    <r>
      <t xml:space="preserve">NO PUMP ACTION, </t>
    </r>
    <r>
      <rPr>
        <b/>
        <sz val="12"/>
        <color rgb="FFFF0000"/>
        <rFont val="Calibri"/>
        <family val="2"/>
        <scheme val="minor"/>
      </rPr>
      <t>R.TRIP WITH 2" DHP INSTEAD OF 2.25" DHP</t>
    </r>
    <r>
      <rPr>
        <b/>
        <sz val="12"/>
        <color rgb="FF0000FF"/>
        <rFont val="Calibri"/>
        <family val="2"/>
        <scheme val="minor"/>
      </rPr>
      <t>, ON STREAM</t>
    </r>
  </si>
  <si>
    <t>Expro # 2 (TMU) , 2" DHP INSTEAD OF 2.25" DHP</t>
  </si>
  <si>
    <t>S.F.L. After 6 hr's</t>
  </si>
  <si>
    <t>T.V. Leak</t>
  </si>
  <si>
    <t>LOW PUMP EFF., R.TRIP W/2.25" INSTEAD OF 2" , TBG.TEST, HOLD, ON STREAM</t>
  </si>
  <si>
    <t>EXPRO #3 (TMU), 2.25" DHP</t>
  </si>
  <si>
    <t>NO PUMP ACTION, R.TRIP, ON STREAM</t>
  </si>
  <si>
    <t>ROD NO. 12*1" PARTED, FISHED, REPLACED, ON STREAM.</t>
  </si>
  <si>
    <t xml:space="preserve">  EXPRO #2 (TMU) plan to check by D.F.L</t>
  </si>
  <si>
    <r>
      <t xml:space="preserve">NO PUMP ACTION, R.TRIP, NOT PRODUCE, TBG.TEST, NOT HOLD, </t>
    </r>
    <r>
      <rPr>
        <b/>
        <sz val="12"/>
        <color rgb="FFFF0000"/>
        <rFont val="Calibri"/>
        <family val="2"/>
        <charset val="204"/>
        <scheme val="minor"/>
      </rPr>
      <t>R.TRIP W/ 2.25" ANCHOR PUMP</t>
    </r>
    <r>
      <rPr>
        <b/>
        <sz val="12"/>
        <color rgb="FF0000FF"/>
        <rFont val="Calibri"/>
        <family val="2"/>
        <scheme val="minor"/>
      </rPr>
      <t>, RET. 10*1" RODS, SET PUMP AT 5375 FT, ON STREAM</t>
    </r>
  </si>
  <si>
    <t>TOTAL RET. 10*1" RODS</t>
  </si>
  <si>
    <r>
      <t xml:space="preserve">NO PUMP ACTION, RET. (10+2)X1" RODS, TBG.TEST, NOT HOLD, </t>
    </r>
    <r>
      <rPr>
        <b/>
        <sz val="12"/>
        <color rgb="FFFF0000"/>
        <rFont val="Calibri"/>
        <family val="2"/>
        <charset val="204"/>
        <scheme val="minor"/>
      </rPr>
      <t>WWO</t>
    </r>
  </si>
  <si>
    <t>TOTAL RET. 22*1" RODS</t>
  </si>
  <si>
    <r>
      <t>UNDER W/O DUE TO TBG LEAK</t>
    </r>
    <r>
      <rPr>
        <b/>
        <sz val="12"/>
        <color rgb="FF0000FF"/>
        <rFont val="Calibri"/>
        <family val="2"/>
        <scheme val="minor"/>
      </rPr>
      <t xml:space="preserve">, </t>
    </r>
    <r>
      <rPr>
        <b/>
        <sz val="12"/>
        <color rgb="FFFF0000"/>
        <rFont val="Calibri"/>
        <family val="2"/>
        <charset val="204"/>
        <scheme val="minor"/>
      </rPr>
      <t xml:space="preserve">FOUND CRACK IN JT#2 ABOVE P.S.N, TWO DHP SCREENS HANGED IN F-NIPPLE </t>
    </r>
    <r>
      <rPr>
        <b/>
        <sz val="12"/>
        <color theme="1"/>
        <rFont val="Calibri"/>
        <family val="2"/>
        <charset val="204"/>
        <scheme val="minor"/>
      </rPr>
      <t>TAGGED BTM AT 6200 FT W/6" C/O ASSY,</t>
    </r>
    <r>
      <rPr>
        <b/>
        <sz val="12"/>
        <color rgb="FF0000FF"/>
        <rFont val="Calibri"/>
        <family val="2"/>
        <scheme val="minor"/>
      </rPr>
      <t xml:space="preserve"> </t>
    </r>
    <r>
      <rPr>
        <b/>
        <sz val="12"/>
        <color rgb="FF0000FF"/>
        <rFont val="Calibri"/>
        <family val="2"/>
        <charset val="204"/>
        <scheme val="minor"/>
      </rPr>
      <t>INSTALLED ANCHOR CATCHER COMPL. ON 3-1/2" TBG</t>
    </r>
    <r>
      <rPr>
        <b/>
        <sz val="12"/>
        <color rgb="FF0000FF"/>
        <rFont val="Calibri"/>
        <family val="2"/>
        <scheme val="minor"/>
      </rPr>
      <t xml:space="preserve">, </t>
    </r>
    <r>
      <rPr>
        <b/>
        <sz val="12"/>
        <color rgb="FF339933"/>
        <rFont val="Calibri"/>
        <family val="2"/>
        <charset val="204"/>
        <scheme val="minor"/>
      </rPr>
      <t>ALL INTERVALS ARE ON PROD.,</t>
    </r>
    <r>
      <rPr>
        <b/>
        <sz val="12"/>
        <color rgb="FF0000FF"/>
        <rFont val="Calibri"/>
        <family val="2"/>
        <scheme val="minor"/>
      </rPr>
      <t xml:space="preserve"> RIH W/2" DHP ON S/R N-97 COND-II (APERGY) (25*1" + 125*7/8" + 78*1"), </t>
    </r>
    <r>
      <rPr>
        <b/>
        <sz val="12"/>
        <color rgb="FFFF0000"/>
        <rFont val="Calibri"/>
        <family val="2"/>
        <charset val="204"/>
        <scheme val="minor"/>
      </rPr>
      <t>ON STREAM ON 6/5/2021</t>
    </r>
  </si>
  <si>
    <t>B-I, III, IV</t>
  </si>
  <si>
    <t>NORMAL CARD, AFTER decreasing P.S F/ 2.25" T/ 2".</t>
  </si>
  <si>
    <t>WELL ( S/R ) :    A-69</t>
  </si>
  <si>
    <t>144"</t>
  </si>
  <si>
    <t>N-97</t>
  </si>
  <si>
    <t>1.75" SLIM DHP</t>
  </si>
  <si>
    <t>85X1"+120X7/8"+25X1"</t>
  </si>
  <si>
    <t>2 7/8" TBG</t>
  </si>
  <si>
    <t>B-I  [5740 - 5776],        
 B-IV [5960 - 5978]  &amp; [5988 - 6006]</t>
  </si>
  <si>
    <r>
      <rPr>
        <b/>
        <sz val="12"/>
        <color indexed="12"/>
        <rFont val="Calibri"/>
        <family val="2"/>
      </rPr>
      <t>FINISHED DRILLING ,</t>
    </r>
    <r>
      <rPr>
        <b/>
        <sz val="12"/>
        <color rgb="FF0000FF"/>
        <rFont val="Calibri"/>
        <family val="2"/>
      </rPr>
      <t xml:space="preserve"> C</t>
    </r>
    <r>
      <rPr>
        <b/>
        <sz val="12"/>
        <color indexed="12"/>
        <rFont val="Calibri"/>
        <family val="2"/>
      </rPr>
      <t>OMPLETED THE WELL AS OIL PRODUCER ,  B-I  [5740 - 5776],  Pr = 700  Psi,      
 B-IV [5960 - 5978],  =Pr = 750 Psi &amp; [5988 - 6006], Pr = 740  Psi,  
  USING</t>
    </r>
    <r>
      <rPr>
        <b/>
        <sz val="12"/>
        <color indexed="48"/>
        <rFont val="Calibri"/>
        <family val="2"/>
      </rPr>
      <t xml:space="preserve"> </t>
    </r>
    <r>
      <rPr>
        <b/>
        <sz val="12"/>
        <color indexed="10"/>
        <rFont val="Calibri"/>
        <family val="2"/>
      </rPr>
      <t>S/R</t>
    </r>
    <r>
      <rPr>
        <b/>
        <sz val="12"/>
        <color indexed="12"/>
        <rFont val="Calibri"/>
        <family val="2"/>
      </rPr>
      <t xml:space="preserve"> SYSTEM, ,   INSTALLED</t>
    </r>
    <r>
      <rPr>
        <b/>
        <sz val="12"/>
        <rFont val="Calibri"/>
        <family val="2"/>
      </rPr>
      <t xml:space="preserve"> 2 7/8" SELECTIVE COMPLETION</t>
    </r>
    <r>
      <rPr>
        <b/>
        <sz val="12"/>
        <color indexed="12"/>
        <rFont val="Calibri"/>
        <family val="2"/>
      </rPr>
      <t xml:space="preserve"> ,  ALL INTERVALS ON PROD 
</t>
    </r>
    <r>
      <rPr>
        <b/>
        <sz val="12"/>
        <color rgb="FF339966"/>
        <rFont val="Calibri"/>
        <family val="2"/>
      </rPr>
      <t>B-I,IV</t>
    </r>
    <r>
      <rPr>
        <b/>
        <sz val="12"/>
        <color indexed="12"/>
        <rFont val="Calibri"/>
        <family val="2"/>
      </rPr>
      <t xml:space="preserve"> , </t>
    </r>
    <r>
      <rPr>
        <b/>
        <sz val="12"/>
        <color indexed="10"/>
        <rFont val="Calibri"/>
        <family val="2"/>
      </rPr>
      <t xml:space="preserve">R/U FOR 640 M-II S/U FROM Z-23 </t>
    </r>
    <r>
      <rPr>
        <b/>
        <sz val="12"/>
        <color indexed="12"/>
        <rFont val="Calibri"/>
        <family val="2"/>
      </rPr>
      <t xml:space="preserve">(SH.S = 8" , S.L. = 144''), RIH WITH </t>
    </r>
    <r>
      <rPr>
        <b/>
        <sz val="12"/>
        <color indexed="10"/>
        <rFont val="Calibri"/>
        <family val="2"/>
      </rPr>
      <t xml:space="preserve"> 1.75" SLIM DHP</t>
    </r>
    <r>
      <rPr>
        <b/>
        <sz val="12"/>
        <color indexed="48"/>
        <rFont val="Calibri"/>
        <family val="2"/>
      </rPr>
      <t xml:space="preserve"> , </t>
    </r>
    <r>
      <rPr>
        <b/>
        <sz val="12"/>
        <color indexed="12"/>
        <rFont val="Calibri"/>
        <family val="2"/>
      </rPr>
      <t xml:space="preserve">WITH </t>
    </r>
    <r>
      <rPr>
        <b/>
        <sz val="12"/>
        <color rgb="FFFF0000"/>
        <rFont val="Calibri"/>
        <family val="2"/>
      </rPr>
      <t>NEW</t>
    </r>
    <r>
      <rPr>
        <b/>
        <sz val="12"/>
        <color indexed="12"/>
        <rFont val="Calibri"/>
        <family val="2"/>
      </rPr>
      <t xml:space="preserve">  </t>
    </r>
    <r>
      <rPr>
        <b/>
        <sz val="12"/>
        <color indexed="10"/>
        <rFont val="Calibri"/>
        <family val="2"/>
      </rPr>
      <t xml:space="preserve">N-97  S/R </t>
    </r>
    <r>
      <rPr>
        <b/>
        <sz val="12"/>
        <color indexed="12"/>
        <rFont val="Calibri"/>
        <family val="2"/>
      </rPr>
      <t>( 25X1" + 120X7/8" + 85X1" ) , ON STREAM 7/1/2018</t>
    </r>
  </si>
  <si>
    <t>B-I &amp; IV</t>
  </si>
  <si>
    <t>BAKER   ( B-I &amp; B-IV )</t>
  </si>
  <si>
    <t>CELLER FILLED W/WATER
, CSG WING PLUGGED</t>
  </si>
  <si>
    <t>SLIGHT FLUID POUND</t>
  </si>
  <si>
    <t>NO PUMP ACTION , R.TRIP , ON STREAM</t>
  </si>
  <si>
    <t xml:space="preserve">EXPRO#3 (TMU) 
</t>
  </si>
  <si>
    <t>NO PUMP ACTION , R.TRIP ,ON STREAM.</t>
  </si>
  <si>
    <t xml:space="preserve">NORMAL CARD </t>
  </si>
  <si>
    <t>SLIGHT TV LEAK,  P.FILL.= 98 %</t>
  </si>
  <si>
    <t>SLIGHT SV LEAK</t>
  </si>
  <si>
    <t>BAKER , wrong test</t>
  </si>
  <si>
    <t>SPACE OUT DHP</t>
  </si>
  <si>
    <t>WELL ( S/R ) :    A-70</t>
  </si>
  <si>
    <t>12"</t>
  </si>
  <si>
    <t>NEW N-97</t>
  </si>
  <si>
    <t>46X1"+115X7/8"+25X1"</t>
  </si>
  <si>
    <r>
      <t>UPPER B-I (5,780 – 5,794) ISOLATED AGAINST SSD</t>
    </r>
    <r>
      <rPr>
        <b/>
        <sz val="12"/>
        <color rgb="FFFF0000"/>
        <rFont val="Calibri"/>
        <family val="2"/>
        <charset val="204"/>
      </rPr>
      <t xml:space="preserve">
</t>
    </r>
    <r>
      <rPr>
        <b/>
        <sz val="12"/>
        <color rgb="FFFF0000"/>
        <rFont val="Calibri"/>
        <family val="2"/>
      </rPr>
      <t>LOWER B-I (5,804 – 5,810)(5,865 – 5,876) ISOLATED BY 2.56" FWG PLUG      
B-IV (5,972 – 5,982) ISOLATED BY 2.56" FWG PLUG</t>
    </r>
    <r>
      <rPr>
        <b/>
        <sz val="12"/>
        <color rgb="FF339966"/>
        <rFont val="Calibri"/>
        <family val="2"/>
      </rPr>
      <t xml:space="preserve">                              
</t>
    </r>
    <r>
      <rPr>
        <b/>
        <sz val="12"/>
        <rFont val="Calibri"/>
        <family val="2"/>
        <charset val="204"/>
      </rPr>
      <t>B-V (6,032 – 6,050) ISOLATED BY B.PLUG @ 6020 FT + 20 FT   CMT</t>
    </r>
  </si>
  <si>
    <r>
      <rPr>
        <b/>
        <sz val="12"/>
        <color indexed="12"/>
        <rFont val="Calibri"/>
        <family val="2"/>
      </rPr>
      <t>FINISHED DRILLING ,</t>
    </r>
    <r>
      <rPr>
        <b/>
        <sz val="12"/>
        <color rgb="FF0000FF"/>
        <rFont val="Calibri"/>
        <family val="2"/>
      </rPr>
      <t xml:space="preserve"> C</t>
    </r>
    <r>
      <rPr>
        <b/>
        <sz val="12"/>
        <color indexed="12"/>
        <rFont val="Calibri"/>
        <family val="2"/>
      </rPr>
      <t>OMPLETED THE WELL AS OIL PRODUCER FROM ( B-I (5,780 – 5,794)  P=1466 PSI,  B-I (5,804 – 5,810)  P=1040 PSI,B -I (5,865 – 5,876)  P=N/A , B-IV (5,972 – 5,982) P=2100 PSI , B-V (6,032 – 6,050)  P=1530 PSI ) USING</t>
    </r>
    <r>
      <rPr>
        <b/>
        <sz val="12"/>
        <color indexed="48"/>
        <rFont val="Calibri"/>
        <family val="2"/>
      </rPr>
      <t xml:space="preserve"> </t>
    </r>
    <r>
      <rPr>
        <b/>
        <sz val="12"/>
        <color indexed="10"/>
        <rFont val="Calibri"/>
        <family val="2"/>
      </rPr>
      <t>S/R</t>
    </r>
    <r>
      <rPr>
        <b/>
        <sz val="12"/>
        <color indexed="12"/>
        <rFont val="Calibri"/>
        <family val="2"/>
      </rPr>
      <t xml:space="preserve"> SYSTEM, INSTALLED</t>
    </r>
    <r>
      <rPr>
        <b/>
        <sz val="12"/>
        <rFont val="Calibri"/>
        <family val="2"/>
      </rPr>
      <t xml:space="preserve"> SELECTIVE COMPLETION</t>
    </r>
    <r>
      <rPr>
        <b/>
        <sz val="12"/>
        <color indexed="12"/>
        <rFont val="Calibri"/>
        <family val="2"/>
      </rPr>
      <t xml:space="preserve"> ,  ALL INTERVALS </t>
    </r>
    <r>
      <rPr>
        <b/>
        <sz val="12"/>
        <color rgb="FF339966"/>
        <rFont val="Calibri"/>
        <family val="2"/>
      </rPr>
      <t>B-I ,IV &amp;V</t>
    </r>
    <r>
      <rPr>
        <b/>
        <sz val="12"/>
        <color indexed="12"/>
        <rFont val="Calibri"/>
        <family val="2"/>
      </rPr>
      <t xml:space="preserve"> ON PROD , </t>
    </r>
    <r>
      <rPr>
        <b/>
        <sz val="12"/>
        <color indexed="10"/>
        <rFont val="Calibri"/>
        <family val="2"/>
      </rPr>
      <t xml:space="preserve">R/U FOR M-II 640 S/U FROM DORAR-18 </t>
    </r>
    <r>
      <rPr>
        <b/>
        <sz val="12"/>
        <color indexed="12"/>
        <rFont val="Calibri"/>
        <family val="2"/>
      </rPr>
      <t xml:space="preserve">(SH.S =12" , S.L. = 128''), RIH WITH </t>
    </r>
    <r>
      <rPr>
        <b/>
        <sz val="12"/>
        <color indexed="10"/>
        <rFont val="Calibri"/>
        <family val="2"/>
      </rPr>
      <t xml:space="preserve"> 2"  DHP</t>
    </r>
    <r>
      <rPr>
        <b/>
        <sz val="12"/>
        <color indexed="48"/>
        <rFont val="Calibri"/>
        <family val="2"/>
      </rPr>
      <t xml:space="preserve"> , </t>
    </r>
    <r>
      <rPr>
        <b/>
        <sz val="12"/>
        <color indexed="12"/>
        <rFont val="Calibri"/>
        <family val="2"/>
      </rPr>
      <t xml:space="preserve">WITH </t>
    </r>
    <r>
      <rPr>
        <b/>
        <sz val="12"/>
        <color rgb="FFFF0000"/>
        <rFont val="Calibri"/>
        <family val="2"/>
      </rPr>
      <t>NEW N-97</t>
    </r>
    <r>
      <rPr>
        <b/>
        <sz val="12"/>
        <color indexed="10"/>
        <rFont val="Calibri"/>
        <family val="2"/>
      </rPr>
      <t xml:space="preserve">  S/R </t>
    </r>
    <r>
      <rPr>
        <b/>
        <sz val="12"/>
        <color indexed="12"/>
        <rFont val="Calibri"/>
        <family val="2"/>
      </rPr>
      <t>(  90X1" + 120X7/8" + 25X1" ) , ON STREAM 13/2/2018</t>
    </r>
  </si>
  <si>
    <t>B-I ,IV &amp;V</t>
  </si>
  <si>
    <t>EXPRO TMU-3 , B-I ,IV &amp;V</t>
  </si>
  <si>
    <t>EXPRO TMU-3</t>
  </si>
  <si>
    <r>
      <t xml:space="preserve">POOH W/ S/R  &amp; 2" DHP, RIH W/ 2.84" G.C , TAGGED P.S.N @ 5807 FT (S/L DEPTH).
        , </t>
    </r>
    <r>
      <rPr>
        <b/>
        <sz val="12"/>
        <color rgb="FFFF0000"/>
        <rFont val="Calibri"/>
        <family val="2"/>
        <scheme val="minor"/>
      </rPr>
      <t>CLOSED LOWER SSD @ 5940 FT AGAINST B-IV.</t>
    </r>
    <r>
      <rPr>
        <b/>
        <sz val="12"/>
        <color rgb="FF0000FF"/>
        <rFont val="Calibri"/>
        <family val="2"/>
        <scheme val="minor"/>
      </rPr>
      <t xml:space="preserve">  , CHECKED UPPER SSD AGAINST B-I, FOUND IT OPENED ,  </t>
    </r>
    <r>
      <rPr>
        <b/>
        <sz val="12"/>
        <color rgb="FF339966"/>
        <rFont val="Calibri"/>
        <family val="2"/>
        <scheme val="minor"/>
      </rPr>
      <t>NOW B-I,V ON PRODUCTION</t>
    </r>
    <r>
      <rPr>
        <b/>
        <sz val="12"/>
        <color rgb="FF0000FF"/>
        <rFont val="Calibri"/>
        <family val="2"/>
        <scheme val="minor"/>
      </rPr>
      <t xml:space="preserve">., RIH </t>
    </r>
    <r>
      <rPr>
        <b/>
        <sz val="12"/>
        <color rgb="FFFF0000"/>
        <rFont val="Calibri"/>
        <family val="2"/>
        <scheme val="minor"/>
      </rPr>
      <t>W/ 1.75" DHP</t>
    </r>
    <r>
      <rPr>
        <b/>
        <sz val="12"/>
        <color rgb="FF0000FF"/>
        <rFont val="Calibri"/>
        <family val="2"/>
        <scheme val="minor"/>
      </rPr>
      <t xml:space="preserve"> &amp; S/R, ON STREAM </t>
    </r>
  </si>
  <si>
    <t>B-I,V</t>
  </si>
  <si>
    <t xml:space="preserve"> B-I,V</t>
  </si>
  <si>
    <r>
      <t xml:space="preserve">SEVERE FLUID POUND, </t>
    </r>
    <r>
      <rPr>
        <b/>
        <sz val="12"/>
        <color rgb="FFFF0000"/>
        <rFont val="Calibri"/>
        <family val="2"/>
        <scheme val="minor"/>
      </rPr>
      <t>P.FILLAGE 66%</t>
    </r>
  </si>
  <si>
    <r>
      <t xml:space="preserve">BAKER ,  </t>
    </r>
    <r>
      <rPr>
        <b/>
        <sz val="12"/>
        <color rgb="FFFF0000"/>
        <rFont val="Calibri"/>
        <family val="2"/>
        <scheme val="minor"/>
      </rPr>
      <t>B-I,V</t>
    </r>
  </si>
  <si>
    <r>
      <t xml:space="preserve">SLIGHT F.POUND , </t>
    </r>
    <r>
      <rPr>
        <b/>
        <sz val="12"/>
        <color rgb="FFFF0000"/>
        <rFont val="Calibri"/>
        <family val="2"/>
        <scheme val="minor"/>
      </rPr>
      <t>P.FILLAGE 87 %</t>
    </r>
  </si>
  <si>
    <r>
      <t xml:space="preserve"> POOH W/ 1.75" S/R &amp; DHP ,</t>
    </r>
    <r>
      <rPr>
        <b/>
        <sz val="12"/>
        <color rgb="FFFF0000"/>
        <rFont val="Calibri"/>
        <family val="2"/>
        <scheme val="minor"/>
      </rPr>
      <t>CLOSED SSD AGAINST B-I</t>
    </r>
    <r>
      <rPr>
        <b/>
        <sz val="12"/>
        <color rgb="FF0000FF"/>
        <rFont val="Calibri"/>
        <family val="2"/>
        <scheme val="minor"/>
      </rPr>
      <t xml:space="preserve">, HAD SLACK WEIGHT , NO CLEAR INDICATION FOR CLOSING SSD, </t>
    </r>
    <r>
      <rPr>
        <b/>
        <sz val="12"/>
        <color rgb="FF339966"/>
        <rFont val="Calibri"/>
        <family val="2"/>
        <scheme val="minor"/>
      </rPr>
      <t>B-V ONLY ON PROD.</t>
    </r>
    <r>
      <rPr>
        <b/>
        <sz val="12"/>
        <color rgb="FF0000FF"/>
        <rFont val="Calibri"/>
        <family val="2"/>
        <scheme val="minor"/>
      </rPr>
      <t xml:space="preserve"> ( S.F.L FOR B-I,IV @ 3700 FT ) CONFIRMED SSD IS CLOSED, RIH </t>
    </r>
    <r>
      <rPr>
        <b/>
        <sz val="12"/>
        <color rgb="FFFF0000"/>
        <rFont val="Calibri"/>
        <family val="2"/>
        <scheme val="minor"/>
      </rPr>
      <t>W/ 1.5" DHP</t>
    </r>
    <r>
      <rPr>
        <b/>
        <sz val="12"/>
        <color rgb="FF0000FF"/>
        <rFont val="Calibri"/>
        <family val="2"/>
        <scheme val="minor"/>
      </rPr>
      <t xml:space="preserve"> &amp; S/R, </t>
    </r>
    <r>
      <rPr>
        <b/>
        <sz val="12"/>
        <color rgb="FFFF0000"/>
        <rFont val="Calibri"/>
        <family val="2"/>
        <scheme val="minor"/>
      </rPr>
      <t xml:space="preserve">ON STREAM, </t>
    </r>
    <r>
      <rPr>
        <b/>
        <sz val="12"/>
        <color rgb="FF0000FF"/>
        <rFont val="Calibri"/>
        <family val="2"/>
        <scheme val="minor"/>
      </rPr>
      <t>THE WELL PRODUCED INTERMITTENTLY</t>
    </r>
  </si>
  <si>
    <t>B-V</t>
  </si>
  <si>
    <t>DECREASED SH.S. F/ 12" TO 8"</t>
  </si>
  <si>
    <t xml:space="preserve">S.F.L. FOR B-I , 
SEVERE F.POUND FOR B-V ( FILLAGE= 55 % ) </t>
  </si>
  <si>
    <t>DECREASED S.L F/ 128" TO 112"</t>
  </si>
  <si>
    <t>EXPRO#2 (TMU) , (B-V)</t>
  </si>
  <si>
    <t>SEVERE F.POUND, P. FILLAGE 51 %</t>
  </si>
  <si>
    <r>
      <t xml:space="preserve">POOH W/ 1.5" S/R &amp; DHP , </t>
    </r>
    <r>
      <rPr>
        <b/>
        <sz val="12"/>
        <color rgb="FF339966"/>
        <rFont val="Calibri"/>
        <family val="2"/>
        <scheme val="minor"/>
      </rPr>
      <t xml:space="preserve">OPENED TWO SSD AGAINST B-I,IV, NOW B-I, IV &amp; V ON PRODUCTION </t>
    </r>
    <r>
      <rPr>
        <b/>
        <sz val="12"/>
        <color rgb="FF0000FF"/>
        <rFont val="Calibri"/>
        <family val="2"/>
        <scheme val="minor"/>
      </rPr>
      <t xml:space="preserve"> , RIH W/2" DHP &amp; S/R , ON STREAM.</t>
    </r>
  </si>
  <si>
    <t xml:space="preserve">EXPRO #3 (TMU ) (B-I ,IV &amp;V)  P.S.= 2" , S.L.= 112" ,SH.S.=8" </t>
  </si>
  <si>
    <t>INCREASED SH.S. F/8" T/12"</t>
  </si>
  <si>
    <r>
      <t xml:space="preserve">NO PUMP ACTION, R.TRIP W/ 2.25" DHP INSTEAD OF 2" DHP , HYDROTEST , NOT HOLD , R.TRIP W/2.25" ANCHOR PUMP , RET. (10 + 14 RODS) , S/R ( 60X1"+120X7/8"+25X1") , NO PROD, MANY TRIALS TO UNSET PUMP W/OUT SUCCESS, </t>
    </r>
    <r>
      <rPr>
        <b/>
        <u/>
        <sz val="12"/>
        <color rgb="FFFF0000"/>
        <rFont val="Calibri"/>
        <family val="2"/>
        <scheme val="minor"/>
      </rPr>
      <t>WAITING W/O</t>
    </r>
  </si>
  <si>
    <t>TOTAL RET. 24 RODS</t>
  </si>
  <si>
    <r>
      <t>UNDER W/O DUE TO TBG LEAK ,(</t>
    </r>
    <r>
      <rPr>
        <b/>
        <sz val="12"/>
        <color rgb="FFFF0000"/>
        <rFont val="Calibri"/>
        <family val="2"/>
        <charset val="204"/>
      </rPr>
      <t xml:space="preserve"> FOUND 1/2 FT LONGTUIDINAL CRACK IN JT# 162 @ +/-4940' (P.S.N @ 5810'), FOUND S/R ANCHOR PUMP STUCK INSIDE JT# 172</t>
    </r>
    <r>
      <rPr>
        <b/>
        <sz val="12"/>
        <color rgb="FF0000FF"/>
        <rFont val="Calibri"/>
        <family val="2"/>
        <charset val="204"/>
      </rPr>
      <t xml:space="preserve"> ) , TAGGED TD @ 6200 FT , </t>
    </r>
    <r>
      <rPr>
        <b/>
        <sz val="12"/>
        <rFont val="Calibri"/>
        <family val="2"/>
        <charset val="204"/>
      </rPr>
      <t>RIH  W/ 7” B.PLUG SET SAME @ 6020 FT &amp; SPOT 20 FT CMT TO ISOLATE BAH-V (6032-6050)'</t>
    </r>
    <r>
      <rPr>
        <b/>
        <sz val="12"/>
        <color rgb="FF0000FF"/>
        <rFont val="Calibri"/>
        <family val="2"/>
        <charset val="204"/>
      </rPr>
      <t xml:space="preserve"> , INSTALLED SELECTIVE COMPLETION</t>
    </r>
    <r>
      <rPr>
        <b/>
        <sz val="12"/>
        <color rgb="FFFF0000"/>
        <rFont val="Calibri"/>
        <family val="2"/>
        <charset val="204"/>
      </rPr>
      <t xml:space="preserve"> , KEPT UPPER B-I (5,780 – 5,794)  ISOLATED AGAINST SSD</t>
    </r>
    <r>
      <rPr>
        <b/>
        <sz val="12"/>
        <color rgb="FF0000FF"/>
        <rFont val="Calibri"/>
        <family val="2"/>
        <charset val="204"/>
      </rPr>
      <t xml:space="preserve"> </t>
    </r>
    <r>
      <rPr>
        <b/>
        <sz val="12"/>
        <color rgb="FF339966"/>
        <rFont val="Calibri"/>
        <family val="2"/>
        <charset val="204"/>
      </rPr>
      <t>, LOWER B-I (5,804 – 5,810)(5,865 – 5,876) &amp;   B-IV (5,972 – 5,982)  ON PRODUCTION</t>
    </r>
    <r>
      <rPr>
        <b/>
        <sz val="12"/>
        <color rgb="FF0000FF"/>
        <rFont val="Calibri"/>
        <family val="2"/>
        <charset val="204"/>
      </rPr>
      <t xml:space="preserve"> , RIH WITH 2.25" DHP &amp; NEW N-97 S/R ( 25X1"+118X7/8"+83X1" ) , ON STREAM</t>
    </r>
    <r>
      <rPr>
        <b/>
        <sz val="12"/>
        <color rgb="FFFF0000"/>
        <rFont val="Calibri"/>
        <family val="2"/>
        <charset val="204"/>
      </rPr>
      <t xml:space="preserve"> 28-2-2019</t>
    </r>
  </si>
  <si>
    <t>B-I(LOWER),IV</t>
  </si>
  <si>
    <r>
      <rPr>
        <b/>
        <sz val="22"/>
        <color rgb="FFFF0000"/>
        <rFont val="Calibri"/>
        <family val="2"/>
        <charset val="204"/>
        <scheme val="minor"/>
      </rPr>
      <t>UPPER B-I   ISOLATED AGAINST SSD</t>
    </r>
    <r>
      <rPr>
        <b/>
        <sz val="22"/>
        <color rgb="FF00B050"/>
        <rFont val="Calibri"/>
        <family val="2"/>
        <scheme val="minor"/>
      </rPr>
      <t xml:space="preserve">
 LOWER B-I  &amp;   B-IV   ON PRODUCTION
</t>
    </r>
    <r>
      <rPr>
        <b/>
        <sz val="22"/>
        <rFont val="Calibri"/>
        <family val="2"/>
        <charset val="204"/>
        <scheme val="minor"/>
      </rPr>
      <t>BAH-V ISOLATED BY B.PLUG</t>
    </r>
  </si>
  <si>
    <r>
      <rPr>
        <b/>
        <sz val="16"/>
        <color rgb="FF0000FF"/>
        <rFont val="Calibri"/>
        <family val="2"/>
        <scheme val="minor"/>
      </rPr>
      <t>A-70+75</t>
    </r>
    <r>
      <rPr>
        <b/>
        <sz val="12"/>
        <color rgb="FF0000FF"/>
        <rFont val="Calibri"/>
        <family val="2"/>
        <scheme val="minor"/>
      </rPr>
      <t xml:space="preserve">
EXPRO # 2 (TMU) ,  ISOLATED B-V BY B.P &amp; CEMENT , ISOLATED UPPER B-I BY SSD , NOW LOWER B-I &amp; B-IV ON PRODUCTION.</t>
    </r>
  </si>
  <si>
    <t>S.F.L FOR B-I , NORMAL CARD</t>
  </si>
  <si>
    <t>EXPRO # 2 (TMU) ,  A-70+75</t>
  </si>
  <si>
    <r>
      <t xml:space="preserve">NO PUMP ACTION, R.TRIP W/2.25" DHP, NO PROD, FOUND RETURN FROM CASING WING VALVE, EXPECTED TBG LEAK , </t>
    </r>
    <r>
      <rPr>
        <b/>
        <u/>
        <sz val="12"/>
        <color rgb="FFFF0000"/>
        <rFont val="Calibri"/>
        <family val="2"/>
        <scheme val="minor"/>
      </rPr>
      <t>WAITING W/O</t>
    </r>
  </si>
  <si>
    <r>
      <t xml:space="preserve">UNDER W/O DUE TO TBG LEAK, ( </t>
    </r>
    <r>
      <rPr>
        <b/>
        <sz val="12"/>
        <color rgb="FFFF0000"/>
        <rFont val="Calibri"/>
        <family val="2"/>
        <scheme val="minor"/>
      </rPr>
      <t>FOUND 2 FT CRACK IN JT NO. 181</t>
    </r>
    <r>
      <rPr>
        <b/>
        <sz val="12"/>
        <color rgb="FF0000FF"/>
        <rFont val="Calibri"/>
        <family val="2"/>
        <scheme val="minor"/>
      </rPr>
      <t xml:space="preserve"> ), TAGGED TD @ 6014 FT ( 7" SCRAPER ), </t>
    </r>
    <r>
      <rPr>
        <b/>
        <sz val="12"/>
        <color rgb="FFFF0000"/>
        <rFont val="Calibri"/>
        <family val="2"/>
        <scheme val="minor"/>
      </rPr>
      <t>KEPT B-V (6032-6050)' ISOLATED</t>
    </r>
    <r>
      <rPr>
        <b/>
        <sz val="12"/>
        <color rgb="FF0000FF"/>
        <rFont val="Calibri"/>
        <family val="2"/>
        <scheme val="minor"/>
      </rPr>
      <t xml:space="preserve"> BY B.PLUG @ 6020 FT &amp; SPOT 20 FT CMT, </t>
    </r>
    <r>
      <rPr>
        <b/>
        <sz val="12"/>
        <rFont val="Calibri"/>
        <family val="2"/>
        <scheme val="minor"/>
      </rPr>
      <t xml:space="preserve">INSTALLED SELECTIVE COMPLETION , </t>
    </r>
    <r>
      <rPr>
        <b/>
        <sz val="12"/>
        <color rgb="FFFF0000"/>
        <rFont val="Calibri"/>
        <family val="2"/>
        <scheme val="minor"/>
      </rPr>
      <t>KEPT UPPER B-I (5,780 – 5,794)  ISOLATED AGAINST SSD</t>
    </r>
    <r>
      <rPr>
        <b/>
        <sz val="12"/>
        <rFont val="Calibri"/>
        <family val="2"/>
        <scheme val="minor"/>
      </rPr>
      <t xml:space="preserve"> , </t>
    </r>
    <r>
      <rPr>
        <b/>
        <sz val="12"/>
        <color rgb="FF339966"/>
        <rFont val="Calibri"/>
        <family val="2"/>
        <scheme val="minor"/>
      </rPr>
      <t xml:space="preserve">LOWER B-I (5,804 – 5,810)(5,865 – 5,876) &amp;   B-IV (5,972 – 5,982)  ON PRODUCTION </t>
    </r>
    <r>
      <rPr>
        <b/>
        <sz val="12"/>
        <color rgb="FF0000FF"/>
        <rFont val="Calibri"/>
        <family val="2"/>
        <scheme val="minor"/>
      </rPr>
      <t xml:space="preserve">, RIH WITH 1.75" DHP &amp; SAME S/R N-97 ( 25X1"+115X7/8"+86X1" ) , </t>
    </r>
    <r>
      <rPr>
        <b/>
        <sz val="12"/>
        <color rgb="FFFF0000"/>
        <rFont val="Calibri"/>
        <family val="2"/>
        <scheme val="minor"/>
      </rPr>
      <t>ON STREAM 12/10/2019</t>
    </r>
  </si>
  <si>
    <t xml:space="preserve">
 LOWER B-I  &amp;   B-IV   ON PRODUCTION
</t>
  </si>
  <si>
    <t>BAKER , L-BAH-I , IV AFTER W/O</t>
  </si>
  <si>
    <t>S.F.L FOR UPPER B-I , NORMAL CARD</t>
  </si>
  <si>
    <t>POLISHED ROD PARTED, FISHED OK, REPLACED OK, ON STREAM</t>
  </si>
  <si>
    <t>AT SURFACE</t>
  </si>
  <si>
    <t>S.F.L FOR UPPER B-I  ,  FLUMPING</t>
  </si>
  <si>
    <r>
      <t xml:space="preserve"> 
             - RIH W/ 2.84" G.C, TAGGED P.S.N. 25730 Ft (S/L Depth)
             - Detected F.L. @1360 Ft
             - RIH W/2.56" FWG, Set Same in F-Nipple @5862 Ft (S/L Depth) ,Isolated </t>
    </r>
    <r>
      <rPr>
        <b/>
        <sz val="12"/>
        <color rgb="FFFF0000"/>
        <rFont val="Calibri"/>
        <family val="2"/>
        <scheme val="minor"/>
      </rPr>
      <t>Lower B-I &amp; B-IV</t>
    </r>
    <r>
      <rPr>
        <b/>
        <sz val="12"/>
        <color rgb="FF0000FF"/>
        <rFont val="Calibri"/>
        <family val="2"/>
        <scheme val="minor"/>
      </rPr>
      <t xml:space="preserve">
             - RIH W/ D2 Shifting Tool to Open SSD Against UPPER B-I
               Now </t>
    </r>
    <r>
      <rPr>
        <b/>
        <sz val="12"/>
        <color rgb="FF339966"/>
        <rFont val="Calibri"/>
        <family val="2"/>
        <scheme val="minor"/>
      </rPr>
      <t>UPPER B-I</t>
    </r>
    <r>
      <rPr>
        <b/>
        <sz val="12"/>
        <color rgb="FF0000FF"/>
        <rFont val="Calibri"/>
        <family val="2"/>
        <scheme val="minor"/>
      </rPr>
      <t xml:space="preserve"> only on Production</t>
    </r>
  </si>
  <si>
    <t>UPPER B-I</t>
  </si>
  <si>
    <r>
      <t xml:space="preserve">Isolated </t>
    </r>
    <r>
      <rPr>
        <b/>
        <sz val="16"/>
        <color rgb="FFFF0000"/>
        <rFont val="Calibri"/>
        <family val="2"/>
        <scheme val="minor"/>
      </rPr>
      <t>Lower B-I &amp; B-IV</t>
    </r>
    <r>
      <rPr>
        <b/>
        <sz val="16"/>
        <rFont val="Calibri"/>
        <family val="2"/>
        <scheme val="minor"/>
      </rPr>
      <t xml:space="preserve"> BY 2.56" FWG , Now </t>
    </r>
    <r>
      <rPr>
        <b/>
        <sz val="16"/>
        <color rgb="FF00B050"/>
        <rFont val="Calibri"/>
        <family val="2"/>
        <scheme val="minor"/>
      </rPr>
      <t>UPPER B-I</t>
    </r>
    <r>
      <rPr>
        <b/>
        <sz val="16"/>
        <rFont val="Calibri"/>
        <family val="2"/>
        <scheme val="minor"/>
      </rPr>
      <t xml:space="preserve"> only on Production</t>
    </r>
  </si>
  <si>
    <r>
      <rPr>
        <b/>
        <sz val="12"/>
        <color rgb="FFFF0000"/>
        <rFont val="Calibri"/>
        <family val="2"/>
        <scheme val="minor"/>
      </rPr>
      <t>2</t>
    </r>
    <r>
      <rPr>
        <b/>
        <sz val="12"/>
        <color rgb="FF0000FF"/>
        <rFont val="Calibri"/>
        <family val="2"/>
        <scheme val="minor"/>
      </rPr>
      <t xml:space="preserve"> R.TRIP WITH 1.75" DHP, NOT PROD. , FOUND SUCTION, HYDRO TEST, NOT HOLD, FOUND OBSTRUCTION, CLEANING BY BRUSH, RIH W/ 1.75" ANCHOR PUMP, RET. (10+20+10)X1" RODS, </t>
    </r>
    <r>
      <rPr>
        <b/>
        <sz val="12"/>
        <color rgb="FFFF0000"/>
        <rFont val="Calibri"/>
        <family val="2"/>
        <scheme val="minor"/>
      </rPr>
      <t>SET ANCHOR PUMP AT 4650 FT</t>
    </r>
    <r>
      <rPr>
        <b/>
        <sz val="12"/>
        <color rgb="FF0000FF"/>
        <rFont val="Calibri"/>
        <family val="2"/>
        <scheme val="minor"/>
      </rPr>
      <t xml:space="preserve">, FOUND ACTION &amp; SUCTION, </t>
    </r>
    <r>
      <rPr>
        <b/>
        <sz val="12"/>
        <color rgb="FFFF0000"/>
        <rFont val="Calibri"/>
        <family val="2"/>
        <scheme val="minor"/>
      </rPr>
      <t>WAITING W/O.</t>
    </r>
  </si>
  <si>
    <t>TOTAL RET. 40 RODS</t>
  </si>
  <si>
    <t>TRANSEFERED S/U TO E.DEEP-19</t>
  </si>
  <si>
    <t>POOH W/S/R &amp;DHP, L/D SAME BSEIDE THE WELL.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</si>
</sst>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d\-mmm\-yy;@"/>
    <numFmt numFmtId="165" formatCode="[$-409]mmm/yy;@"/>
    <numFmt numFmtId="166" formatCode="[$-409]mmm\-yy;@"/>
  </numFmts>
  <fonts count="86" x14ac:knownFonts="1">
    <font>
      <sz val="10"/>
      <name val="Arial"/>
      <charset val="178"/>
    </font>
    <font>
      <b/>
      <sz val="12"/>
      <name val="Calibri"/>
      <family val="2"/>
      <scheme val="minor"/>
    </font>
    <font>
      <b/>
      <sz val="12"/>
      <color indexed="12"/>
      <name val="Calibri"/>
      <family val="2"/>
      <scheme val="minor"/>
    </font>
    <font>
      <b/>
      <sz val="12"/>
      <color indexed="12"/>
      <name val="Calibri"/>
      <family val="2"/>
    </font>
    <font>
      <b/>
      <sz val="12"/>
      <color indexed="17"/>
      <name val="Calibri"/>
      <family val="2"/>
    </font>
    <font>
      <b/>
      <sz val="12"/>
      <color rgb="FF339966"/>
      <name val="Calibri"/>
      <family val="2"/>
    </font>
    <font>
      <b/>
      <sz val="12"/>
      <color theme="1"/>
      <name val="Calibri"/>
      <family val="2"/>
    </font>
    <font>
      <b/>
      <sz val="12"/>
      <color indexed="17"/>
      <name val="Calibri"/>
      <family val="2"/>
      <scheme val="minor"/>
    </font>
    <font>
      <u/>
      <sz val="10"/>
      <color indexed="12"/>
      <name val="Arial"/>
      <family val="2"/>
    </font>
    <font>
      <b/>
      <sz val="12"/>
      <name val="Calibri"/>
      <family val="2"/>
    </font>
    <font>
      <b/>
      <sz val="12"/>
      <color indexed="48"/>
      <name val="Calibri"/>
      <family val="2"/>
    </font>
    <font>
      <b/>
      <sz val="12"/>
      <color indexed="10"/>
      <name val="Calibri"/>
      <family val="2"/>
    </font>
    <font>
      <b/>
      <sz val="11"/>
      <name val="Calibri"/>
      <family val="2"/>
      <scheme val="minor"/>
    </font>
    <font>
      <b/>
      <sz val="24"/>
      <color rgb="FF339966"/>
      <name val="Calibri"/>
      <family val="2"/>
      <scheme val="minor"/>
    </font>
    <font>
      <b/>
      <sz val="12"/>
      <color indexed="10"/>
      <name val="Calibri"/>
      <family val="2"/>
      <scheme val="minor"/>
    </font>
    <font>
      <b/>
      <u/>
      <sz val="12"/>
      <color indexed="10"/>
      <name val="Calibri"/>
      <family val="2"/>
    </font>
    <font>
      <b/>
      <sz val="12"/>
      <color rgb="FF0000FF"/>
      <name val="Calibri"/>
      <family val="2"/>
      <scheme val="minor"/>
    </font>
    <font>
      <b/>
      <sz val="12"/>
      <color rgb="FFFF0000"/>
      <name val="Calibri"/>
      <family val="2"/>
      <scheme val="minor"/>
    </font>
    <font>
      <b/>
      <u/>
      <sz val="12"/>
      <color rgb="FFFF0000"/>
      <name val="Calibri"/>
      <family val="2"/>
      <scheme val="minor"/>
    </font>
    <font>
      <b/>
      <sz val="18"/>
      <name val="Calibri"/>
      <family val="2"/>
      <scheme val="minor"/>
    </font>
    <font>
      <b/>
      <sz val="12"/>
      <color rgb="FF00B050"/>
      <name val="Calibri"/>
      <family val="2"/>
      <scheme val="minor"/>
    </font>
    <font>
      <b/>
      <sz val="12"/>
      <color rgb="FF339966"/>
      <name val="Calibri"/>
      <family val="2"/>
      <scheme val="minor"/>
    </font>
    <font>
      <b/>
      <sz val="10"/>
      <name val="Calibri"/>
      <family val="2"/>
      <scheme val="minor"/>
    </font>
    <font>
      <b/>
      <sz val="16"/>
      <color rgb="FFFF0000"/>
      <name val="Calibri"/>
      <family val="2"/>
      <scheme val="minor"/>
    </font>
    <font>
      <b/>
      <sz val="12"/>
      <color theme="1"/>
      <name val="Calibri"/>
      <family val="2"/>
      <scheme val="minor"/>
    </font>
    <font>
      <b/>
      <sz val="20"/>
      <color rgb="FF339966"/>
      <name val="Calibri"/>
      <family val="2"/>
      <scheme val="minor"/>
    </font>
    <font>
      <b/>
      <u/>
      <sz val="20"/>
      <color rgb="FF339966"/>
      <name val="Calibri"/>
      <family val="2"/>
      <scheme val="minor"/>
    </font>
    <font>
      <b/>
      <sz val="22"/>
      <color rgb="FF339966"/>
      <name val="Calibri"/>
      <family val="2"/>
      <scheme val="minor"/>
    </font>
    <font>
      <b/>
      <sz val="16"/>
      <name val="Calibri"/>
      <family val="2"/>
      <scheme val="minor"/>
    </font>
    <font>
      <b/>
      <sz val="12"/>
      <color rgb="FFFF0000"/>
      <name val="Calibri"/>
      <family val="2"/>
      <charset val="204"/>
      <scheme val="minor"/>
    </font>
    <font>
      <b/>
      <sz val="12"/>
      <color rgb="FF339933"/>
      <name val="Calibri"/>
      <family val="2"/>
      <charset val="204"/>
    </font>
    <font>
      <b/>
      <sz val="12"/>
      <color rgb="FFFF0000"/>
      <name val="Calibri"/>
      <family val="2"/>
    </font>
    <font>
      <b/>
      <sz val="14"/>
      <name val="Calibri"/>
      <family val="2"/>
      <scheme val="minor"/>
    </font>
    <font>
      <sz val="12"/>
      <name val="Arial"/>
      <family val="2"/>
    </font>
    <font>
      <b/>
      <sz val="18"/>
      <color rgb="FF339966"/>
      <name val="Calibri"/>
      <family val="2"/>
      <scheme val="minor"/>
    </font>
    <font>
      <b/>
      <sz val="12"/>
      <color rgb="FF0000FF"/>
      <name val="Calibri"/>
      <family val="2"/>
      <charset val="204"/>
      <scheme val="minor"/>
    </font>
    <font>
      <b/>
      <sz val="12"/>
      <name val="Calibri"/>
      <family val="2"/>
      <charset val="204"/>
      <scheme val="minor"/>
    </font>
    <font>
      <b/>
      <sz val="12"/>
      <color rgb="FF339933"/>
      <name val="Calibri"/>
      <family val="2"/>
      <charset val="204"/>
      <scheme val="minor"/>
    </font>
    <font>
      <b/>
      <sz val="16"/>
      <color rgb="FF339966"/>
      <name val="Calibri"/>
      <family val="2"/>
      <scheme val="minor"/>
    </font>
    <font>
      <sz val="10"/>
      <name val="Arial"/>
      <family val="2"/>
    </font>
    <font>
      <b/>
      <sz val="12"/>
      <color theme="0" tint="-0.249977111117893"/>
      <name val="Calibri"/>
      <family val="2"/>
    </font>
    <font>
      <b/>
      <sz val="16"/>
      <name val="Calibri"/>
      <family val="2"/>
    </font>
    <font>
      <b/>
      <sz val="12"/>
      <color rgb="FF339966"/>
      <name val="Calibri"/>
      <family val="2"/>
      <charset val="204"/>
    </font>
    <font>
      <b/>
      <sz val="12"/>
      <color rgb="FFFF0000"/>
      <name val="Calibri"/>
      <family val="2"/>
      <charset val="204"/>
    </font>
    <font>
      <b/>
      <sz val="12"/>
      <color rgb="FF0000FF"/>
      <name val="Calibri"/>
      <family val="2"/>
    </font>
    <font>
      <b/>
      <sz val="12"/>
      <color rgb="FF169A77"/>
      <name val="Calibri"/>
      <family val="2"/>
    </font>
    <font>
      <b/>
      <sz val="20"/>
      <name val="Calibri"/>
      <family val="2"/>
      <scheme val="minor"/>
    </font>
    <font>
      <b/>
      <sz val="18"/>
      <color rgb="FF00B050"/>
      <name val="Calibri"/>
      <family val="2"/>
      <scheme val="minor"/>
    </font>
    <font>
      <b/>
      <sz val="12"/>
      <color rgb="FF339966"/>
      <name val="Calibri"/>
      <family val="2"/>
      <charset val="204"/>
      <scheme val="minor"/>
    </font>
    <font>
      <b/>
      <sz val="18"/>
      <color rgb="FFFF0000"/>
      <name val="Calibri"/>
      <family val="2"/>
      <charset val="204"/>
      <scheme val="minor"/>
    </font>
    <font>
      <b/>
      <sz val="16"/>
      <color rgb="FF00B050"/>
      <name val="Calibri"/>
      <family val="2"/>
      <charset val="204"/>
      <scheme val="minor"/>
    </font>
    <font>
      <b/>
      <sz val="16"/>
      <color rgb="FFFF0000"/>
      <name val="Calibri"/>
      <family val="2"/>
      <charset val="204"/>
      <scheme val="minor"/>
    </font>
    <font>
      <b/>
      <sz val="14"/>
      <color rgb="FF339933"/>
      <name val="Calibri"/>
      <family val="2"/>
      <scheme val="minor"/>
    </font>
    <font>
      <b/>
      <sz val="12"/>
      <color rgb="FF339933"/>
      <name val="Calibri"/>
      <family val="2"/>
      <scheme val="minor"/>
    </font>
    <font>
      <b/>
      <sz val="14"/>
      <color indexed="17"/>
      <name val="Calibri"/>
      <family val="2"/>
      <scheme val="minor"/>
    </font>
    <font>
      <b/>
      <sz val="14"/>
      <color rgb="FF0000FF"/>
      <name val="Calibri"/>
      <family val="2"/>
      <scheme val="minor"/>
    </font>
    <font>
      <b/>
      <sz val="16"/>
      <color rgb="FF339933"/>
      <name val="Calibri"/>
      <family val="2"/>
      <charset val="204"/>
      <scheme val="minor"/>
    </font>
    <font>
      <b/>
      <sz val="14"/>
      <color rgb="FF0000FF"/>
      <name val="Calibri"/>
      <family val="2"/>
      <charset val="204"/>
      <scheme val="minor"/>
    </font>
    <font>
      <b/>
      <sz val="14"/>
      <color rgb="FFFF0000"/>
      <name val="Calibri"/>
      <family val="2"/>
      <charset val="204"/>
      <scheme val="minor"/>
    </font>
    <font>
      <b/>
      <sz val="14"/>
      <color rgb="FF339966"/>
      <name val="Calibri"/>
      <family val="2"/>
      <charset val="204"/>
      <scheme val="minor"/>
    </font>
    <font>
      <b/>
      <sz val="14"/>
      <color rgb="FFFF0000"/>
      <name val="Calibri"/>
      <family val="2"/>
      <scheme val="minor"/>
    </font>
    <font>
      <b/>
      <sz val="14"/>
      <color rgb="FF339933"/>
      <name val="Calibri"/>
      <family val="2"/>
      <charset val="204"/>
      <scheme val="minor"/>
    </font>
    <font>
      <b/>
      <sz val="14"/>
      <color indexed="12"/>
      <name val="Calibri"/>
      <family val="2"/>
      <scheme val="minor"/>
    </font>
    <font>
      <b/>
      <sz val="18"/>
      <color rgb="FF339966"/>
      <name val="Calibri"/>
      <family val="2"/>
      <charset val="204"/>
      <scheme val="minor"/>
    </font>
    <font>
      <b/>
      <sz val="22"/>
      <name val="Calibri"/>
      <family val="2"/>
    </font>
    <font>
      <b/>
      <sz val="12"/>
      <name val="Calibri"/>
      <family val="2"/>
      <charset val="204"/>
    </font>
    <font>
      <b/>
      <u/>
      <sz val="14"/>
      <color rgb="FFFF0000"/>
      <name val="Calibri"/>
      <family val="2"/>
    </font>
    <font>
      <b/>
      <u/>
      <sz val="12"/>
      <color rgb="FFFF0000"/>
      <name val="Calibri"/>
      <family val="2"/>
    </font>
    <font>
      <b/>
      <sz val="14"/>
      <color rgb="FF339966"/>
      <name val="Calibri"/>
      <family val="2"/>
    </font>
    <font>
      <b/>
      <sz val="20"/>
      <name val="Calibri"/>
      <family val="2"/>
    </font>
    <font>
      <b/>
      <sz val="14"/>
      <color rgb="FF339966"/>
      <name val="Calibri"/>
      <family val="2"/>
      <scheme val="minor"/>
    </font>
    <font>
      <b/>
      <sz val="12"/>
      <color rgb="FF339933"/>
      <name val="Calibri"/>
      <family val="2"/>
    </font>
    <font>
      <b/>
      <sz val="12"/>
      <color rgb="FFC00000"/>
      <name val="Calibri"/>
      <family val="2"/>
      <charset val="204"/>
      <scheme val="minor"/>
    </font>
    <font>
      <b/>
      <sz val="12"/>
      <color theme="1"/>
      <name val="Calibri"/>
      <family val="2"/>
      <charset val="204"/>
      <scheme val="minor"/>
    </font>
    <font>
      <b/>
      <sz val="20"/>
      <color rgb="FF339966"/>
      <name val="Calibri"/>
      <family val="2"/>
      <charset val="204"/>
      <scheme val="minor"/>
    </font>
    <font>
      <b/>
      <sz val="14"/>
      <color rgb="FF009900"/>
      <name val="Calibri"/>
      <family val="2"/>
    </font>
    <font>
      <b/>
      <sz val="16"/>
      <color rgb="FF339933"/>
      <name val="Calibri"/>
      <family val="2"/>
      <scheme val="minor"/>
    </font>
    <font>
      <b/>
      <sz val="22"/>
      <name val="Calibri"/>
      <family val="2"/>
      <scheme val="minor"/>
    </font>
    <font>
      <b/>
      <sz val="22"/>
      <color rgb="FF00B050"/>
      <name val="Calibri"/>
      <family val="2"/>
      <scheme val="minor"/>
    </font>
    <font>
      <b/>
      <sz val="12"/>
      <color rgb="FF0000FF"/>
      <name val="Calibri"/>
      <family val="2"/>
      <charset val="204"/>
    </font>
    <font>
      <b/>
      <sz val="22"/>
      <color rgb="FF00B050"/>
      <name val="Calibri"/>
      <family val="2"/>
      <charset val="204"/>
      <scheme val="minor"/>
    </font>
    <font>
      <b/>
      <sz val="22"/>
      <color rgb="FFFF0000"/>
      <name val="Calibri"/>
      <family val="2"/>
      <charset val="204"/>
      <scheme val="minor"/>
    </font>
    <font>
      <b/>
      <sz val="22"/>
      <name val="Calibri"/>
      <family val="2"/>
      <charset val="204"/>
      <scheme val="minor"/>
    </font>
    <font>
      <b/>
      <sz val="16"/>
      <color rgb="FF0000FF"/>
      <name val="Calibri"/>
      <family val="2"/>
      <scheme val="minor"/>
    </font>
    <font>
      <b/>
      <sz val="16"/>
      <color rgb="FF00B050"/>
      <name val="Calibri"/>
      <family val="2"/>
      <scheme val="minor"/>
    </font>
    <font>
      <b/>
      <sz val="18"/>
      <color rgb="FF339933"/>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gradientFill>
        <stop position="0">
          <color theme="6" tint="0.59999389629810485"/>
        </stop>
        <stop position="1">
          <color theme="6" tint="0.59999389629810485"/>
        </stop>
      </gradientFill>
    </fill>
    <fill>
      <patternFill patternType="solid">
        <fgColor theme="9" tint="0.39997558519241921"/>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5" tint="0.59999389629810485"/>
        <bgColor indexed="64"/>
      </patternFill>
    </fill>
    <fill>
      <gradientFill degree="135">
        <stop position="0">
          <color theme="6" tint="0.80001220740379042"/>
        </stop>
        <stop position="1">
          <color theme="6" tint="0.59999389629810485"/>
        </stop>
      </gradientFill>
    </fill>
    <fill>
      <patternFill patternType="solid">
        <fgColor theme="9" tint="0.59999389629810485"/>
        <bgColor indexed="64"/>
      </patternFill>
    </fill>
    <fill>
      <patternFill patternType="solid">
        <fgColor rgb="FF92D050"/>
        <bgColor indexed="64"/>
      </patternFill>
    </fill>
    <fill>
      <patternFill patternType="solid">
        <fgColor theme="6" tint="0.59999389629810485"/>
        <bgColor indexed="64"/>
      </patternFill>
    </fill>
  </fills>
  <borders count="70">
    <border>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ck">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ck">
        <color indexed="64"/>
      </left>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right/>
      <top style="thin">
        <color indexed="64"/>
      </top>
      <bottom style="thick">
        <color indexed="64"/>
      </bottom>
      <diagonal/>
    </border>
    <border>
      <left style="thin">
        <color indexed="64"/>
      </left>
      <right/>
      <top/>
      <bottom style="thick">
        <color indexed="64"/>
      </bottom>
      <diagonal/>
    </border>
    <border>
      <left/>
      <right style="thin">
        <color indexed="64"/>
      </right>
      <top/>
      <bottom style="thick">
        <color indexed="64"/>
      </bottom>
      <diagonal/>
    </border>
    <border>
      <left/>
      <right style="thick">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ck">
        <color indexed="64"/>
      </right>
      <top style="thin">
        <color indexed="64"/>
      </top>
      <bottom/>
      <diagonal/>
    </border>
    <border>
      <left style="thick">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ck">
        <color indexed="64"/>
      </top>
      <bottom style="thin">
        <color indexed="64"/>
      </bottom>
      <diagonal/>
    </border>
    <border>
      <left/>
      <right/>
      <top/>
      <bottom style="thick">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style="thick">
        <color indexed="64"/>
      </bottom>
      <diagonal/>
    </border>
    <border>
      <left style="thin">
        <color indexed="64"/>
      </left>
      <right style="thick">
        <color indexed="64"/>
      </right>
      <top/>
      <bottom style="thick">
        <color indexed="64"/>
      </bottom>
      <diagonal/>
    </border>
    <border>
      <left style="thick">
        <color indexed="64"/>
      </left>
      <right style="thin">
        <color indexed="64"/>
      </right>
      <top style="thick">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ck">
        <color indexed="64"/>
      </right>
      <top/>
      <bottom style="thin">
        <color indexed="64"/>
      </bottom>
      <diagonal/>
    </border>
    <border>
      <left style="thin">
        <color indexed="64"/>
      </left>
      <right style="medium">
        <color indexed="64"/>
      </right>
      <top style="thin">
        <color indexed="64"/>
      </top>
      <bottom style="thin">
        <color indexed="64"/>
      </bottom>
      <diagonal/>
    </border>
    <border>
      <left style="thick">
        <color indexed="64"/>
      </left>
      <right/>
      <top style="thick">
        <color indexed="64"/>
      </top>
      <bottom style="thin">
        <color indexed="64"/>
      </bottom>
      <diagonal/>
    </border>
    <border>
      <left/>
      <right style="thick">
        <color indexed="64"/>
      </right>
      <top style="thick">
        <color indexed="64"/>
      </top>
      <bottom style="thin">
        <color indexed="64"/>
      </bottom>
      <diagonal/>
    </border>
    <border>
      <left style="thick">
        <color indexed="64"/>
      </left>
      <right/>
      <top/>
      <bottom/>
      <diagonal/>
    </border>
    <border>
      <left style="thin">
        <color indexed="64"/>
      </left>
      <right style="thin">
        <color indexed="64"/>
      </right>
      <top style="thick">
        <color indexed="64"/>
      </top>
      <bottom/>
      <diagonal/>
    </border>
    <border>
      <left style="thin">
        <color indexed="64"/>
      </left>
      <right/>
      <top style="thick">
        <color indexed="64"/>
      </top>
      <bottom/>
      <diagonal/>
    </border>
    <border>
      <left/>
      <right style="thin">
        <color indexed="64"/>
      </right>
      <top style="thick">
        <color indexed="64"/>
      </top>
      <bottom/>
      <diagonal/>
    </border>
    <border>
      <left style="thick">
        <color indexed="64"/>
      </left>
      <right style="thin">
        <color indexed="64"/>
      </right>
      <top/>
      <bottom/>
      <diagonal/>
    </border>
    <border>
      <left style="thin">
        <color indexed="64"/>
      </left>
      <right style="thin">
        <color indexed="64"/>
      </right>
      <top/>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top style="double">
        <color indexed="64"/>
      </top>
      <bottom style="double">
        <color indexed="64"/>
      </bottom>
      <diagonal/>
    </border>
    <border>
      <left style="thick">
        <color indexed="64"/>
      </left>
      <right style="thin">
        <color indexed="64"/>
      </right>
      <top/>
      <bottom style="thick">
        <color indexed="64"/>
      </bottom>
      <diagonal/>
    </border>
    <border>
      <left style="thin">
        <color indexed="64"/>
      </left>
      <right style="thick">
        <color indexed="64"/>
      </right>
      <top style="thin">
        <color indexed="64"/>
      </top>
      <bottom style="thick">
        <color indexed="64"/>
      </bottom>
      <diagonal/>
    </border>
  </borders>
  <cellStyleXfs count="4">
    <xf numFmtId="0" fontId="0" fillId="0" borderId="0"/>
    <xf numFmtId="0" fontId="8" fillId="0" borderId="0" applyNumberFormat="0" applyFill="0" applyBorder="0" applyAlignment="0" applyProtection="0">
      <alignment vertical="top"/>
      <protection locked="0"/>
    </xf>
    <xf numFmtId="0" fontId="33" fillId="0" borderId="0"/>
    <xf numFmtId="0" fontId="39" fillId="0" borderId="0"/>
  </cellStyleXfs>
  <cellXfs count="680">
    <xf numFmtId="0" fontId="0" fillId="0" borderId="0" xfId="0"/>
    <xf numFmtId="0" fontId="1" fillId="0" borderId="4" xfId="0" applyFont="1" applyBorder="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1" fillId="0" borderId="13" xfId="0" applyFont="1" applyBorder="1" applyAlignment="1">
      <alignment horizontal="center"/>
    </xf>
    <xf numFmtId="15" fontId="1" fillId="5" borderId="21" xfId="0" applyNumberFormat="1" applyFont="1" applyFill="1" applyBorder="1" applyAlignment="1">
      <alignment horizontal="center" vertical="center"/>
    </xf>
    <xf numFmtId="0" fontId="1" fillId="5" borderId="22" xfId="0" applyFont="1" applyFill="1" applyBorder="1" applyAlignment="1">
      <alignment horizontal="center" vertical="center"/>
    </xf>
    <xf numFmtId="0" fontId="1" fillId="5" borderId="23" xfId="0" applyFont="1" applyFill="1" applyBorder="1" applyAlignment="1">
      <alignment horizontal="center" vertical="center"/>
    </xf>
    <xf numFmtId="15" fontId="1" fillId="5" borderId="24" xfId="0" applyNumberFormat="1" applyFont="1" applyFill="1" applyBorder="1" applyAlignment="1">
      <alignment horizontal="center" vertical="center"/>
    </xf>
    <xf numFmtId="0" fontId="1" fillId="0" borderId="0" xfId="0" applyFont="1"/>
    <xf numFmtId="164" fontId="7" fillId="6" borderId="25" xfId="0" applyNumberFormat="1" applyFont="1" applyFill="1" applyBorder="1" applyAlignment="1">
      <alignment horizontal="center" vertical="center" wrapText="1"/>
    </xf>
    <xf numFmtId="0" fontId="8" fillId="6" borderId="13" xfId="1" applyFill="1" applyBorder="1" applyAlignment="1" applyProtection="1">
      <alignment horizontal="center" vertical="center"/>
    </xf>
    <xf numFmtId="0" fontId="12" fillId="6" borderId="27" xfId="0" applyFont="1" applyFill="1" applyBorder="1" applyAlignment="1">
      <alignment horizontal="center" vertical="center" wrapText="1"/>
    </xf>
    <xf numFmtId="0" fontId="13" fillId="6" borderId="28" xfId="0" applyFont="1" applyFill="1" applyBorder="1" applyAlignment="1">
      <alignment horizontal="center" vertical="center" wrapText="1"/>
    </xf>
    <xf numFmtId="164" fontId="7" fillId="0" borderId="25" xfId="0" applyNumberFormat="1" applyFont="1" applyBorder="1" applyAlignment="1">
      <alignment horizontal="center" vertical="center" wrapText="1"/>
    </xf>
    <xf numFmtId="0" fontId="14" fillId="0" borderId="13" xfId="0" applyFont="1" applyBorder="1" applyAlignment="1">
      <alignment horizontal="center" vertical="center"/>
    </xf>
    <xf numFmtId="1" fontId="1" fillId="0" borderId="13" xfId="0" applyNumberFormat="1" applyFont="1" applyBorder="1" applyAlignment="1">
      <alignment horizontal="center" vertical="center"/>
    </xf>
    <xf numFmtId="164" fontId="7" fillId="2" borderId="25" xfId="0" applyNumberFormat="1" applyFont="1" applyFill="1" applyBorder="1" applyAlignment="1">
      <alignment horizontal="center" vertical="center" wrapText="1"/>
    </xf>
    <xf numFmtId="0" fontId="14" fillId="2" borderId="13" xfId="0" applyFont="1" applyFill="1" applyBorder="1" applyAlignment="1">
      <alignment horizontal="center" vertical="center"/>
    </xf>
    <xf numFmtId="1" fontId="1" fillId="2" borderId="13" xfId="0" applyNumberFormat="1" applyFont="1" applyFill="1" applyBorder="1" applyAlignment="1">
      <alignment horizontal="center" vertical="center"/>
    </xf>
    <xf numFmtId="1" fontId="1" fillId="0" borderId="9" xfId="0" applyNumberFormat="1" applyFont="1" applyBorder="1" applyAlignment="1">
      <alignment horizontal="center" vertical="center"/>
    </xf>
    <xf numFmtId="0" fontId="1" fillId="0" borderId="28" xfId="0" applyFont="1" applyBorder="1" applyAlignment="1">
      <alignment horizontal="center" wrapText="1"/>
    </xf>
    <xf numFmtId="164" fontId="7" fillId="0" borderId="29" xfId="0" applyNumberFormat="1" applyFont="1" applyBorder="1" applyAlignment="1">
      <alignment horizontal="center" vertical="center" wrapText="1"/>
    </xf>
    <xf numFmtId="0" fontId="14" fillId="0" borderId="30" xfId="0" applyFont="1" applyBorder="1" applyAlignment="1">
      <alignment horizontal="center" vertical="center"/>
    </xf>
    <xf numFmtId="1" fontId="1" fillId="0" borderId="30" xfId="0" applyNumberFormat="1" applyFont="1" applyBorder="1" applyAlignment="1">
      <alignment horizontal="center" vertical="center"/>
    </xf>
    <xf numFmtId="0" fontId="1" fillId="0" borderId="30" xfId="0" applyFont="1" applyBorder="1" applyAlignment="1">
      <alignment horizontal="center" vertical="center"/>
    </xf>
    <xf numFmtId="0" fontId="1" fillId="0" borderId="31" xfId="0" applyFont="1" applyBorder="1" applyAlignment="1">
      <alignment horizontal="center" vertical="center"/>
    </xf>
    <xf numFmtId="0" fontId="1" fillId="0" borderId="32" xfId="0" applyFont="1" applyBorder="1" applyAlignment="1">
      <alignment horizontal="center" wrapText="1"/>
    </xf>
    <xf numFmtId="164" fontId="7" fillId="0" borderId="33" xfId="0" applyNumberFormat="1" applyFont="1" applyBorder="1" applyAlignment="1">
      <alignment horizontal="center" vertical="center" wrapText="1"/>
    </xf>
    <xf numFmtId="0" fontId="14" fillId="0" borderId="5" xfId="0" applyFont="1" applyBorder="1" applyAlignment="1">
      <alignment horizontal="center" vertical="center"/>
    </xf>
    <xf numFmtId="1" fontId="1" fillId="0" borderId="5" xfId="0" applyNumberFormat="1" applyFont="1" applyBorder="1" applyAlignment="1">
      <alignment horizontal="center" vertical="center"/>
    </xf>
    <xf numFmtId="0" fontId="1" fillId="0" borderId="5" xfId="0" applyFont="1" applyBorder="1" applyAlignment="1">
      <alignment horizontal="center" vertical="center"/>
    </xf>
    <xf numFmtId="0" fontId="1" fillId="0" borderId="34" xfId="0" applyFont="1" applyBorder="1" applyAlignment="1">
      <alignment horizontal="center" vertical="center"/>
    </xf>
    <xf numFmtId="0" fontId="1" fillId="0" borderId="35" xfId="0" applyFont="1" applyBorder="1" applyAlignment="1">
      <alignment horizontal="center" wrapText="1"/>
    </xf>
    <xf numFmtId="0" fontId="1" fillId="0" borderId="13" xfId="0" applyFont="1" applyBorder="1" applyAlignment="1">
      <alignment horizontal="center" vertical="center"/>
    </xf>
    <xf numFmtId="0" fontId="1" fillId="0" borderId="8" xfId="0" applyFont="1" applyBorder="1" applyAlignment="1">
      <alignment horizontal="center" vertical="center"/>
    </xf>
    <xf numFmtId="1" fontId="1" fillId="0" borderId="8" xfId="0" applyNumberFormat="1" applyFont="1" applyBorder="1" applyAlignment="1">
      <alignment horizontal="center" vertical="center" wrapText="1"/>
    </xf>
    <xf numFmtId="1" fontId="16" fillId="0" borderId="8" xfId="0" applyNumberFormat="1" applyFont="1" applyBorder="1" applyAlignment="1">
      <alignment horizontal="center" vertical="center" wrapText="1"/>
    </xf>
    <xf numFmtId="0" fontId="2" fillId="0" borderId="28" xfId="0" applyFont="1" applyBorder="1" applyAlignment="1">
      <alignment horizontal="center" wrapText="1"/>
    </xf>
    <xf numFmtId="1" fontId="1" fillId="0" borderId="9" xfId="0" applyNumberFormat="1" applyFont="1" applyBorder="1" applyAlignment="1">
      <alignment horizontal="center" vertical="center" wrapText="1"/>
    </xf>
    <xf numFmtId="0" fontId="1" fillId="0" borderId="28" xfId="0" applyFont="1" applyBorder="1" applyAlignment="1">
      <alignment horizontal="center" vertical="center" wrapText="1"/>
    </xf>
    <xf numFmtId="164" fontId="7" fillId="2" borderId="29" xfId="0" applyNumberFormat="1" applyFont="1" applyFill="1" applyBorder="1" applyAlignment="1">
      <alignment horizontal="center" vertical="center" wrapText="1"/>
    </xf>
    <xf numFmtId="0" fontId="14" fillId="2" borderId="30" xfId="0" applyFont="1" applyFill="1" applyBorder="1" applyAlignment="1">
      <alignment horizontal="center" vertical="center"/>
    </xf>
    <xf numFmtId="0" fontId="1" fillId="2" borderId="30" xfId="0" applyFont="1" applyFill="1" applyBorder="1" applyAlignment="1">
      <alignment horizontal="center" vertical="center"/>
    </xf>
    <xf numFmtId="1" fontId="1" fillId="2" borderId="30" xfId="0" applyNumberFormat="1" applyFont="1" applyFill="1" applyBorder="1" applyAlignment="1">
      <alignment horizontal="center" vertical="center"/>
    </xf>
    <xf numFmtId="0" fontId="1" fillId="2" borderId="31" xfId="0" applyFont="1" applyFill="1" applyBorder="1" applyAlignment="1">
      <alignment horizontal="center" vertical="center"/>
    </xf>
    <xf numFmtId="0" fontId="1" fillId="2" borderId="32" xfId="0" applyFont="1" applyFill="1" applyBorder="1" applyAlignment="1">
      <alignment horizontal="center" wrapText="1"/>
    </xf>
    <xf numFmtId="164" fontId="7" fillId="2" borderId="33" xfId="0" applyNumberFormat="1" applyFont="1" applyFill="1" applyBorder="1" applyAlignment="1">
      <alignment horizontal="center" vertical="center" wrapText="1"/>
    </xf>
    <xf numFmtId="0" fontId="14" fillId="2" borderId="5" xfId="0" applyFont="1" applyFill="1" applyBorder="1" applyAlignment="1">
      <alignment horizontal="center" vertical="center"/>
    </xf>
    <xf numFmtId="0" fontId="1" fillId="2" borderId="5" xfId="0" applyFont="1" applyFill="1" applyBorder="1" applyAlignment="1">
      <alignment horizontal="center" vertical="center"/>
    </xf>
    <xf numFmtId="1" fontId="1" fillId="2" borderId="5" xfId="0" applyNumberFormat="1" applyFont="1" applyFill="1" applyBorder="1" applyAlignment="1">
      <alignment horizontal="center" vertical="center"/>
    </xf>
    <xf numFmtId="0" fontId="1" fillId="2" borderId="34" xfId="0" applyFont="1" applyFill="1" applyBorder="1" applyAlignment="1">
      <alignment horizontal="center" vertical="center"/>
    </xf>
    <xf numFmtId="0" fontId="1" fillId="2" borderId="35" xfId="0" applyFont="1" applyFill="1" applyBorder="1" applyAlignment="1">
      <alignment horizontal="center" wrapText="1"/>
    </xf>
    <xf numFmtId="0" fontId="1" fillId="2" borderId="13"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28" xfId="0" applyFont="1" applyFill="1" applyBorder="1" applyAlignment="1">
      <alignment horizontal="center" wrapText="1"/>
    </xf>
    <xf numFmtId="0" fontId="14" fillId="6" borderId="13" xfId="0" applyFont="1" applyFill="1" applyBorder="1" applyAlignment="1">
      <alignment horizontal="center" vertical="center"/>
    </xf>
    <xf numFmtId="1" fontId="19" fillId="6" borderId="9" xfId="0" applyNumberFormat="1" applyFont="1" applyFill="1" applyBorder="1" applyAlignment="1">
      <alignment horizontal="center" vertical="center" wrapText="1"/>
    </xf>
    <xf numFmtId="0" fontId="16" fillId="0" borderId="13" xfId="0" applyFont="1" applyBorder="1" applyAlignment="1">
      <alignment horizontal="center" vertical="center"/>
    </xf>
    <xf numFmtId="1" fontId="16" fillId="0" borderId="13" xfId="0" applyNumberFormat="1" applyFont="1" applyBorder="1" applyAlignment="1">
      <alignment horizontal="center" vertical="center"/>
    </xf>
    <xf numFmtId="0" fontId="16" fillId="0" borderId="8" xfId="0" applyFont="1" applyBorder="1" applyAlignment="1">
      <alignment horizontal="center" vertical="center"/>
    </xf>
    <xf numFmtId="1" fontId="16" fillId="0" borderId="9" xfId="0" applyNumberFormat="1" applyFont="1" applyBorder="1" applyAlignment="1">
      <alignment horizontal="center" vertical="center" wrapText="1"/>
    </xf>
    <xf numFmtId="0" fontId="16" fillId="0" borderId="30" xfId="0" applyFont="1" applyBorder="1" applyAlignment="1">
      <alignment horizontal="center" vertical="center"/>
    </xf>
    <xf numFmtId="1" fontId="16" fillId="0" borderId="30" xfId="0" applyNumberFormat="1" applyFont="1" applyBorder="1" applyAlignment="1">
      <alignment horizontal="center" vertical="center"/>
    </xf>
    <xf numFmtId="0" fontId="16" fillId="0" borderId="31" xfId="0" applyFont="1" applyBorder="1" applyAlignment="1">
      <alignment horizontal="center" vertical="center"/>
    </xf>
    <xf numFmtId="0" fontId="16" fillId="0" borderId="5" xfId="0" applyFont="1" applyBorder="1" applyAlignment="1">
      <alignment horizontal="center" vertical="center"/>
    </xf>
    <xf numFmtId="1" fontId="16" fillId="0" borderId="5" xfId="0" applyNumberFormat="1" applyFont="1" applyBorder="1" applyAlignment="1">
      <alignment horizontal="center" vertical="center"/>
    </xf>
    <xf numFmtId="0" fontId="16" fillId="0" borderId="34" xfId="0" applyFont="1" applyBorder="1" applyAlignment="1">
      <alignment horizontal="center" vertical="center"/>
    </xf>
    <xf numFmtId="0" fontId="16" fillId="0" borderId="9" xfId="0" applyFont="1" applyBorder="1" applyAlignment="1">
      <alignment horizontal="center" vertical="center"/>
    </xf>
    <xf numFmtId="1" fontId="22" fillId="6" borderId="9" xfId="0" applyNumberFormat="1" applyFont="1" applyFill="1" applyBorder="1" applyAlignment="1">
      <alignment horizontal="center" vertical="center" wrapText="1"/>
    </xf>
    <xf numFmtId="0" fontId="1" fillId="6" borderId="28" xfId="0" applyFont="1" applyFill="1" applyBorder="1" applyAlignment="1">
      <alignment horizontal="center" vertical="center" wrapText="1"/>
    </xf>
    <xf numFmtId="1" fontId="16" fillId="0" borderId="9" xfId="0" applyNumberFormat="1" applyFont="1" applyBorder="1" applyAlignment="1">
      <alignment horizontal="center" vertical="center"/>
    </xf>
    <xf numFmtId="0" fontId="23" fillId="2" borderId="28" xfId="0" applyFont="1" applyFill="1" applyBorder="1" applyAlignment="1">
      <alignment horizontal="center" vertical="center" wrapText="1"/>
    </xf>
    <xf numFmtId="1" fontId="16" fillId="0" borderId="7" xfId="0" applyNumberFormat="1" applyFont="1" applyBorder="1" applyAlignment="1">
      <alignment horizontal="center" vertical="center"/>
    </xf>
    <xf numFmtId="0" fontId="2" fillId="0" borderId="13" xfId="0" applyFont="1" applyBorder="1" applyAlignment="1">
      <alignment horizontal="center" wrapText="1"/>
    </xf>
    <xf numFmtId="1" fontId="16" fillId="0" borderId="7" xfId="0" applyNumberFormat="1" applyFont="1" applyBorder="1" applyAlignment="1">
      <alignment horizontal="center" vertical="center" wrapText="1"/>
    </xf>
    <xf numFmtId="0" fontId="16" fillId="0" borderId="7" xfId="0" applyFont="1" applyBorder="1" applyAlignment="1">
      <alignment horizontal="center" vertical="center" wrapText="1"/>
    </xf>
    <xf numFmtId="0" fontId="13" fillId="0" borderId="13" xfId="0" applyFont="1" applyBorder="1" applyAlignment="1">
      <alignment horizontal="center" vertical="center"/>
    </xf>
    <xf numFmtId="0" fontId="16" fillId="2" borderId="13" xfId="0" applyFont="1" applyFill="1" applyBorder="1" applyAlignment="1">
      <alignment horizontal="center" vertical="center"/>
    </xf>
    <xf numFmtId="1" fontId="16" fillId="2" borderId="13" xfId="0" applyNumberFormat="1" applyFont="1" applyFill="1" applyBorder="1" applyAlignment="1">
      <alignment horizontal="center" vertical="center"/>
    </xf>
    <xf numFmtId="1" fontId="16" fillId="0" borderId="38" xfId="0" applyNumberFormat="1" applyFont="1" applyBorder="1" applyAlignment="1">
      <alignment horizontal="center" vertical="center" wrapText="1"/>
    </xf>
    <xf numFmtId="164" fontId="7" fillId="6" borderId="33" xfId="0" applyNumberFormat="1" applyFont="1" applyFill="1" applyBorder="1" applyAlignment="1">
      <alignment horizontal="center" vertical="center" wrapText="1"/>
    </xf>
    <xf numFmtId="0" fontId="14" fillId="6" borderId="5" xfId="0" applyFont="1" applyFill="1" applyBorder="1" applyAlignment="1">
      <alignment horizontal="center" vertical="center"/>
    </xf>
    <xf numFmtId="1" fontId="16" fillId="6" borderId="4" xfId="0" applyNumberFormat="1" applyFont="1" applyFill="1" applyBorder="1" applyAlignment="1">
      <alignment horizontal="center" vertical="center" wrapText="1"/>
    </xf>
    <xf numFmtId="0" fontId="25" fillId="6" borderId="5" xfId="0" applyFont="1" applyFill="1" applyBorder="1" applyAlignment="1">
      <alignment horizontal="center" vertical="center" wrapText="1"/>
    </xf>
    <xf numFmtId="164" fontId="7" fillId="4" borderId="25" xfId="0" applyNumberFormat="1" applyFont="1" applyFill="1" applyBorder="1" applyAlignment="1">
      <alignment horizontal="center" vertical="center" wrapText="1"/>
    </xf>
    <xf numFmtId="0" fontId="14" fillId="4" borderId="13" xfId="0" applyFont="1" applyFill="1" applyBorder="1" applyAlignment="1">
      <alignment horizontal="center" vertical="center"/>
    </xf>
    <xf numFmtId="0" fontId="16" fillId="4" borderId="13" xfId="0" applyFont="1" applyFill="1" applyBorder="1" applyAlignment="1">
      <alignment horizontal="center" vertical="center"/>
    </xf>
    <xf numFmtId="1" fontId="16" fillId="4" borderId="13" xfId="0" applyNumberFormat="1" applyFont="1" applyFill="1" applyBorder="1" applyAlignment="1">
      <alignment horizontal="center" vertical="center"/>
    </xf>
    <xf numFmtId="0" fontId="25" fillId="0" borderId="13" xfId="0" applyFont="1" applyBorder="1" applyAlignment="1">
      <alignment horizontal="center" vertical="center"/>
    </xf>
    <xf numFmtId="0" fontId="26" fillId="0" borderId="13" xfId="0" applyFont="1" applyBorder="1" applyAlignment="1">
      <alignment horizontal="center" vertical="center"/>
    </xf>
    <xf numFmtId="164" fontId="7" fillId="6" borderId="29" xfId="0" applyNumberFormat="1" applyFont="1" applyFill="1" applyBorder="1" applyAlignment="1">
      <alignment horizontal="center" vertical="center" wrapText="1"/>
    </xf>
    <xf numFmtId="0" fontId="14" fillId="6" borderId="30" xfId="0" applyFont="1" applyFill="1" applyBorder="1" applyAlignment="1">
      <alignment horizontal="center" vertical="center"/>
    </xf>
    <xf numFmtId="0" fontId="16" fillId="6" borderId="38" xfId="0" applyFont="1" applyFill="1" applyBorder="1" applyAlignment="1">
      <alignment horizontal="center" vertical="center" wrapText="1"/>
    </xf>
    <xf numFmtId="0" fontId="27" fillId="6" borderId="30" xfId="0" applyFont="1" applyFill="1" applyBorder="1" applyAlignment="1">
      <alignment horizontal="center" vertical="center"/>
    </xf>
    <xf numFmtId="0" fontId="28" fillId="0" borderId="28" xfId="0" applyFont="1" applyBorder="1" applyAlignment="1">
      <alignment horizontal="center" vertical="center" wrapText="1"/>
    </xf>
    <xf numFmtId="1" fontId="16" fillId="6" borderId="9" xfId="0" applyNumberFormat="1" applyFont="1" applyFill="1" applyBorder="1" applyAlignment="1">
      <alignment horizontal="center" vertical="center" wrapText="1"/>
    </xf>
    <xf numFmtId="0" fontId="27" fillId="6" borderId="28" xfId="0" applyFont="1" applyFill="1" applyBorder="1" applyAlignment="1">
      <alignment horizontal="center" vertical="center" wrapText="1"/>
    </xf>
    <xf numFmtId="0" fontId="16" fillId="4" borderId="8" xfId="0" applyFont="1" applyFill="1" applyBorder="1" applyAlignment="1">
      <alignment horizontal="center" vertical="center"/>
    </xf>
    <xf numFmtId="0" fontId="16" fillId="4" borderId="28" xfId="0" applyFont="1" applyFill="1" applyBorder="1" applyAlignment="1">
      <alignment horizontal="center" wrapText="1"/>
    </xf>
    <xf numFmtId="0" fontId="16" fillId="0" borderId="28" xfId="0" applyFont="1" applyBorder="1" applyAlignment="1">
      <alignment horizontal="center" wrapText="1"/>
    </xf>
    <xf numFmtId="0" fontId="16" fillId="2" borderId="8" xfId="0" applyFont="1" applyFill="1" applyBorder="1" applyAlignment="1">
      <alignment horizontal="center" vertical="center"/>
    </xf>
    <xf numFmtId="0" fontId="16" fillId="2" borderId="28" xfId="0" applyFont="1" applyFill="1" applyBorder="1" applyAlignment="1">
      <alignment horizontal="center" wrapText="1"/>
    </xf>
    <xf numFmtId="164" fontId="7" fillId="7" borderId="25" xfId="0" applyNumberFormat="1" applyFont="1" applyFill="1" applyBorder="1" applyAlignment="1">
      <alignment horizontal="center" vertical="center" wrapText="1"/>
    </xf>
    <xf numFmtId="0" fontId="14" fillId="7" borderId="13" xfId="0" applyFont="1" applyFill="1" applyBorder="1" applyAlignment="1">
      <alignment horizontal="center" vertical="center"/>
    </xf>
    <xf numFmtId="0" fontId="16" fillId="7" borderId="13" xfId="0" applyFont="1" applyFill="1" applyBorder="1" applyAlignment="1">
      <alignment horizontal="center" vertical="center"/>
    </xf>
    <xf numFmtId="1" fontId="16" fillId="7" borderId="13" xfId="0" applyNumberFormat="1" applyFont="1" applyFill="1" applyBorder="1" applyAlignment="1">
      <alignment horizontal="center" vertical="center"/>
    </xf>
    <xf numFmtId="0" fontId="16" fillId="7" borderId="8" xfId="0" applyFont="1" applyFill="1" applyBorder="1" applyAlignment="1">
      <alignment horizontal="center" vertical="center"/>
    </xf>
    <xf numFmtId="0" fontId="16" fillId="7" borderId="28" xfId="0" applyFont="1" applyFill="1" applyBorder="1" applyAlignment="1">
      <alignment horizontal="center" wrapText="1"/>
    </xf>
    <xf numFmtId="15" fontId="1" fillId="0" borderId="25" xfId="0" applyNumberFormat="1" applyFont="1" applyBorder="1" applyAlignment="1">
      <alignment horizontal="center" vertical="center"/>
    </xf>
    <xf numFmtId="0" fontId="1" fillId="4" borderId="18" xfId="0" applyFont="1" applyFill="1" applyBorder="1" applyAlignment="1">
      <alignment horizontal="center" vertical="center"/>
    </xf>
    <xf numFmtId="0" fontId="1" fillId="4" borderId="40" xfId="0" applyFont="1" applyFill="1" applyBorder="1" applyAlignment="1">
      <alignment horizontal="center" vertical="center"/>
    </xf>
    <xf numFmtId="0" fontId="1" fillId="0" borderId="0" xfId="0" applyFont="1" applyAlignment="1">
      <alignment horizontal="center"/>
    </xf>
    <xf numFmtId="0" fontId="32" fillId="6" borderId="27" xfId="0" applyFont="1" applyFill="1" applyBorder="1" applyAlignment="1">
      <alignment horizontal="center" vertical="center" wrapText="1"/>
    </xf>
    <xf numFmtId="1" fontId="16" fillId="0" borderId="38" xfId="0" applyNumberFormat="1" applyFont="1" applyBorder="1" applyAlignment="1">
      <alignment horizontal="center" vertical="center"/>
    </xf>
    <xf numFmtId="0" fontId="16" fillId="2" borderId="5" xfId="0" applyFont="1" applyFill="1" applyBorder="1" applyAlignment="1">
      <alignment horizontal="center" vertical="center"/>
    </xf>
    <xf numFmtId="1" fontId="16" fillId="2" borderId="5" xfId="0" applyNumberFormat="1" applyFont="1" applyFill="1" applyBorder="1" applyAlignment="1">
      <alignment horizontal="center" vertical="center"/>
    </xf>
    <xf numFmtId="0" fontId="17" fillId="4" borderId="13" xfId="0" applyFont="1" applyFill="1" applyBorder="1" applyAlignment="1">
      <alignment horizontal="center" vertical="center"/>
    </xf>
    <xf numFmtId="0" fontId="17" fillId="2" borderId="13" xfId="0" applyFont="1" applyFill="1" applyBorder="1" applyAlignment="1">
      <alignment horizontal="center" vertical="center"/>
    </xf>
    <xf numFmtId="0" fontId="1" fillId="2" borderId="8" xfId="0" applyFont="1" applyFill="1" applyBorder="1" applyAlignment="1">
      <alignment horizontal="center" wrapText="1"/>
    </xf>
    <xf numFmtId="0" fontId="16" fillId="0" borderId="7" xfId="0" applyFont="1" applyBorder="1" applyAlignment="1">
      <alignment horizontal="center" vertical="center"/>
    </xf>
    <xf numFmtId="1" fontId="16" fillId="0" borderId="8" xfId="0" applyNumberFormat="1" applyFont="1" applyBorder="1" applyAlignment="1">
      <alignment horizontal="center" vertical="center"/>
    </xf>
    <xf numFmtId="164" fontId="7" fillId="0" borderId="41" xfId="0" applyNumberFormat="1" applyFont="1" applyBorder="1" applyAlignment="1">
      <alignment horizontal="center" vertical="center" wrapText="1"/>
    </xf>
    <xf numFmtId="0" fontId="14" fillId="0" borderId="42" xfId="0" applyFont="1" applyBorder="1" applyAlignment="1">
      <alignment horizontal="center" vertical="center"/>
    </xf>
    <xf numFmtId="0" fontId="16" fillId="0" borderId="42" xfId="0" applyFont="1" applyBorder="1" applyAlignment="1">
      <alignment horizontal="center" vertical="center"/>
    </xf>
    <xf numFmtId="1" fontId="16" fillId="0" borderId="42" xfId="0" applyNumberFormat="1" applyFont="1" applyBorder="1" applyAlignment="1">
      <alignment horizontal="center" vertical="center"/>
    </xf>
    <xf numFmtId="164" fontId="7" fillId="0" borderId="36" xfId="0" applyNumberFormat="1" applyFont="1" applyBorder="1" applyAlignment="1">
      <alignment horizontal="center" vertical="center" wrapText="1"/>
    </xf>
    <xf numFmtId="0" fontId="14" fillId="0" borderId="26" xfId="0" applyFont="1" applyBorder="1" applyAlignment="1">
      <alignment horizontal="center" vertical="center"/>
    </xf>
    <xf numFmtId="0" fontId="16" fillId="0" borderId="26" xfId="0" applyFont="1" applyBorder="1" applyAlignment="1">
      <alignment horizontal="center" vertical="center"/>
    </xf>
    <xf numFmtId="1" fontId="16" fillId="0" borderId="26" xfId="0" applyNumberFormat="1" applyFont="1" applyBorder="1" applyAlignment="1">
      <alignment horizontal="center" vertical="center"/>
    </xf>
    <xf numFmtId="0" fontId="17" fillId="0" borderId="13" xfId="0" applyFont="1" applyBorder="1" applyAlignment="1">
      <alignment horizontal="center" vertical="center"/>
    </xf>
    <xf numFmtId="165" fontId="7" fillId="7" borderId="25" xfId="0" applyNumberFormat="1" applyFont="1" applyFill="1" applyBorder="1" applyAlignment="1">
      <alignment horizontal="center" vertical="center" wrapText="1"/>
    </xf>
    <xf numFmtId="0" fontId="17" fillId="7" borderId="13" xfId="0" applyFont="1" applyFill="1" applyBorder="1" applyAlignment="1">
      <alignment horizontal="center" vertical="center"/>
    </xf>
    <xf numFmtId="0" fontId="1" fillId="0" borderId="0" xfId="2" applyFont="1"/>
    <xf numFmtId="164" fontId="7" fillId="0" borderId="25" xfId="2" applyNumberFormat="1" applyFont="1" applyBorder="1" applyAlignment="1">
      <alignment horizontal="center" vertical="center" wrapText="1"/>
    </xf>
    <xf numFmtId="0" fontId="14" fillId="0" borderId="13" xfId="2" applyFont="1" applyBorder="1" applyAlignment="1">
      <alignment horizontal="center" vertical="center"/>
    </xf>
    <xf numFmtId="0" fontId="16" fillId="0" borderId="13" xfId="2" applyFont="1" applyBorder="1" applyAlignment="1">
      <alignment horizontal="center" vertical="center"/>
    </xf>
    <xf numFmtId="1" fontId="16" fillId="0" borderId="13" xfId="2" applyNumberFormat="1" applyFont="1" applyBorder="1" applyAlignment="1">
      <alignment horizontal="center" vertical="center"/>
    </xf>
    <xf numFmtId="0" fontId="16" fillId="0" borderId="8" xfId="2" applyFont="1" applyBorder="1" applyAlignment="1">
      <alignment horizontal="center" vertical="center"/>
    </xf>
    <xf numFmtId="0" fontId="16" fillId="0" borderId="28" xfId="2" applyFont="1" applyBorder="1" applyAlignment="1">
      <alignment horizontal="center" wrapText="1"/>
    </xf>
    <xf numFmtId="0" fontId="34" fillId="0" borderId="28" xfId="0" applyFont="1" applyBorder="1" applyAlignment="1">
      <alignment horizontal="center" vertical="center" wrapText="1"/>
    </xf>
    <xf numFmtId="0" fontId="16" fillId="0" borderId="28" xfId="0" applyFont="1" applyBorder="1" applyAlignment="1">
      <alignment horizontal="center" vertical="center" wrapText="1"/>
    </xf>
    <xf numFmtId="0" fontId="16" fillId="6" borderId="8" xfId="0" applyFont="1" applyFill="1" applyBorder="1" applyAlignment="1">
      <alignment horizontal="center" vertical="center"/>
    </xf>
    <xf numFmtId="0" fontId="38" fillId="6" borderId="28" xfId="0" applyFont="1" applyFill="1" applyBorder="1" applyAlignment="1">
      <alignment horizontal="center" vertical="center" wrapText="1"/>
    </xf>
    <xf numFmtId="0" fontId="1" fillId="4" borderId="28" xfId="0" applyFont="1" applyFill="1" applyBorder="1" applyAlignment="1">
      <alignment horizontal="center" wrapText="1"/>
    </xf>
    <xf numFmtId="0" fontId="1" fillId="0" borderId="4" xfId="2" applyFont="1" applyBorder="1" applyAlignment="1">
      <alignment horizontal="center"/>
    </xf>
    <xf numFmtId="0" fontId="1" fillId="0" borderId="5" xfId="2" applyFont="1" applyBorder="1" applyAlignment="1">
      <alignment horizontal="center"/>
    </xf>
    <xf numFmtId="0" fontId="9" fillId="0" borderId="7" xfId="3" applyFont="1" applyBorder="1" applyAlignment="1">
      <alignment horizontal="center"/>
    </xf>
    <xf numFmtId="0" fontId="9" fillId="0" borderId="13" xfId="3" applyFont="1" applyBorder="1" applyAlignment="1">
      <alignment horizontal="center"/>
    </xf>
    <xf numFmtId="0" fontId="9" fillId="0" borderId="0" xfId="3" applyFont="1" applyBorder="1" applyAlignment="1">
      <alignment horizontal="center"/>
    </xf>
    <xf numFmtId="15" fontId="1" fillId="5" borderId="21" xfId="2" applyNumberFormat="1" applyFont="1" applyFill="1" applyBorder="1" applyAlignment="1">
      <alignment horizontal="center" vertical="center"/>
    </xf>
    <xf numFmtId="0" fontId="1" fillId="5" borderId="22" xfId="2" applyFont="1" applyFill="1" applyBorder="1" applyAlignment="1">
      <alignment horizontal="center" vertical="center"/>
    </xf>
    <xf numFmtId="0" fontId="1" fillId="5" borderId="46" xfId="2" applyFont="1" applyFill="1" applyBorder="1" applyAlignment="1">
      <alignment horizontal="center" vertical="center"/>
    </xf>
    <xf numFmtId="0" fontId="1" fillId="5" borderId="18" xfId="2" applyFont="1" applyFill="1" applyBorder="1" applyAlignment="1">
      <alignment horizontal="center" vertical="center"/>
    </xf>
    <xf numFmtId="15" fontId="1" fillId="5" borderId="47" xfId="2" applyNumberFormat="1" applyFont="1" applyFill="1" applyBorder="1" applyAlignment="1">
      <alignment horizontal="center" vertical="center"/>
    </xf>
    <xf numFmtId="164" fontId="7" fillId="6" borderId="48" xfId="2" applyNumberFormat="1" applyFont="1" applyFill="1" applyBorder="1" applyAlignment="1">
      <alignment horizontal="center" vertical="center" wrapText="1"/>
    </xf>
    <xf numFmtId="0" fontId="14" fillId="6" borderId="26" xfId="2" applyFont="1" applyFill="1" applyBorder="1" applyAlignment="1">
      <alignment horizontal="center" vertical="center"/>
    </xf>
    <xf numFmtId="0" fontId="46" fillId="6" borderId="27" xfId="2" applyFont="1" applyFill="1" applyBorder="1" applyAlignment="1">
      <alignment horizontal="center" vertical="center" wrapText="1"/>
    </xf>
    <xf numFmtId="0" fontId="47" fillId="6" borderId="28" xfId="2" applyFont="1" applyFill="1" applyBorder="1" applyAlignment="1">
      <alignment horizontal="center" vertical="center" wrapText="1"/>
    </xf>
    <xf numFmtId="14" fontId="14" fillId="0" borderId="13" xfId="2" applyNumberFormat="1" applyFont="1" applyBorder="1" applyAlignment="1">
      <alignment horizontal="center" vertical="center"/>
    </xf>
    <xf numFmtId="0" fontId="16" fillId="0" borderId="9" xfId="2" applyFont="1" applyBorder="1" applyAlignment="1">
      <alignment horizontal="center" vertical="center"/>
    </xf>
    <xf numFmtId="164" fontId="7" fillId="0" borderId="29" xfId="2" applyNumberFormat="1" applyFont="1" applyBorder="1" applyAlignment="1">
      <alignment horizontal="center" vertical="center" wrapText="1"/>
    </xf>
    <xf numFmtId="0" fontId="14" fillId="0" borderId="30" xfId="2" applyFont="1" applyBorder="1" applyAlignment="1">
      <alignment horizontal="center" vertical="center"/>
    </xf>
    <xf numFmtId="0" fontId="16" fillId="0" borderId="30" xfId="2" applyFont="1" applyBorder="1" applyAlignment="1">
      <alignment horizontal="center" vertical="center"/>
    </xf>
    <xf numFmtId="1" fontId="16" fillId="0" borderId="30" xfId="2" applyNumberFormat="1" applyFont="1" applyBorder="1" applyAlignment="1">
      <alignment horizontal="center" vertical="center"/>
    </xf>
    <xf numFmtId="0" fontId="16" fillId="0" borderId="31" xfId="2" applyFont="1" applyBorder="1" applyAlignment="1">
      <alignment horizontal="center" vertical="center"/>
    </xf>
    <xf numFmtId="0" fontId="16" fillId="0" borderId="32" xfId="2" applyFont="1" applyBorder="1" applyAlignment="1">
      <alignment horizontal="center" wrapText="1"/>
    </xf>
    <xf numFmtId="164" fontId="7" fillId="0" borderId="33" xfId="2" applyNumberFormat="1" applyFont="1" applyBorder="1" applyAlignment="1">
      <alignment horizontal="center" vertical="center" wrapText="1"/>
    </xf>
    <xf numFmtId="0" fontId="14" fillId="0" borderId="5" xfId="2" applyFont="1" applyBorder="1" applyAlignment="1">
      <alignment horizontal="center" vertical="center"/>
    </xf>
    <xf numFmtId="1" fontId="16" fillId="0" borderId="39" xfId="2" applyNumberFormat="1" applyFont="1" applyBorder="1" applyAlignment="1">
      <alignment horizontal="center" vertical="center"/>
    </xf>
    <xf numFmtId="0" fontId="16" fillId="0" borderId="35" xfId="2" applyFont="1" applyBorder="1" applyAlignment="1">
      <alignment horizontal="center" wrapText="1"/>
    </xf>
    <xf numFmtId="164" fontId="7" fillId="2" borderId="25" xfId="2" applyNumberFormat="1" applyFont="1" applyFill="1" applyBorder="1" applyAlignment="1">
      <alignment horizontal="center" vertical="center" wrapText="1"/>
    </xf>
    <xf numFmtId="0" fontId="14" fillId="2" borderId="13" xfId="2" applyFont="1" applyFill="1" applyBorder="1" applyAlignment="1">
      <alignment horizontal="center" vertical="center"/>
    </xf>
    <xf numFmtId="0" fontId="16" fillId="2" borderId="13" xfId="2" applyFont="1" applyFill="1" applyBorder="1" applyAlignment="1">
      <alignment horizontal="center" vertical="center"/>
    </xf>
    <xf numFmtId="1" fontId="16" fillId="2" borderId="13" xfId="2" applyNumberFormat="1" applyFont="1" applyFill="1" applyBorder="1" applyAlignment="1">
      <alignment horizontal="center" vertical="center"/>
    </xf>
    <xf numFmtId="0" fontId="16" fillId="2" borderId="8" xfId="2" applyFont="1" applyFill="1" applyBorder="1" applyAlignment="1">
      <alignment horizontal="center" vertical="center"/>
    </xf>
    <xf numFmtId="0" fontId="16" fillId="2" borderId="28" xfId="2" applyFont="1" applyFill="1" applyBorder="1" applyAlignment="1">
      <alignment horizontal="center" vertical="center" wrapText="1"/>
    </xf>
    <xf numFmtId="1" fontId="16" fillId="0" borderId="9" xfId="2" applyNumberFormat="1" applyFont="1" applyBorder="1" applyAlignment="1">
      <alignment horizontal="center" vertical="center"/>
    </xf>
    <xf numFmtId="1" fontId="16" fillId="2" borderId="34" xfId="0" applyNumberFormat="1" applyFont="1" applyFill="1" applyBorder="1" applyAlignment="1">
      <alignment horizontal="center" vertical="center" wrapText="1"/>
    </xf>
    <xf numFmtId="0" fontId="16" fillId="2" borderId="34" xfId="0" applyFont="1" applyFill="1" applyBorder="1" applyAlignment="1">
      <alignment horizontal="center" vertical="center"/>
    </xf>
    <xf numFmtId="0" fontId="2" fillId="2" borderId="35" xfId="0" applyFont="1" applyFill="1" applyBorder="1" applyAlignment="1">
      <alignment horizontal="center" vertical="center" wrapText="1"/>
    </xf>
    <xf numFmtId="0" fontId="16" fillId="0" borderId="9" xfId="2" applyFont="1" applyBorder="1" applyAlignment="1">
      <alignment horizontal="center" vertical="center" wrapText="1"/>
    </xf>
    <xf numFmtId="1" fontId="16" fillId="0" borderId="37" xfId="2" applyNumberFormat="1" applyFont="1" applyBorder="1" applyAlignment="1">
      <alignment horizontal="center" vertical="center"/>
    </xf>
    <xf numFmtId="164" fontId="7" fillId="6" borderId="49" xfId="2" applyNumberFormat="1" applyFont="1" applyFill="1" applyBorder="1" applyAlignment="1">
      <alignment horizontal="center" vertical="center" wrapText="1"/>
    </xf>
    <xf numFmtId="0" fontId="14" fillId="6" borderId="50" xfId="2" applyFont="1" applyFill="1" applyBorder="1" applyAlignment="1">
      <alignment horizontal="center" vertical="center"/>
    </xf>
    <xf numFmtId="1" fontId="1" fillId="6" borderId="52" xfId="0" applyNumberFormat="1" applyFont="1" applyFill="1" applyBorder="1" applyAlignment="1">
      <alignment horizontal="center" vertical="center" wrapText="1"/>
    </xf>
    <xf numFmtId="0" fontId="47" fillId="6" borderId="54" xfId="2" applyFont="1" applyFill="1" applyBorder="1" applyAlignment="1">
      <alignment horizontal="center" vertical="center" wrapText="1"/>
    </xf>
    <xf numFmtId="164" fontId="7" fillId="0" borderId="36" xfId="2" applyNumberFormat="1" applyFont="1" applyBorder="1" applyAlignment="1">
      <alignment horizontal="center" vertical="center" wrapText="1"/>
    </xf>
    <xf numFmtId="0" fontId="14" fillId="0" borderId="26" xfId="2" applyFont="1" applyBorder="1" applyAlignment="1">
      <alignment horizontal="center" vertical="center"/>
    </xf>
    <xf numFmtId="0" fontId="16" fillId="0" borderId="26" xfId="2" applyFont="1" applyBorder="1" applyAlignment="1">
      <alignment horizontal="center" vertical="center"/>
    </xf>
    <xf numFmtId="1" fontId="16" fillId="0" borderId="26" xfId="2" applyNumberFormat="1" applyFont="1" applyBorder="1" applyAlignment="1">
      <alignment horizontal="center" vertical="center"/>
    </xf>
    <xf numFmtId="0" fontId="16" fillId="0" borderId="27" xfId="2" applyFont="1" applyBorder="1" applyAlignment="1">
      <alignment horizontal="center" vertical="center"/>
    </xf>
    <xf numFmtId="0" fontId="16" fillId="0" borderId="55" xfId="2" applyFont="1" applyBorder="1" applyAlignment="1">
      <alignment horizontal="center" wrapText="1"/>
    </xf>
    <xf numFmtId="164" fontId="7" fillId="6" borderId="25" xfId="2" applyNumberFormat="1" applyFont="1" applyFill="1" applyBorder="1" applyAlignment="1">
      <alignment horizontal="center" vertical="center" wrapText="1"/>
    </xf>
    <xf numFmtId="0" fontId="14" fillId="6" borderId="13" xfId="2" applyFont="1" applyFill="1" applyBorder="1" applyAlignment="1">
      <alignment horizontal="center" vertical="center"/>
    </xf>
    <xf numFmtId="0" fontId="32" fillId="6" borderId="9" xfId="2" applyFont="1" applyFill="1" applyBorder="1" applyAlignment="1">
      <alignment horizontal="center" vertical="center"/>
    </xf>
    <xf numFmtId="0" fontId="50" fillId="6" borderId="56" xfId="2" applyFont="1" applyFill="1" applyBorder="1" applyAlignment="1">
      <alignment horizontal="center" vertical="center" wrapText="1"/>
    </xf>
    <xf numFmtId="0" fontId="16" fillId="2" borderId="28" xfId="2" applyFont="1" applyFill="1" applyBorder="1" applyAlignment="1">
      <alignment horizontal="center" wrapText="1"/>
    </xf>
    <xf numFmtId="0" fontId="1" fillId="6" borderId="9" xfId="2" applyFont="1" applyFill="1" applyBorder="1" applyAlignment="1">
      <alignment horizontal="center" vertical="center" wrapText="1"/>
    </xf>
    <xf numFmtId="0" fontId="25" fillId="6" borderId="28" xfId="2" applyFont="1" applyFill="1" applyBorder="1" applyAlignment="1">
      <alignment horizontal="center" vertical="center" wrapText="1"/>
    </xf>
    <xf numFmtId="1" fontId="16" fillId="0" borderId="9" xfId="2" applyNumberFormat="1" applyFont="1" applyBorder="1" applyAlignment="1">
      <alignment horizontal="center" vertical="center" wrapText="1"/>
    </xf>
    <xf numFmtId="166" fontId="7" fillId="7" borderId="25" xfId="2" applyNumberFormat="1" applyFont="1" applyFill="1" applyBorder="1" applyAlignment="1">
      <alignment horizontal="center" vertical="center" wrapText="1"/>
    </xf>
    <xf numFmtId="0" fontId="14" fillId="7" borderId="13" xfId="2" applyFont="1" applyFill="1" applyBorder="1" applyAlignment="1">
      <alignment horizontal="center" vertical="center"/>
    </xf>
    <xf numFmtId="0" fontId="16" fillId="7" borderId="13" xfId="2" applyFont="1" applyFill="1" applyBorder="1" applyAlignment="1">
      <alignment horizontal="center" vertical="center"/>
    </xf>
    <xf numFmtId="0" fontId="16" fillId="7" borderId="8" xfId="2" applyFont="1" applyFill="1" applyBorder="1" applyAlignment="1">
      <alignment horizontal="center" vertical="center"/>
    </xf>
    <xf numFmtId="0" fontId="16" fillId="7" borderId="28" xfId="2" applyFont="1" applyFill="1" applyBorder="1" applyAlignment="1">
      <alignment horizontal="center" wrapText="1"/>
    </xf>
    <xf numFmtId="0" fontId="17" fillId="0" borderId="13" xfId="2" applyFont="1" applyBorder="1" applyAlignment="1">
      <alignment horizontal="center" vertical="center"/>
    </xf>
    <xf numFmtId="0" fontId="52" fillId="0" borderId="28" xfId="2" applyFont="1" applyBorder="1" applyAlignment="1">
      <alignment horizontal="center" vertical="center" wrapText="1"/>
    </xf>
    <xf numFmtId="0" fontId="1" fillId="6" borderId="9" xfId="2" applyFont="1" applyFill="1" applyBorder="1" applyAlignment="1">
      <alignment horizontal="center" vertical="center"/>
    </xf>
    <xf numFmtId="0" fontId="17" fillId="6" borderId="13" xfId="2" applyFont="1" applyFill="1" applyBorder="1" applyAlignment="1">
      <alignment horizontal="center" vertical="center"/>
    </xf>
    <xf numFmtId="0" fontId="16" fillId="6" borderId="8" xfId="2" applyFont="1" applyFill="1" applyBorder="1" applyAlignment="1">
      <alignment horizontal="center" vertical="center" wrapText="1"/>
    </xf>
    <xf numFmtId="0" fontId="16" fillId="6" borderId="28" xfId="2" applyFont="1" applyFill="1" applyBorder="1" applyAlignment="1">
      <alignment horizontal="center" vertical="center" wrapText="1"/>
    </xf>
    <xf numFmtId="164" fontId="54" fillId="0" borderId="25" xfId="2" applyNumberFormat="1" applyFont="1" applyBorder="1" applyAlignment="1">
      <alignment horizontal="center" vertical="center" wrapText="1"/>
    </xf>
    <xf numFmtId="0" fontId="32" fillId="0" borderId="13" xfId="2" applyFont="1" applyBorder="1" applyAlignment="1">
      <alignment horizontal="center" vertical="center"/>
    </xf>
    <xf numFmtId="0" fontId="55" fillId="0" borderId="13" xfId="2" applyFont="1" applyBorder="1" applyAlignment="1">
      <alignment horizontal="center" vertical="center"/>
    </xf>
    <xf numFmtId="1" fontId="55" fillId="0" borderId="13" xfId="2" applyNumberFormat="1" applyFont="1" applyBorder="1" applyAlignment="1">
      <alignment horizontal="center" vertical="center"/>
    </xf>
    <xf numFmtId="0" fontId="55" fillId="0" borderId="8" xfId="2" applyFont="1" applyBorder="1" applyAlignment="1">
      <alignment horizontal="center" vertical="center"/>
    </xf>
    <xf numFmtId="0" fontId="55" fillId="0" borderId="28" xfId="2" applyFont="1" applyBorder="1" applyAlignment="1">
      <alignment horizontal="center" wrapText="1"/>
    </xf>
    <xf numFmtId="0" fontId="32" fillId="0" borderId="0" xfId="2" applyFont="1"/>
    <xf numFmtId="164" fontId="7" fillId="4" borderId="25" xfId="2" applyNumberFormat="1" applyFont="1" applyFill="1" applyBorder="1" applyAlignment="1">
      <alignment horizontal="center" vertical="center" wrapText="1"/>
    </xf>
    <xf numFmtId="0" fontId="17" fillId="4" borderId="13" xfId="2" applyFont="1" applyFill="1" applyBorder="1" applyAlignment="1">
      <alignment horizontal="center" vertical="center"/>
    </xf>
    <xf numFmtId="0" fontId="16" fillId="4" borderId="8" xfId="2" applyFont="1" applyFill="1" applyBorder="1" applyAlignment="1">
      <alignment horizontal="center" vertical="center" wrapText="1"/>
    </xf>
    <xf numFmtId="0" fontId="16" fillId="4" borderId="28" xfId="2" applyFont="1" applyFill="1" applyBorder="1" applyAlignment="1">
      <alignment horizontal="center" vertical="center" wrapText="1"/>
    </xf>
    <xf numFmtId="164" fontId="54" fillId="6" borderId="29" xfId="2" applyNumberFormat="1" applyFont="1" applyFill="1" applyBorder="1" applyAlignment="1">
      <alignment horizontal="center" vertical="center" wrapText="1"/>
    </xf>
    <xf numFmtId="0" fontId="60" fillId="6" borderId="30" xfId="2" applyFont="1" applyFill="1" applyBorder="1" applyAlignment="1">
      <alignment horizontal="center" vertical="center"/>
    </xf>
    <xf numFmtId="0" fontId="55" fillId="6" borderId="30" xfId="2" applyFont="1" applyFill="1" applyBorder="1" applyAlignment="1">
      <alignment horizontal="center" vertical="center"/>
    </xf>
    <xf numFmtId="0" fontId="55" fillId="6" borderId="32" xfId="2" applyFont="1" applyFill="1" applyBorder="1" applyAlignment="1">
      <alignment horizontal="center" vertical="center" wrapText="1"/>
    </xf>
    <xf numFmtId="0" fontId="60" fillId="0" borderId="13" xfId="2" applyFont="1" applyBorder="1" applyAlignment="1">
      <alignment horizontal="center" vertical="center"/>
    </xf>
    <xf numFmtId="0" fontId="32" fillId="0" borderId="8" xfId="2" applyFont="1" applyBorder="1" applyAlignment="1">
      <alignment horizontal="center" vertical="center"/>
    </xf>
    <xf numFmtId="0" fontId="62" fillId="0" borderId="28" xfId="2" applyFont="1" applyBorder="1" applyAlignment="1">
      <alignment horizontal="center" wrapText="1"/>
    </xf>
    <xf numFmtId="0" fontId="1" fillId="0" borderId="13" xfId="2" applyFont="1" applyBorder="1" applyAlignment="1">
      <alignment horizontal="center" vertical="center"/>
    </xf>
    <xf numFmtId="0" fontId="32" fillId="2" borderId="13" xfId="2" applyFont="1" applyFill="1" applyBorder="1" applyAlignment="1">
      <alignment horizontal="center" vertical="center"/>
    </xf>
    <xf numFmtId="0" fontId="1" fillId="0" borderId="8" xfId="2" applyFont="1" applyBorder="1" applyAlignment="1">
      <alignment horizontal="center" vertical="center"/>
    </xf>
    <xf numFmtId="0" fontId="2" fillId="0" borderId="28" xfId="2" applyFont="1" applyBorder="1" applyAlignment="1">
      <alignment horizontal="center" wrapText="1"/>
    </xf>
    <xf numFmtId="0" fontId="17" fillId="7" borderId="13" xfId="2" applyFont="1" applyFill="1" applyBorder="1" applyAlignment="1">
      <alignment horizontal="center" vertical="center"/>
    </xf>
    <xf numFmtId="164" fontId="52" fillId="0" borderId="25" xfId="2" applyNumberFormat="1" applyFont="1" applyBorder="1" applyAlignment="1">
      <alignment horizontal="center" vertical="center" wrapText="1"/>
    </xf>
    <xf numFmtId="0" fontId="2" fillId="0" borderId="28" xfId="2" applyFont="1" applyBorder="1" applyAlignment="1">
      <alignment horizontal="center" vertical="center" wrapText="1"/>
    </xf>
    <xf numFmtId="164" fontId="52" fillId="2" borderId="25" xfId="2" applyNumberFormat="1" applyFont="1" applyFill="1" applyBorder="1" applyAlignment="1">
      <alignment horizontal="center" vertical="center" wrapText="1"/>
    </xf>
    <xf numFmtId="0" fontId="60" fillId="2" borderId="13" xfId="2" applyFont="1" applyFill="1" applyBorder="1" applyAlignment="1">
      <alignment horizontal="center" vertical="center"/>
    </xf>
    <xf numFmtId="0" fontId="1" fillId="2" borderId="13" xfId="2" applyFont="1" applyFill="1" applyBorder="1" applyAlignment="1">
      <alignment horizontal="center" vertical="center"/>
    </xf>
    <xf numFmtId="0" fontId="1" fillId="2" borderId="8" xfId="2" applyFont="1" applyFill="1" applyBorder="1" applyAlignment="1">
      <alignment horizontal="center" vertical="center"/>
    </xf>
    <xf numFmtId="0" fontId="2" fillId="2" borderId="28" xfId="2" applyFont="1" applyFill="1" applyBorder="1" applyAlignment="1">
      <alignment horizontal="center" wrapText="1"/>
    </xf>
    <xf numFmtId="15" fontId="53" fillId="9" borderId="25" xfId="0" applyNumberFormat="1" applyFont="1" applyFill="1" applyBorder="1" applyAlignment="1">
      <alignment horizontal="center" vertical="center"/>
    </xf>
    <xf numFmtId="0" fontId="17" fillId="9" borderId="13" xfId="0" applyFont="1" applyFill="1" applyBorder="1" applyAlignment="1">
      <alignment horizontal="center" vertical="center"/>
    </xf>
    <xf numFmtId="0" fontId="16" fillId="9" borderId="8" xfId="0" applyFont="1" applyFill="1" applyBorder="1" applyAlignment="1">
      <alignment horizontal="center" vertical="center"/>
    </xf>
    <xf numFmtId="0" fontId="16" fillId="9" borderId="28" xfId="0" applyFont="1" applyFill="1" applyBorder="1" applyAlignment="1">
      <alignment horizontal="center" vertical="center" wrapText="1"/>
    </xf>
    <xf numFmtId="15" fontId="53" fillId="0" borderId="25" xfId="2" applyNumberFormat="1" applyFont="1" applyBorder="1" applyAlignment="1">
      <alignment horizontal="center" vertical="center"/>
    </xf>
    <xf numFmtId="0" fontId="63" fillId="0" borderId="28" xfId="2" applyFont="1" applyBorder="1" applyAlignment="1">
      <alignment horizontal="center" vertical="center" wrapText="1"/>
    </xf>
    <xf numFmtId="1" fontId="1" fillId="0" borderId="13" xfId="2" applyNumberFormat="1" applyFont="1" applyBorder="1" applyAlignment="1">
      <alignment horizontal="center" vertical="center"/>
    </xf>
    <xf numFmtId="15" fontId="1" fillId="0" borderId="25" xfId="2" applyNumberFormat="1" applyFont="1" applyBorder="1" applyAlignment="1">
      <alignment horizontal="center" vertical="center"/>
    </xf>
    <xf numFmtId="15" fontId="9" fillId="10" borderId="33" xfId="0" applyNumberFormat="1" applyFont="1" applyFill="1" applyBorder="1" applyAlignment="1">
      <alignment horizontal="center" vertical="center"/>
    </xf>
    <xf numFmtId="0" fontId="9" fillId="10" borderId="5" xfId="0" applyFont="1" applyFill="1" applyBorder="1" applyAlignment="1">
      <alignment horizontal="center" vertical="center"/>
    </xf>
    <xf numFmtId="0" fontId="9" fillId="10" borderId="34" xfId="0" applyFont="1" applyFill="1" applyBorder="1" applyAlignment="1">
      <alignment horizontal="center" vertical="center"/>
    </xf>
    <xf numFmtId="15" fontId="9" fillId="10" borderId="35" xfId="0" applyNumberFormat="1" applyFont="1" applyFill="1" applyBorder="1" applyAlignment="1">
      <alignment horizontal="center" vertical="center"/>
    </xf>
    <xf numFmtId="164" fontId="4" fillId="11" borderId="29" xfId="0" applyNumberFormat="1" applyFont="1" applyFill="1" applyBorder="1" applyAlignment="1">
      <alignment horizontal="center" vertical="center" wrapText="1"/>
    </xf>
    <xf numFmtId="0" fontId="11" fillId="11" borderId="30" xfId="0" applyFont="1" applyFill="1" applyBorder="1" applyAlignment="1">
      <alignment horizontal="center" vertical="center"/>
    </xf>
    <xf numFmtId="1" fontId="44" fillId="11" borderId="37" xfId="0" applyNumberFormat="1" applyFont="1" applyFill="1" applyBorder="1" applyAlignment="1">
      <alignment horizontal="center" vertical="center"/>
    </xf>
    <xf numFmtId="0" fontId="44" fillId="11" borderId="32" xfId="0" applyFont="1" applyFill="1" applyBorder="1" applyAlignment="1">
      <alignment horizontal="center" vertical="center" wrapText="1"/>
    </xf>
    <xf numFmtId="1" fontId="44" fillId="11" borderId="2" xfId="0" applyNumberFormat="1" applyFont="1" applyFill="1" applyBorder="1" applyAlignment="1">
      <alignment horizontal="center" vertical="center"/>
    </xf>
    <xf numFmtId="0" fontId="44" fillId="11" borderId="35" xfId="0" applyFont="1" applyFill="1" applyBorder="1" applyAlignment="1">
      <alignment horizontal="center" vertical="center" wrapText="1"/>
    </xf>
    <xf numFmtId="0" fontId="9" fillId="11" borderId="0" xfId="0" applyFont="1" applyFill="1" applyBorder="1" applyAlignment="1">
      <alignment horizontal="center" vertical="center"/>
    </xf>
    <xf numFmtId="0" fontId="44" fillId="11" borderId="28" xfId="0" applyFont="1" applyFill="1" applyBorder="1" applyAlignment="1">
      <alignment horizontal="center" vertical="center" wrapText="1"/>
    </xf>
    <xf numFmtId="0" fontId="44" fillId="11" borderId="45" xfId="0" applyFont="1" applyFill="1" applyBorder="1" applyAlignment="1">
      <alignment horizontal="center" vertical="center"/>
    </xf>
    <xf numFmtId="0" fontId="44" fillId="11" borderId="9" xfId="0" applyFont="1" applyFill="1" applyBorder="1" applyAlignment="1">
      <alignment horizontal="center" vertical="center"/>
    </xf>
    <xf numFmtId="0" fontId="44" fillId="11" borderId="17" xfId="0" applyFont="1" applyFill="1" applyBorder="1" applyAlignment="1">
      <alignment horizontal="center" vertical="center" wrapText="1"/>
    </xf>
    <xf numFmtId="0" fontId="44" fillId="11" borderId="69" xfId="0" applyFont="1" applyFill="1" applyBorder="1" applyAlignment="1">
      <alignment horizontal="center" vertical="center" wrapText="1"/>
    </xf>
    <xf numFmtId="164" fontId="4" fillId="11" borderId="63" xfId="0" applyNumberFormat="1" applyFont="1" applyFill="1" applyBorder="1" applyAlignment="1">
      <alignment horizontal="center" vertical="center" wrapText="1"/>
    </xf>
    <xf numFmtId="0" fontId="11" fillId="11" borderId="64" xfId="0" applyFont="1" applyFill="1" applyBorder="1" applyAlignment="1">
      <alignment horizontal="center" vertical="center"/>
    </xf>
    <xf numFmtId="0" fontId="44" fillId="11" borderId="45" xfId="0" applyFont="1" applyFill="1" applyBorder="1" applyAlignment="1">
      <alignment horizontal="center" vertical="center" wrapText="1"/>
    </xf>
    <xf numFmtId="0" fontId="44" fillId="11" borderId="55" xfId="0" applyFont="1" applyFill="1" applyBorder="1" applyAlignment="1">
      <alignment horizontal="center" vertical="center" wrapText="1"/>
    </xf>
    <xf numFmtId="164" fontId="4" fillId="6" borderId="29" xfId="0" applyNumberFormat="1" applyFont="1" applyFill="1" applyBorder="1" applyAlignment="1">
      <alignment horizontal="center" vertical="center" wrapText="1"/>
    </xf>
    <xf numFmtId="0" fontId="11" fillId="6" borderId="30" xfId="0" applyFont="1" applyFill="1" applyBorder="1" applyAlignment="1">
      <alignment horizontal="center" vertical="center"/>
    </xf>
    <xf numFmtId="0" fontId="44" fillId="6" borderId="9" xfId="0" applyFont="1" applyFill="1" applyBorder="1" applyAlignment="1">
      <alignment horizontal="center" vertical="center" wrapText="1"/>
    </xf>
    <xf numFmtId="0" fontId="44" fillId="6" borderId="28" xfId="0" applyFont="1" applyFill="1" applyBorder="1" applyAlignment="1">
      <alignment horizontal="center" vertical="center" wrapText="1"/>
    </xf>
    <xf numFmtId="0" fontId="44" fillId="6" borderId="9" xfId="0" applyFont="1" applyFill="1" applyBorder="1" applyAlignment="1">
      <alignment horizontal="center" vertical="center"/>
    </xf>
    <xf numFmtId="0" fontId="69" fillId="6" borderId="9" xfId="0" applyFont="1" applyFill="1" applyBorder="1" applyAlignment="1">
      <alignment horizontal="center" vertical="center" wrapText="1"/>
    </xf>
    <xf numFmtId="0" fontId="44" fillId="0" borderId="13" xfId="0" applyFont="1" applyBorder="1" applyAlignment="1">
      <alignment horizontal="center" vertical="center"/>
    </xf>
    <xf numFmtId="1" fontId="44" fillId="0" borderId="13" xfId="0" applyNumberFormat="1" applyFont="1" applyBorder="1" applyAlignment="1">
      <alignment horizontal="center" vertical="center"/>
    </xf>
    <xf numFmtId="0" fontId="9" fillId="0" borderId="13" xfId="0" applyFont="1" applyBorder="1" applyAlignment="1">
      <alignment horizontal="center" vertical="center"/>
    </xf>
    <xf numFmtId="0" fontId="9" fillId="0" borderId="8" xfId="0" applyFont="1" applyBorder="1" applyAlignment="1">
      <alignment horizontal="center" vertical="center"/>
    </xf>
    <xf numFmtId="0" fontId="44" fillId="0" borderId="28" xfId="0" applyFont="1" applyBorder="1" applyAlignment="1">
      <alignment horizontal="center" vertical="center" wrapText="1"/>
    </xf>
    <xf numFmtId="164" fontId="4" fillId="0" borderId="29" xfId="0" applyNumberFormat="1" applyFont="1" applyBorder="1" applyAlignment="1">
      <alignment horizontal="center" vertical="center" wrapText="1"/>
    </xf>
    <xf numFmtId="0" fontId="11" fillId="0" borderId="30" xfId="0" applyFont="1" applyBorder="1" applyAlignment="1">
      <alignment horizontal="center" vertical="center"/>
    </xf>
    <xf numFmtId="1" fontId="44" fillId="0" borderId="9" xfId="0" applyNumberFormat="1" applyFont="1" applyBorder="1" applyAlignment="1">
      <alignment horizontal="center" vertical="center"/>
    </xf>
    <xf numFmtId="164" fontId="4" fillId="4" borderId="29" xfId="0" applyNumberFormat="1" applyFont="1" applyFill="1" applyBorder="1" applyAlignment="1">
      <alignment horizontal="center" vertical="center" wrapText="1"/>
    </xf>
    <xf numFmtId="0" fontId="11" fillId="4" borderId="30" xfId="0" applyFont="1" applyFill="1" applyBorder="1" applyAlignment="1">
      <alignment horizontal="center" vertical="center"/>
    </xf>
    <xf numFmtId="0" fontId="44" fillId="4" borderId="13" xfId="0" applyFont="1" applyFill="1" applyBorder="1" applyAlignment="1">
      <alignment horizontal="center" vertical="center"/>
    </xf>
    <xf numFmtId="1" fontId="44" fillId="4" borderId="13" xfId="0" applyNumberFormat="1" applyFont="1" applyFill="1" applyBorder="1" applyAlignment="1">
      <alignment horizontal="center" vertical="center"/>
    </xf>
    <xf numFmtId="0" fontId="9" fillId="4" borderId="13" xfId="0" applyFont="1" applyFill="1" applyBorder="1" applyAlignment="1">
      <alignment horizontal="center" vertical="center"/>
    </xf>
    <xf numFmtId="0" fontId="9" fillId="4" borderId="8" xfId="0" applyFont="1" applyFill="1" applyBorder="1" applyAlignment="1">
      <alignment horizontal="center" vertical="center"/>
    </xf>
    <xf numFmtId="0" fontId="44" fillId="4" borderId="28" xfId="0" applyFont="1" applyFill="1" applyBorder="1" applyAlignment="1">
      <alignment horizontal="center" vertical="center" wrapText="1"/>
    </xf>
    <xf numFmtId="164" fontId="4" fillId="2" borderId="29" xfId="0" applyNumberFormat="1" applyFont="1" applyFill="1" applyBorder="1" applyAlignment="1">
      <alignment horizontal="center" vertical="center" wrapText="1"/>
    </xf>
    <xf numFmtId="0" fontId="11" fillId="2" borderId="30" xfId="0" applyFont="1" applyFill="1" applyBorder="1" applyAlignment="1">
      <alignment horizontal="center" vertical="center"/>
    </xf>
    <xf numFmtId="0" fontId="44" fillId="2" borderId="13" xfId="0" applyFont="1" applyFill="1" applyBorder="1" applyAlignment="1">
      <alignment horizontal="center" vertical="center"/>
    </xf>
    <xf numFmtId="1" fontId="44" fillId="2" borderId="13" xfId="0" applyNumberFormat="1" applyFont="1" applyFill="1" applyBorder="1" applyAlignment="1">
      <alignment horizontal="center" vertical="center"/>
    </xf>
    <xf numFmtId="0" fontId="9" fillId="2" borderId="13" xfId="0" applyFont="1" applyFill="1" applyBorder="1" applyAlignment="1">
      <alignment horizontal="center" vertical="center"/>
    </xf>
    <xf numFmtId="0" fontId="9" fillId="2" borderId="8" xfId="0" applyFont="1" applyFill="1" applyBorder="1" applyAlignment="1">
      <alignment horizontal="center" vertical="center"/>
    </xf>
    <xf numFmtId="0" fontId="44" fillId="2" borderId="28" xfId="0" applyFont="1" applyFill="1" applyBorder="1" applyAlignment="1">
      <alignment horizontal="center" vertical="center" wrapText="1"/>
    </xf>
    <xf numFmtId="1" fontId="44" fillId="0" borderId="9" xfId="0" applyNumberFormat="1" applyFont="1" applyBorder="1" applyAlignment="1">
      <alignment horizontal="center" vertical="center" wrapText="1"/>
    </xf>
    <xf numFmtId="165" fontId="4" fillId="7" borderId="29" xfId="0" applyNumberFormat="1" applyFont="1" applyFill="1" applyBorder="1" applyAlignment="1">
      <alignment horizontal="center" vertical="center" wrapText="1"/>
    </xf>
    <xf numFmtId="0" fontId="11" fillId="7" borderId="30" xfId="0" applyFont="1" applyFill="1" applyBorder="1" applyAlignment="1">
      <alignment horizontal="center" vertical="center"/>
    </xf>
    <xf numFmtId="0" fontId="44" fillId="7" borderId="13" xfId="0" applyFont="1" applyFill="1" applyBorder="1" applyAlignment="1">
      <alignment horizontal="center" vertical="center"/>
    </xf>
    <xf numFmtId="1" fontId="44" fillId="7" borderId="13" xfId="0" applyNumberFormat="1" applyFont="1" applyFill="1" applyBorder="1" applyAlignment="1">
      <alignment horizontal="center" vertical="center"/>
    </xf>
    <xf numFmtId="0" fontId="9" fillId="7" borderId="13" xfId="0" applyFont="1" applyFill="1" applyBorder="1" applyAlignment="1">
      <alignment horizontal="center" vertical="center"/>
    </xf>
    <xf numFmtId="0" fontId="9" fillId="7" borderId="8" xfId="0" applyFont="1" applyFill="1" applyBorder="1" applyAlignment="1">
      <alignment horizontal="center" vertical="center"/>
    </xf>
    <xf numFmtId="0" fontId="44" fillId="7" borderId="28" xfId="0" applyFont="1" applyFill="1" applyBorder="1" applyAlignment="1">
      <alignment horizontal="center" vertical="center" wrapText="1"/>
    </xf>
    <xf numFmtId="0" fontId="44" fillId="0" borderId="9" xfId="0" applyFont="1" applyBorder="1" applyAlignment="1">
      <alignment horizontal="center" vertical="center" wrapText="1"/>
    </xf>
    <xf numFmtId="0" fontId="28" fillId="6" borderId="27" xfId="0" applyFont="1" applyFill="1" applyBorder="1" applyAlignment="1">
      <alignment horizontal="center" vertical="center" wrapText="1"/>
    </xf>
    <xf numFmtId="0" fontId="16" fillId="0" borderId="45" xfId="0" applyFont="1" applyBorder="1" applyAlignment="1">
      <alignment horizontal="center" vertical="center"/>
    </xf>
    <xf numFmtId="0" fontId="1" fillId="0" borderId="55" xfId="0" applyFont="1" applyBorder="1" applyAlignment="1">
      <alignment horizontal="center" wrapText="1"/>
    </xf>
    <xf numFmtId="0" fontId="16" fillId="0" borderId="9" xfId="0" applyFont="1" applyBorder="1" applyAlignment="1">
      <alignment horizontal="center" vertical="center" wrapText="1"/>
    </xf>
    <xf numFmtId="0" fontId="70" fillId="0" borderId="28" xfId="0" applyFont="1" applyBorder="1" applyAlignment="1">
      <alignment horizontal="center" vertical="center" wrapText="1"/>
    </xf>
    <xf numFmtId="0" fontId="1" fillId="5" borderId="23" xfId="2" applyFont="1" applyFill="1" applyBorder="1" applyAlignment="1">
      <alignment horizontal="center" vertical="center"/>
    </xf>
    <xf numFmtId="15" fontId="1" fillId="5" borderId="24" xfId="2" applyNumberFormat="1" applyFont="1" applyFill="1" applyBorder="1" applyAlignment="1">
      <alignment horizontal="center" vertical="center"/>
    </xf>
    <xf numFmtId="0" fontId="19" fillId="6" borderId="27" xfId="2" applyFont="1" applyFill="1" applyBorder="1" applyAlignment="1">
      <alignment horizontal="center" vertical="center" wrapText="1"/>
    </xf>
    <xf numFmtId="0" fontId="16" fillId="2" borderId="8" xfId="2" applyFont="1" applyFill="1" applyBorder="1" applyAlignment="1">
      <alignment horizontal="center" wrapText="1"/>
    </xf>
    <xf numFmtId="1" fontId="16" fillId="4" borderId="9" xfId="2" applyNumberFormat="1" applyFont="1" applyFill="1" applyBorder="1" applyAlignment="1">
      <alignment horizontal="center" vertical="center" wrapText="1"/>
    </xf>
    <xf numFmtId="0" fontId="14" fillId="4" borderId="13" xfId="2" applyFont="1" applyFill="1" applyBorder="1" applyAlignment="1">
      <alignment horizontal="center" vertical="center"/>
    </xf>
    <xf numFmtId="0" fontId="16" fillId="4" borderId="13" xfId="2" applyFont="1" applyFill="1" applyBorder="1" applyAlignment="1">
      <alignment horizontal="center" vertical="center"/>
    </xf>
    <xf numFmtId="1" fontId="16" fillId="4" borderId="13" xfId="2" applyNumberFormat="1" applyFont="1" applyFill="1" applyBorder="1" applyAlignment="1">
      <alignment horizontal="center" vertical="center"/>
    </xf>
    <xf numFmtId="0" fontId="16" fillId="4" borderId="8" xfId="2" applyFont="1" applyFill="1" applyBorder="1" applyAlignment="1">
      <alignment horizontal="center" vertical="center"/>
    </xf>
    <xf numFmtId="0" fontId="28" fillId="6" borderId="9" xfId="2" applyFont="1" applyFill="1" applyBorder="1" applyAlignment="1">
      <alignment horizontal="center" vertical="center"/>
    </xf>
    <xf numFmtId="0" fontId="27" fillId="6" borderId="28" xfId="2" applyFont="1" applyFill="1" applyBorder="1" applyAlignment="1">
      <alignment horizontal="center" vertical="center" wrapText="1"/>
    </xf>
    <xf numFmtId="164" fontId="7" fillId="0" borderId="41" xfId="2" applyNumberFormat="1" applyFont="1" applyBorder="1" applyAlignment="1">
      <alignment horizontal="center" vertical="center" wrapText="1"/>
    </xf>
    <xf numFmtId="0" fontId="14" fillId="0" borderId="42" xfId="2" applyFont="1" applyBorder="1" applyAlignment="1">
      <alignment horizontal="center" vertical="center"/>
    </xf>
    <xf numFmtId="0" fontId="16" fillId="0" borderId="42" xfId="2" applyFont="1" applyBorder="1" applyAlignment="1">
      <alignment horizontal="center" vertical="center"/>
    </xf>
    <xf numFmtId="1" fontId="16" fillId="0" borderId="42" xfId="2" applyNumberFormat="1" applyFont="1" applyBorder="1" applyAlignment="1">
      <alignment horizontal="center" vertical="center"/>
    </xf>
    <xf numFmtId="0" fontId="16" fillId="0" borderId="16" xfId="2" applyFont="1" applyBorder="1" applyAlignment="1">
      <alignment horizontal="center" vertical="center"/>
    </xf>
    <xf numFmtId="0" fontId="16" fillId="0" borderId="69" xfId="2" applyFont="1" applyBorder="1" applyAlignment="1">
      <alignment horizontal="center" wrapText="1"/>
    </xf>
    <xf numFmtId="0" fontId="16" fillId="0" borderId="28" xfId="2" applyFont="1" applyBorder="1" applyAlignment="1">
      <alignment horizontal="center" vertical="center" wrapText="1"/>
    </xf>
    <xf numFmtId="0" fontId="34" fillId="0" borderId="28" xfId="2" applyFont="1" applyBorder="1" applyAlignment="1">
      <alignment horizontal="center" vertical="center" wrapText="1"/>
    </xf>
    <xf numFmtId="0" fontId="46" fillId="6" borderId="9" xfId="2" applyFont="1" applyFill="1" applyBorder="1" applyAlignment="1">
      <alignment horizontal="center" vertical="center" wrapText="1"/>
    </xf>
    <xf numFmtId="0" fontId="74" fillId="6" borderId="28" xfId="2" applyFont="1" applyFill="1" applyBorder="1" applyAlignment="1">
      <alignment horizontal="center" vertical="center" wrapText="1"/>
    </xf>
    <xf numFmtId="1" fontId="32" fillId="6" borderId="9" xfId="2" applyNumberFormat="1" applyFont="1" applyFill="1" applyBorder="1" applyAlignment="1">
      <alignment horizontal="center" vertical="center"/>
    </xf>
    <xf numFmtId="0" fontId="17" fillId="2" borderId="13" xfId="2" applyFont="1" applyFill="1" applyBorder="1" applyAlignment="1">
      <alignment horizontal="center" vertical="center"/>
    </xf>
    <xf numFmtId="164" fontId="4" fillId="0" borderId="25" xfId="0" applyNumberFormat="1" applyFont="1" applyBorder="1" applyAlignment="1">
      <alignment horizontal="center" vertical="center" wrapText="1"/>
    </xf>
    <xf numFmtId="0" fontId="11" fillId="0" borderId="13" xfId="0" applyFont="1" applyBorder="1" applyAlignment="1">
      <alignment horizontal="center" vertical="center"/>
    </xf>
    <xf numFmtId="1" fontId="44" fillId="0" borderId="7" xfId="0" applyNumberFormat="1" applyFont="1" applyBorder="1" applyAlignment="1">
      <alignment horizontal="center" vertical="center" wrapText="1"/>
    </xf>
    <xf numFmtId="0" fontId="3" fillId="0" borderId="13" xfId="3" applyFont="1" applyBorder="1" applyAlignment="1">
      <alignment horizontal="center" wrapText="1"/>
    </xf>
    <xf numFmtId="165" fontId="7" fillId="7" borderId="25" xfId="2" applyNumberFormat="1" applyFont="1" applyFill="1" applyBorder="1" applyAlignment="1">
      <alignment horizontal="center" vertical="center" wrapText="1"/>
    </xf>
    <xf numFmtId="1" fontId="16" fillId="7" borderId="13" xfId="2" applyNumberFormat="1" applyFont="1" applyFill="1" applyBorder="1" applyAlignment="1">
      <alignment horizontal="center" vertical="center"/>
    </xf>
    <xf numFmtId="0" fontId="75" fillId="0" borderId="13" xfId="3" applyFont="1" applyBorder="1" applyAlignment="1">
      <alignment horizontal="center" vertical="center" wrapText="1"/>
    </xf>
    <xf numFmtId="0" fontId="19" fillId="6" borderId="27" xfId="0" applyFont="1" applyFill="1" applyBorder="1" applyAlignment="1">
      <alignment horizontal="center" vertical="center" wrapText="1"/>
    </xf>
    <xf numFmtId="0" fontId="2" fillId="0" borderId="28" xfId="0" applyFont="1" applyBorder="1" applyAlignment="1">
      <alignment horizontal="center" vertical="center" wrapText="1"/>
    </xf>
    <xf numFmtId="0" fontId="1" fillId="2" borderId="28" xfId="0" applyFont="1" applyFill="1" applyBorder="1" applyAlignment="1">
      <alignment horizontal="center" vertical="center" wrapText="1"/>
    </xf>
    <xf numFmtId="0" fontId="1" fillId="0" borderId="32" xfId="0" applyFont="1" applyBorder="1" applyAlignment="1">
      <alignment horizontal="center" vertical="center" wrapText="1"/>
    </xf>
    <xf numFmtId="0" fontId="1" fillId="0" borderId="35" xfId="0" applyFont="1" applyBorder="1" applyAlignment="1">
      <alignment horizontal="center" vertical="center" wrapText="1"/>
    </xf>
    <xf numFmtId="164" fontId="7" fillId="13" borderId="25" xfId="0" applyNumberFormat="1" applyFont="1" applyFill="1" applyBorder="1" applyAlignment="1">
      <alignment horizontal="center" vertical="center" wrapText="1"/>
    </xf>
    <xf numFmtId="0" fontId="14" fillId="13" borderId="13" xfId="0" applyFont="1" applyFill="1" applyBorder="1" applyAlignment="1">
      <alignment horizontal="center" vertical="center"/>
    </xf>
    <xf numFmtId="0" fontId="16" fillId="13" borderId="13" xfId="0" applyFont="1" applyFill="1" applyBorder="1" applyAlignment="1">
      <alignment horizontal="center" vertical="center"/>
    </xf>
    <xf numFmtId="1" fontId="16" fillId="13" borderId="13" xfId="0" applyNumberFormat="1" applyFont="1" applyFill="1" applyBorder="1" applyAlignment="1">
      <alignment horizontal="center" vertical="center"/>
    </xf>
    <xf numFmtId="0" fontId="16" fillId="13" borderId="8" xfId="0" applyFont="1" applyFill="1" applyBorder="1" applyAlignment="1">
      <alignment horizontal="center" vertical="center"/>
    </xf>
    <xf numFmtId="0" fontId="1" fillId="13" borderId="28" xfId="0" applyFont="1" applyFill="1" applyBorder="1" applyAlignment="1">
      <alignment horizontal="center" vertical="center" wrapText="1"/>
    </xf>
    <xf numFmtId="1" fontId="16" fillId="4" borderId="9" xfId="0" applyNumberFormat="1" applyFont="1" applyFill="1" applyBorder="1" applyAlignment="1">
      <alignment horizontal="center" vertical="center" wrapText="1"/>
    </xf>
    <xf numFmtId="0" fontId="1" fillId="7" borderId="28" xfId="0" applyFont="1" applyFill="1" applyBorder="1" applyAlignment="1">
      <alignment horizontal="center" vertical="center" wrapText="1"/>
    </xf>
    <xf numFmtId="0" fontId="1" fillId="4" borderId="28" xfId="0" applyFont="1" applyFill="1" applyBorder="1" applyAlignment="1">
      <alignment horizontal="center" vertical="center" wrapText="1"/>
    </xf>
    <xf numFmtId="0" fontId="17" fillId="0" borderId="28" xfId="0" applyFont="1" applyBorder="1" applyAlignment="1">
      <alignment horizontal="center" vertical="center" wrapText="1"/>
    </xf>
    <xf numFmtId="0" fontId="2" fillId="2" borderId="28" xfId="0" applyFont="1" applyFill="1" applyBorder="1" applyAlignment="1">
      <alignment horizontal="center" vertical="center" wrapText="1"/>
    </xf>
    <xf numFmtId="0" fontId="1" fillId="6" borderId="13" xfId="0" applyFont="1" applyFill="1" applyBorder="1" applyAlignment="1">
      <alignment horizontal="center" vertical="center"/>
    </xf>
    <xf numFmtId="0" fontId="1" fillId="6" borderId="8" xfId="0" applyFont="1" applyFill="1" applyBorder="1" applyAlignment="1">
      <alignment horizontal="center" vertical="center"/>
    </xf>
    <xf numFmtId="0" fontId="76" fillId="6" borderId="28" xfId="0" applyFont="1" applyFill="1" applyBorder="1" applyAlignment="1">
      <alignment horizontal="center" vertical="center" wrapText="1"/>
    </xf>
    <xf numFmtId="0" fontId="77" fillId="6" borderId="27" xfId="0" applyFont="1" applyFill="1" applyBorder="1" applyAlignment="1">
      <alignment horizontal="center" vertical="center" wrapText="1"/>
    </xf>
    <xf numFmtId="0" fontId="16" fillId="0" borderId="13" xfId="0" applyFont="1" applyBorder="1" applyAlignment="1">
      <alignment horizontal="center" vertical="center" wrapText="1"/>
    </xf>
    <xf numFmtId="1" fontId="16" fillId="0" borderId="45" xfId="0" applyNumberFormat="1" applyFont="1" applyBorder="1" applyAlignment="1">
      <alignment horizontal="center" vertical="center" wrapText="1"/>
    </xf>
    <xf numFmtId="0" fontId="46" fillId="6" borderId="27" xfId="0" applyFont="1" applyFill="1" applyBorder="1" applyAlignment="1">
      <alignment horizontal="center" vertical="center" wrapText="1"/>
    </xf>
    <xf numFmtId="0" fontId="16" fillId="0" borderId="28" xfId="0" applyFont="1" applyBorder="1" applyAlignment="1">
      <alignment horizontal="center" vertical="center"/>
    </xf>
    <xf numFmtId="1" fontId="46" fillId="6" borderId="9" xfId="0" applyNumberFormat="1" applyFont="1" applyFill="1" applyBorder="1" applyAlignment="1">
      <alignment horizontal="center" vertical="center"/>
    </xf>
    <xf numFmtId="0" fontId="14" fillId="11" borderId="13" xfId="0" applyFont="1" applyFill="1" applyBorder="1" applyAlignment="1">
      <alignment horizontal="center" vertical="center"/>
    </xf>
    <xf numFmtId="0" fontId="77" fillId="11" borderId="9" xfId="0" applyFont="1" applyFill="1" applyBorder="1" applyAlignment="1">
      <alignment horizontal="center" vertical="center" wrapText="1"/>
    </xf>
    <xf numFmtId="0" fontId="13" fillId="11" borderId="28" xfId="0" applyFont="1" applyFill="1" applyBorder="1" applyAlignment="1">
      <alignment horizontal="center" vertical="center"/>
    </xf>
    <xf numFmtId="1" fontId="46" fillId="6" borderId="9" xfId="0" applyNumberFormat="1" applyFont="1" applyFill="1" applyBorder="1" applyAlignment="1">
      <alignment horizontal="center" vertical="center" wrapText="1"/>
    </xf>
    <xf numFmtId="0" fontId="78" fillId="6" borderId="28" xfId="0" applyFont="1" applyFill="1" applyBorder="1" applyAlignment="1">
      <alignment horizontal="center" vertical="center" wrapText="1"/>
    </xf>
    <xf numFmtId="0" fontId="16" fillId="0" borderId="16" xfId="0" applyFont="1" applyBorder="1" applyAlignment="1">
      <alignment horizontal="center" vertical="center"/>
    </xf>
    <xf numFmtId="0" fontId="1" fillId="0" borderId="69" xfId="0" applyFont="1" applyBorder="1" applyAlignment="1">
      <alignment horizontal="center" wrapText="1"/>
    </xf>
    <xf numFmtId="0" fontId="16" fillId="0" borderId="45" xfId="0" applyFont="1" applyBorder="1" applyAlignment="1">
      <alignment horizontal="center" vertical="center" wrapText="1"/>
    </xf>
    <xf numFmtId="0" fontId="25" fillId="0" borderId="55" xfId="0" applyFont="1" applyBorder="1" applyAlignment="1">
      <alignment horizontal="center" vertical="center" wrapText="1"/>
    </xf>
    <xf numFmtId="0" fontId="80" fillId="6" borderId="28" xfId="0" applyFont="1" applyFill="1" applyBorder="1" applyAlignment="1">
      <alignment horizontal="center" vertical="center" wrapText="1"/>
    </xf>
    <xf numFmtId="164" fontId="7" fillId="8" borderId="25" xfId="2" applyNumberFormat="1" applyFont="1" applyFill="1" applyBorder="1" applyAlignment="1">
      <alignment horizontal="center" vertical="center" wrapText="1"/>
    </xf>
    <xf numFmtId="0" fontId="14" fillId="8" borderId="13" xfId="2" applyFont="1" applyFill="1" applyBorder="1" applyAlignment="1">
      <alignment horizontal="center" vertical="center"/>
    </xf>
    <xf numFmtId="0" fontId="16" fillId="8" borderId="13" xfId="0" applyFont="1" applyFill="1" applyBorder="1" applyAlignment="1">
      <alignment horizontal="center" vertical="center"/>
    </xf>
    <xf numFmtId="1" fontId="16" fillId="8" borderId="13" xfId="0" applyNumberFormat="1" applyFont="1" applyFill="1" applyBorder="1" applyAlignment="1">
      <alignment horizontal="center" vertical="center"/>
    </xf>
    <xf numFmtId="0" fontId="16" fillId="8" borderId="8" xfId="0" applyFont="1" applyFill="1" applyBorder="1" applyAlignment="1">
      <alignment horizontal="center" vertical="center"/>
    </xf>
    <xf numFmtId="0" fontId="16" fillId="8" borderId="28" xfId="0" applyFont="1" applyFill="1" applyBorder="1" applyAlignment="1">
      <alignment horizontal="center" wrapText="1"/>
    </xf>
    <xf numFmtId="164" fontId="7" fillId="8" borderId="25" xfId="0" applyNumberFormat="1" applyFont="1" applyFill="1" applyBorder="1" applyAlignment="1">
      <alignment horizontal="center" vertical="center" wrapText="1"/>
    </xf>
    <xf numFmtId="0" fontId="14" fillId="8" borderId="13" xfId="0" applyFont="1" applyFill="1" applyBorder="1" applyAlignment="1">
      <alignment horizontal="center" vertical="center"/>
    </xf>
    <xf numFmtId="0" fontId="1" fillId="8" borderId="28" xfId="0" applyFont="1" applyFill="1" applyBorder="1" applyAlignment="1">
      <alignment horizontal="center" wrapText="1"/>
    </xf>
    <xf numFmtId="0" fontId="16" fillId="6" borderId="9" xfId="0" applyFont="1" applyFill="1" applyBorder="1" applyAlignment="1">
      <alignment horizontal="center" vertical="center" wrapText="1"/>
    </xf>
    <xf numFmtId="0" fontId="1" fillId="7" borderId="28" xfId="0" applyFont="1" applyFill="1" applyBorder="1" applyAlignment="1">
      <alignment horizontal="center" wrapText="1"/>
    </xf>
    <xf numFmtId="0" fontId="17" fillId="6" borderId="13" xfId="0" applyFont="1" applyFill="1" applyBorder="1" applyAlignment="1">
      <alignment horizontal="center" vertical="center"/>
    </xf>
    <xf numFmtId="1" fontId="16" fillId="6" borderId="7" xfId="0" applyNumberFormat="1" applyFont="1" applyFill="1" applyBorder="1" applyAlignment="1">
      <alignment horizontal="center" vertical="center" wrapText="1"/>
    </xf>
    <xf numFmtId="0" fontId="28" fillId="6" borderId="28" xfId="0" applyFont="1" applyFill="1" applyBorder="1" applyAlignment="1">
      <alignment horizontal="center" vertical="center" wrapText="1"/>
    </xf>
    <xf numFmtId="0" fontId="85" fillId="0" borderId="28" xfId="0" applyFont="1" applyBorder="1" applyAlignment="1">
      <alignment horizontal="center" vertical="center" wrapText="1"/>
    </xf>
    <xf numFmtId="0" fontId="16" fillId="0" borderId="8"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8" xfId="0" applyFont="1" applyBorder="1" applyAlignment="1">
      <alignment horizontal="center" vertical="center"/>
    </xf>
    <xf numFmtId="0" fontId="16" fillId="0" borderId="9" xfId="0" applyFont="1" applyBorder="1" applyAlignment="1">
      <alignment horizontal="center" vertical="center"/>
    </xf>
    <xf numFmtId="0" fontId="16" fillId="0" borderId="7" xfId="0" applyFont="1" applyBorder="1" applyAlignment="1">
      <alignment horizontal="center" vertical="center"/>
    </xf>
    <xf numFmtId="1" fontId="16" fillId="0" borderId="8" xfId="0" applyNumberFormat="1" applyFont="1" applyBorder="1" applyAlignment="1">
      <alignment horizontal="center" vertical="center" wrapText="1"/>
    </xf>
    <xf numFmtId="1" fontId="16" fillId="0" borderId="9" xfId="0" applyNumberFormat="1" applyFont="1" applyBorder="1" applyAlignment="1">
      <alignment horizontal="center" vertical="center" wrapText="1"/>
    </xf>
    <xf numFmtId="1" fontId="16" fillId="0" borderId="7" xfId="0" applyNumberFormat="1" applyFont="1" applyBorder="1" applyAlignment="1">
      <alignment horizontal="center" vertical="center" wrapText="1"/>
    </xf>
    <xf numFmtId="1" fontId="16" fillId="6" borderId="8" xfId="0" applyNumberFormat="1" applyFont="1" applyFill="1" applyBorder="1" applyAlignment="1">
      <alignment horizontal="center" vertical="center" wrapText="1"/>
    </xf>
    <xf numFmtId="1" fontId="16" fillId="6" borderId="9" xfId="0" applyNumberFormat="1" applyFont="1" applyFill="1" applyBorder="1" applyAlignment="1">
      <alignment horizontal="center" vertical="center" wrapText="1"/>
    </xf>
    <xf numFmtId="1" fontId="16" fillId="6" borderId="7" xfId="0" applyNumberFormat="1" applyFont="1" applyFill="1" applyBorder="1" applyAlignment="1">
      <alignment horizontal="center" vertical="center" wrapText="1"/>
    </xf>
    <xf numFmtId="1" fontId="16" fillId="0" borderId="8" xfId="0" applyNumberFormat="1" applyFont="1" applyBorder="1" applyAlignment="1">
      <alignment horizontal="center" vertical="center"/>
    </xf>
    <xf numFmtId="1" fontId="16" fillId="0" borderId="9" xfId="0" applyNumberFormat="1" applyFont="1" applyBorder="1" applyAlignment="1">
      <alignment horizontal="center" vertical="center"/>
    </xf>
    <xf numFmtId="1" fontId="16" fillId="0" borderId="7" xfId="0" applyNumberFormat="1" applyFont="1" applyBorder="1" applyAlignment="1">
      <alignment horizontal="center" vertical="center"/>
    </xf>
    <xf numFmtId="0" fontId="1" fillId="0" borderId="10" xfId="0" applyFont="1" applyBorder="1" applyAlignment="1">
      <alignment horizontal="center" wrapText="1"/>
    </xf>
    <xf numFmtId="0" fontId="1" fillId="0" borderId="0" xfId="0" applyFont="1" applyAlignment="1">
      <alignment horizontal="center" wrapText="1"/>
    </xf>
    <xf numFmtId="0" fontId="16" fillId="6" borderId="31" xfId="0" applyFont="1" applyFill="1" applyBorder="1" applyAlignment="1">
      <alignment horizontal="center" vertical="center" wrapText="1"/>
    </xf>
    <xf numFmtId="0" fontId="16" fillId="6" borderId="37" xfId="0" applyFont="1" applyFill="1" applyBorder="1" applyAlignment="1">
      <alignment horizontal="center" vertical="center" wrapText="1"/>
    </xf>
    <xf numFmtId="0" fontId="16" fillId="6" borderId="38" xfId="0" applyFont="1" applyFill="1" applyBorder="1" applyAlignment="1">
      <alignment horizontal="center" vertical="center" wrapText="1"/>
    </xf>
    <xf numFmtId="164" fontId="7" fillId="0" borderId="29" xfId="0" applyNumberFormat="1" applyFont="1" applyBorder="1" applyAlignment="1">
      <alignment horizontal="center" vertical="center" wrapText="1"/>
    </xf>
    <xf numFmtId="164" fontId="7" fillId="0" borderId="36" xfId="0" applyNumberFormat="1" applyFont="1" applyBorder="1" applyAlignment="1">
      <alignment horizontal="center" vertical="center" wrapText="1"/>
    </xf>
    <xf numFmtId="1" fontId="16" fillId="0" borderId="31" xfId="0" applyNumberFormat="1" applyFont="1" applyBorder="1" applyAlignment="1">
      <alignment horizontal="center" vertical="center" wrapText="1"/>
    </xf>
    <xf numFmtId="1" fontId="16" fillId="0" borderId="37" xfId="0" applyNumberFormat="1" applyFont="1" applyBorder="1" applyAlignment="1">
      <alignment horizontal="center" vertical="center" wrapText="1"/>
    </xf>
    <xf numFmtId="1" fontId="16" fillId="0" borderId="38" xfId="0" applyNumberFormat="1" applyFont="1" applyBorder="1" applyAlignment="1">
      <alignment horizontal="center" vertical="center" wrapText="1"/>
    </xf>
    <xf numFmtId="1" fontId="16" fillId="6" borderId="34" xfId="0" applyNumberFormat="1" applyFont="1" applyFill="1" applyBorder="1" applyAlignment="1">
      <alignment horizontal="center" vertical="center" wrapText="1"/>
    </xf>
    <xf numFmtId="1" fontId="16" fillId="6" borderId="39" xfId="0" applyNumberFormat="1" applyFont="1" applyFill="1" applyBorder="1" applyAlignment="1">
      <alignment horizontal="center" vertical="center" wrapText="1"/>
    </xf>
    <xf numFmtId="1" fontId="16" fillId="6" borderId="4" xfId="0" applyNumberFormat="1" applyFont="1" applyFill="1" applyBorder="1" applyAlignment="1">
      <alignment horizontal="center" vertical="center" wrapText="1"/>
    </xf>
    <xf numFmtId="1" fontId="1" fillId="6" borderId="8" xfId="0" applyNumberFormat="1" applyFont="1" applyFill="1" applyBorder="1" applyAlignment="1">
      <alignment horizontal="center" vertical="center" wrapText="1"/>
    </xf>
    <xf numFmtId="1" fontId="1" fillId="6" borderId="9" xfId="0" applyNumberFormat="1" applyFont="1" applyFill="1" applyBorder="1" applyAlignment="1">
      <alignment horizontal="center" vertical="center" wrapText="1"/>
    </xf>
    <xf numFmtId="1" fontId="1" fillId="6" borderId="7" xfId="0" applyNumberFormat="1" applyFont="1" applyFill="1" applyBorder="1" applyAlignment="1">
      <alignment horizontal="center" vertical="center" wrapText="1"/>
    </xf>
    <xf numFmtId="1" fontId="1" fillId="0" borderId="8" xfId="0" applyNumberFormat="1" applyFont="1" applyBorder="1" applyAlignment="1">
      <alignment horizontal="center" vertical="center" wrapText="1"/>
    </xf>
    <xf numFmtId="1" fontId="1" fillId="0" borderId="9" xfId="0" applyNumberFormat="1" applyFont="1" applyBorder="1" applyAlignment="1">
      <alignment horizontal="center" vertical="center" wrapText="1"/>
    </xf>
    <xf numFmtId="1" fontId="1" fillId="0" borderId="7" xfId="0" applyNumberFormat="1" applyFont="1" applyBorder="1" applyAlignment="1">
      <alignment horizontal="center" vertical="center" wrapText="1"/>
    </xf>
    <xf numFmtId="1" fontId="1" fillId="0" borderId="8" xfId="0" applyNumberFormat="1" applyFont="1" applyBorder="1" applyAlignment="1">
      <alignment horizontal="center" vertical="center"/>
    </xf>
    <xf numFmtId="1" fontId="1" fillId="0" borderId="9" xfId="0" applyNumberFormat="1" applyFont="1" applyBorder="1" applyAlignment="1">
      <alignment horizontal="center" vertical="center"/>
    </xf>
    <xf numFmtId="1" fontId="1" fillId="0" borderId="7" xfId="0" applyNumberFormat="1" applyFont="1" applyBorder="1" applyAlignment="1">
      <alignment horizontal="center" vertical="center"/>
    </xf>
    <xf numFmtId="0" fontId="9" fillId="6" borderId="26" xfId="0" applyFont="1" applyFill="1" applyBorder="1" applyAlignment="1">
      <alignment horizontal="center" vertical="center" wrapText="1"/>
    </xf>
    <xf numFmtId="0" fontId="1" fillId="6" borderId="26" xfId="0" applyFont="1" applyFill="1" applyBorder="1" applyAlignment="1">
      <alignment horizontal="center" vertical="center" wrapText="1"/>
    </xf>
    <xf numFmtId="15" fontId="1" fillId="3" borderId="6" xfId="0" applyNumberFormat="1" applyFont="1" applyFill="1" applyBorder="1" applyAlignment="1">
      <alignment horizontal="center" vertical="center" wrapText="1"/>
    </xf>
    <xf numFmtId="15" fontId="1" fillId="3" borderId="7" xfId="0" applyNumberFormat="1" applyFont="1" applyFill="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7" xfId="0" applyFont="1" applyBorder="1" applyAlignment="1">
      <alignment horizontal="center" vertical="center" wrapText="1"/>
    </xf>
    <xf numFmtId="0" fontId="1" fillId="4" borderId="10" xfId="0" applyFont="1" applyFill="1" applyBorder="1" applyAlignment="1">
      <alignment horizontal="center" vertical="center"/>
    </xf>
    <xf numFmtId="0" fontId="1" fillId="4" borderId="11"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7" xfId="0" applyFont="1" applyFill="1" applyBorder="1" applyAlignment="1">
      <alignment horizontal="center" vertical="center"/>
    </xf>
    <xf numFmtId="0" fontId="2" fillId="0" borderId="8" xfId="0" applyFont="1" applyBorder="1" applyAlignment="1">
      <alignment horizontal="center" vertical="center" wrapText="1"/>
    </xf>
    <xf numFmtId="0" fontId="2" fillId="0" borderId="12" xfId="0" applyFont="1" applyBorder="1" applyAlignment="1">
      <alignment horizontal="center" vertical="center" wrapText="1"/>
    </xf>
    <xf numFmtId="15" fontId="1" fillId="3" borderId="14" xfId="0" applyNumberFormat="1" applyFont="1" applyFill="1" applyBorder="1" applyAlignment="1">
      <alignment horizontal="center" vertical="center" wrapText="1"/>
    </xf>
    <xf numFmtId="15" fontId="1" fillId="3" borderId="15" xfId="0" applyNumberFormat="1" applyFont="1" applyFill="1" applyBorder="1" applyAlignment="1">
      <alignment horizontal="center" vertical="center" wrapText="1"/>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15" xfId="0" applyFont="1" applyBorder="1" applyAlignment="1">
      <alignment horizontal="center" vertical="center"/>
    </xf>
    <xf numFmtId="0" fontId="1" fillId="2" borderId="18"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3" fillId="0" borderId="16" xfId="0" applyFont="1" applyBorder="1" applyAlignment="1">
      <alignment horizontal="center" vertical="center" wrapText="1"/>
    </xf>
    <xf numFmtId="0" fontId="3" fillId="0" borderId="20" xfId="0" applyFont="1" applyBorder="1" applyAlignment="1">
      <alignment horizontal="center" vertical="center" wrapText="1"/>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2" fillId="0" borderId="8" xfId="0" applyFont="1" applyBorder="1" applyAlignment="1">
      <alignment horizontal="center" wrapText="1"/>
    </xf>
    <xf numFmtId="0" fontId="2" fillId="0" borderId="12" xfId="0" applyFont="1" applyBorder="1" applyAlignment="1">
      <alignment horizontal="center" wrapText="1"/>
    </xf>
    <xf numFmtId="0" fontId="1" fillId="2" borderId="6" xfId="0" applyFont="1" applyFill="1" applyBorder="1" applyAlignment="1">
      <alignment horizontal="left"/>
    </xf>
    <xf numFmtId="0" fontId="1" fillId="2" borderId="9" xfId="0" applyFont="1" applyFill="1" applyBorder="1" applyAlignment="1">
      <alignment horizontal="left"/>
    </xf>
    <xf numFmtId="0" fontId="1" fillId="2" borderId="7" xfId="0" applyFont="1" applyFill="1" applyBorder="1" applyAlignment="1">
      <alignment horizontal="left"/>
    </xf>
    <xf numFmtId="15" fontId="1" fillId="2" borderId="1" xfId="0" applyNumberFormat="1" applyFont="1" applyFill="1" applyBorder="1" applyAlignment="1">
      <alignment horizontal="center" vertical="center"/>
    </xf>
    <xf numFmtId="15" fontId="1" fillId="2" borderId="2" xfId="0" applyNumberFormat="1" applyFont="1" applyFill="1" applyBorder="1" applyAlignment="1">
      <alignment horizontal="center" vertical="center"/>
    </xf>
    <xf numFmtId="15" fontId="1" fillId="2" borderId="3" xfId="0" applyNumberFormat="1" applyFont="1" applyFill="1" applyBorder="1" applyAlignment="1">
      <alignment horizontal="center" vertical="center"/>
    </xf>
    <xf numFmtId="1" fontId="35" fillId="6" borderId="8" xfId="0" applyNumberFormat="1" applyFont="1" applyFill="1" applyBorder="1" applyAlignment="1">
      <alignment horizontal="center" vertical="center" wrapText="1"/>
    </xf>
    <xf numFmtId="0" fontId="5" fillId="0" borderId="16" xfId="0" applyFont="1" applyBorder="1" applyAlignment="1">
      <alignment horizontal="center" vertical="center" wrapText="1"/>
    </xf>
    <xf numFmtId="0" fontId="5" fillId="0" borderId="20" xfId="0" applyFont="1" applyBorder="1" applyAlignment="1">
      <alignment horizontal="center" vertical="center" wrapText="1"/>
    </xf>
    <xf numFmtId="1" fontId="16" fillId="0" borderId="31" xfId="0" applyNumberFormat="1" applyFont="1" applyBorder="1" applyAlignment="1">
      <alignment horizontal="center" vertical="center"/>
    </xf>
    <xf numFmtId="1" fontId="16" fillId="0" borderId="37" xfId="0" applyNumberFormat="1" applyFont="1" applyBorder="1" applyAlignment="1">
      <alignment horizontal="center" vertical="center"/>
    </xf>
    <xf numFmtId="1" fontId="16" fillId="0" borderId="38" xfId="0" applyNumberFormat="1" applyFont="1" applyBorder="1" applyAlignment="1">
      <alignment horizontal="center" vertical="center"/>
    </xf>
    <xf numFmtId="15" fontId="19" fillId="2" borderId="1" xfId="0" applyNumberFormat="1" applyFont="1" applyFill="1" applyBorder="1" applyAlignment="1">
      <alignment horizontal="center" vertical="center"/>
    </xf>
    <xf numFmtId="15" fontId="19" fillId="2" borderId="2" xfId="0" applyNumberFormat="1" applyFont="1" applyFill="1" applyBorder="1" applyAlignment="1">
      <alignment horizontal="center" vertical="center"/>
    </xf>
    <xf numFmtId="15" fontId="19" fillId="2" borderId="3" xfId="0" applyNumberFormat="1" applyFont="1" applyFill="1" applyBorder="1" applyAlignment="1">
      <alignment horizontal="center" vertical="center"/>
    </xf>
    <xf numFmtId="0" fontId="16" fillId="0" borderId="8" xfId="2" applyFont="1" applyBorder="1" applyAlignment="1">
      <alignment horizontal="center" vertical="center"/>
    </xf>
    <xf numFmtId="0" fontId="16" fillId="0" borderId="9" xfId="2" applyFont="1" applyBorder="1" applyAlignment="1">
      <alignment horizontal="center" vertical="center"/>
    </xf>
    <xf numFmtId="0" fontId="16" fillId="0" borderId="7" xfId="2" applyFont="1" applyBorder="1" applyAlignment="1">
      <alignment horizontal="center" vertical="center"/>
    </xf>
    <xf numFmtId="0" fontId="55" fillId="0" borderId="8" xfId="2" applyFont="1" applyBorder="1" applyAlignment="1">
      <alignment horizontal="center" vertical="center" wrapText="1"/>
    </xf>
    <xf numFmtId="0" fontId="55" fillId="0" borderId="9" xfId="2" applyFont="1" applyBorder="1" applyAlignment="1">
      <alignment horizontal="center" vertical="center" wrapText="1"/>
    </xf>
    <xf numFmtId="0" fontId="55" fillId="0" borderId="7" xfId="2" applyFont="1" applyBorder="1" applyAlignment="1">
      <alignment horizontal="center" vertical="center" wrapText="1"/>
    </xf>
    <xf numFmtId="0" fontId="16" fillId="0" borderId="8" xfId="3" applyFont="1" applyBorder="1" applyAlignment="1">
      <alignment horizontal="center" vertical="center"/>
    </xf>
    <xf numFmtId="0" fontId="16" fillId="0" borderId="9" xfId="3" applyFont="1" applyBorder="1" applyAlignment="1">
      <alignment horizontal="center" vertical="center"/>
    </xf>
    <xf numFmtId="0" fontId="16" fillId="0" borderId="7" xfId="3" applyFont="1" applyBorder="1" applyAlignment="1">
      <alignment horizontal="center" vertical="center"/>
    </xf>
    <xf numFmtId="1" fontId="16" fillId="9" borderId="8" xfId="0" applyNumberFormat="1" applyFont="1" applyFill="1" applyBorder="1" applyAlignment="1">
      <alignment horizontal="center" vertical="center" wrapText="1"/>
    </xf>
    <xf numFmtId="1" fontId="16" fillId="9" borderId="9" xfId="0" applyNumberFormat="1" applyFont="1" applyFill="1" applyBorder="1" applyAlignment="1">
      <alignment horizontal="center" vertical="center" wrapText="1"/>
    </xf>
    <xf numFmtId="1" fontId="16" fillId="9" borderId="7" xfId="0" applyNumberFormat="1" applyFont="1" applyFill="1" applyBorder="1" applyAlignment="1">
      <alignment horizontal="center" vertical="center" wrapText="1"/>
    </xf>
    <xf numFmtId="0" fontId="16" fillId="0" borderId="8" xfId="2" applyFont="1" applyBorder="1" applyAlignment="1">
      <alignment horizontal="center" vertical="center" wrapText="1"/>
    </xf>
    <xf numFmtId="0" fontId="16" fillId="0" borderId="9" xfId="2" applyFont="1" applyBorder="1" applyAlignment="1">
      <alignment horizontal="center" vertical="center" wrapText="1"/>
    </xf>
    <xf numFmtId="0" fontId="16" fillId="0" borderId="7" xfId="2" applyFont="1" applyBorder="1" applyAlignment="1">
      <alignment horizontal="center" vertical="center" wrapText="1"/>
    </xf>
    <xf numFmtId="1" fontId="55" fillId="0" borderId="8" xfId="2" applyNumberFormat="1" applyFont="1" applyBorder="1" applyAlignment="1">
      <alignment horizontal="center" vertical="center"/>
    </xf>
    <xf numFmtId="1" fontId="55" fillId="0" borderId="9" xfId="2" applyNumberFormat="1" applyFont="1" applyBorder="1" applyAlignment="1">
      <alignment horizontal="center" vertical="center"/>
    </xf>
    <xf numFmtId="1" fontId="55" fillId="0" borderId="7" xfId="2" applyNumberFormat="1" applyFont="1" applyBorder="1" applyAlignment="1">
      <alignment horizontal="center" vertical="center"/>
    </xf>
    <xf numFmtId="1" fontId="57" fillId="6" borderId="31" xfId="2" applyNumberFormat="1" applyFont="1" applyFill="1" applyBorder="1" applyAlignment="1">
      <alignment horizontal="center" vertical="center" wrapText="1"/>
    </xf>
    <xf numFmtId="1" fontId="55" fillId="6" borderId="37" xfId="2" applyNumberFormat="1" applyFont="1" applyFill="1" applyBorder="1" applyAlignment="1">
      <alignment horizontal="center" vertical="center" wrapText="1"/>
    </xf>
    <xf numFmtId="1" fontId="55" fillId="6" borderId="38" xfId="2" applyNumberFormat="1" applyFont="1" applyFill="1" applyBorder="1" applyAlignment="1">
      <alignment horizontal="center" vertical="center" wrapText="1"/>
    </xf>
    <xf numFmtId="1" fontId="55" fillId="0" borderId="8" xfId="2" applyNumberFormat="1" applyFont="1" applyBorder="1" applyAlignment="1">
      <alignment horizontal="center" vertical="center" wrapText="1"/>
    </xf>
    <xf numFmtId="1" fontId="55" fillId="0" borderId="9" xfId="2" applyNumberFormat="1" applyFont="1" applyBorder="1" applyAlignment="1">
      <alignment horizontal="center" vertical="center" wrapText="1"/>
    </xf>
    <xf numFmtId="1" fontId="55" fillId="0" borderId="7" xfId="2" applyNumberFormat="1" applyFont="1" applyBorder="1" applyAlignment="1">
      <alignment horizontal="center" vertical="center" wrapText="1"/>
    </xf>
    <xf numFmtId="164" fontId="54" fillId="0" borderId="29" xfId="2" applyNumberFormat="1" applyFont="1" applyBorder="1" applyAlignment="1">
      <alignment horizontal="center" vertical="center" wrapText="1"/>
    </xf>
    <xf numFmtId="164" fontId="54" fillId="0" borderId="36" xfId="2" applyNumberFormat="1" applyFont="1" applyBorder="1" applyAlignment="1">
      <alignment horizontal="center" vertical="center" wrapText="1"/>
    </xf>
    <xf numFmtId="1" fontId="35" fillId="6" borderId="8" xfId="2" applyNumberFormat="1" applyFont="1" applyFill="1" applyBorder="1" applyAlignment="1">
      <alignment horizontal="center" vertical="center" wrapText="1"/>
    </xf>
    <xf numFmtId="1" fontId="16" fillId="6" borderId="9" xfId="2" applyNumberFormat="1" applyFont="1" applyFill="1" applyBorder="1" applyAlignment="1">
      <alignment horizontal="center" vertical="center"/>
    </xf>
    <xf numFmtId="1" fontId="16" fillId="6" borderId="7" xfId="2" applyNumberFormat="1" applyFont="1" applyFill="1" applyBorder="1" applyAlignment="1">
      <alignment horizontal="center" vertical="center"/>
    </xf>
    <xf numFmtId="164" fontId="54" fillId="6" borderId="29" xfId="2" applyNumberFormat="1" applyFont="1" applyFill="1" applyBorder="1" applyAlignment="1">
      <alignment horizontal="center" vertical="center" wrapText="1"/>
    </xf>
    <xf numFmtId="164" fontId="54" fillId="6" borderId="36" xfId="2" applyNumberFormat="1" applyFont="1" applyFill="1" applyBorder="1" applyAlignment="1">
      <alignment horizontal="center" vertical="center" wrapText="1"/>
    </xf>
    <xf numFmtId="0" fontId="32" fillId="6" borderId="30" xfId="2" applyFont="1" applyFill="1" applyBorder="1" applyAlignment="1">
      <alignment horizontal="center" vertical="center"/>
    </xf>
    <xf numFmtId="0" fontId="32" fillId="6" borderId="26" xfId="2" applyFont="1" applyFill="1" applyBorder="1" applyAlignment="1">
      <alignment horizontal="center" vertical="center"/>
    </xf>
    <xf numFmtId="1" fontId="55" fillId="6" borderId="27" xfId="2" applyNumberFormat="1" applyFont="1" applyFill="1" applyBorder="1" applyAlignment="1">
      <alignment horizontal="center" vertical="center" wrapText="1"/>
    </xf>
    <xf numFmtId="1" fontId="55" fillId="6" borderId="45" xfId="2" applyNumberFormat="1" applyFont="1" applyFill="1" applyBorder="1" applyAlignment="1">
      <alignment horizontal="center" vertical="center" wrapText="1"/>
    </xf>
    <xf numFmtId="1" fontId="55" fillId="6" borderId="44" xfId="2" applyNumberFormat="1" applyFont="1" applyFill="1" applyBorder="1" applyAlignment="1">
      <alignment horizontal="center" vertical="center" wrapText="1"/>
    </xf>
    <xf numFmtId="0" fontId="55" fillId="6" borderId="30" xfId="2" applyFont="1" applyFill="1" applyBorder="1" applyAlignment="1">
      <alignment horizontal="center" vertical="center"/>
    </xf>
    <xf numFmtId="0" fontId="55" fillId="6" borderId="26" xfId="2" applyFont="1" applyFill="1" applyBorder="1" applyAlignment="1">
      <alignment horizontal="center" vertical="center"/>
    </xf>
    <xf numFmtId="0" fontId="55" fillId="6" borderId="32" xfId="2" applyFont="1" applyFill="1" applyBorder="1" applyAlignment="1">
      <alignment horizontal="center" vertical="center" wrapText="1"/>
    </xf>
    <xf numFmtId="0" fontId="55" fillId="6" borderId="55" xfId="2" applyFont="1" applyFill="1" applyBorder="1" applyAlignment="1">
      <alignment horizontal="center" vertical="center" wrapText="1"/>
    </xf>
    <xf numFmtId="1" fontId="35" fillId="4" borderId="8" xfId="2" applyNumberFormat="1" applyFont="1" applyFill="1" applyBorder="1" applyAlignment="1">
      <alignment horizontal="center" vertical="center" wrapText="1"/>
    </xf>
    <xf numFmtId="1" fontId="16" fillId="4" borderId="9" xfId="2" applyNumberFormat="1" applyFont="1" applyFill="1" applyBorder="1" applyAlignment="1">
      <alignment horizontal="center" vertical="center"/>
    </xf>
    <xf numFmtId="1" fontId="16" fillId="4" borderId="7" xfId="2" applyNumberFormat="1" applyFont="1" applyFill="1" applyBorder="1" applyAlignment="1">
      <alignment horizontal="center" vertical="center"/>
    </xf>
    <xf numFmtId="0" fontId="16" fillId="6" borderId="8" xfId="2" applyFont="1" applyFill="1" applyBorder="1" applyAlignment="1">
      <alignment horizontal="center" vertical="center" wrapText="1"/>
    </xf>
    <xf numFmtId="0" fontId="16" fillId="6" borderId="9" xfId="2" applyFont="1" applyFill="1" applyBorder="1" applyAlignment="1">
      <alignment horizontal="center" vertical="center"/>
    </xf>
    <xf numFmtId="0" fontId="16" fillId="6" borderId="7" xfId="2" applyFont="1" applyFill="1" applyBorder="1" applyAlignment="1">
      <alignment horizontal="center" vertical="center"/>
    </xf>
    <xf numFmtId="1" fontId="16" fillId="6" borderId="51" xfId="0" applyNumberFormat="1" applyFont="1" applyFill="1" applyBorder="1" applyAlignment="1">
      <alignment horizontal="center" vertical="center" wrapText="1"/>
    </xf>
    <xf numFmtId="1" fontId="16" fillId="6" borderId="52" xfId="0" applyNumberFormat="1" applyFont="1" applyFill="1" applyBorder="1" applyAlignment="1">
      <alignment horizontal="center" vertical="center" wrapText="1"/>
    </xf>
    <xf numFmtId="1" fontId="16" fillId="6" borderId="53" xfId="0" applyNumberFormat="1" applyFont="1" applyFill="1" applyBorder="1" applyAlignment="1">
      <alignment horizontal="center" vertical="center" wrapText="1"/>
    </xf>
    <xf numFmtId="1" fontId="16" fillId="0" borderId="8" xfId="2" applyNumberFormat="1" applyFont="1" applyBorder="1" applyAlignment="1">
      <alignment horizontal="center" vertical="center"/>
    </xf>
    <xf numFmtId="1" fontId="16" fillId="0" borderId="9" xfId="2" applyNumberFormat="1" applyFont="1" applyBorder="1" applyAlignment="1">
      <alignment horizontal="center" vertical="center"/>
    </xf>
    <xf numFmtId="1" fontId="16" fillId="0" borderId="7" xfId="2" applyNumberFormat="1" applyFont="1" applyBorder="1" applyAlignment="1">
      <alignment horizontal="center" vertical="center"/>
    </xf>
    <xf numFmtId="0" fontId="16" fillId="6" borderId="9" xfId="2" applyFont="1" applyFill="1" applyBorder="1" applyAlignment="1">
      <alignment horizontal="center" vertical="center" wrapText="1"/>
    </xf>
    <xf numFmtId="0" fontId="16" fillId="6" borderId="7" xfId="2" applyFont="1" applyFill="1" applyBorder="1" applyAlignment="1">
      <alignment horizontal="center" vertical="center" wrapText="1"/>
    </xf>
    <xf numFmtId="1" fontId="16" fillId="0" borderId="8" xfId="2" applyNumberFormat="1" applyFont="1" applyBorder="1" applyAlignment="1">
      <alignment horizontal="center" vertical="center" wrapText="1"/>
    </xf>
    <xf numFmtId="1" fontId="16" fillId="0" borderId="9" xfId="2" applyNumberFormat="1" applyFont="1" applyBorder="1" applyAlignment="1">
      <alignment horizontal="center" vertical="center" wrapText="1"/>
    </xf>
    <xf numFmtId="1" fontId="16" fillId="0" borderId="7" xfId="2" applyNumberFormat="1" applyFont="1" applyBorder="1" applyAlignment="1">
      <alignment horizontal="center" vertical="center" wrapText="1"/>
    </xf>
    <xf numFmtId="1" fontId="16" fillId="0" borderId="34" xfId="2" applyNumberFormat="1" applyFont="1" applyBorder="1" applyAlignment="1">
      <alignment horizontal="center" vertical="center"/>
    </xf>
    <xf numFmtId="1" fontId="16" fillId="0" borderId="39" xfId="2" applyNumberFormat="1" applyFont="1" applyBorder="1" applyAlignment="1">
      <alignment horizontal="center" vertical="center"/>
    </xf>
    <xf numFmtId="1" fontId="16" fillId="0" borderId="4" xfId="2" applyNumberFormat="1" applyFont="1" applyBorder="1" applyAlignment="1">
      <alignment horizontal="center" vertical="center"/>
    </xf>
    <xf numFmtId="0" fontId="17" fillId="0" borderId="8" xfId="2" applyFont="1" applyBorder="1" applyAlignment="1">
      <alignment horizontal="center" vertical="center"/>
    </xf>
    <xf numFmtId="1" fontId="16" fillId="0" borderId="31" xfId="2" applyNumberFormat="1" applyFont="1" applyBorder="1" applyAlignment="1">
      <alignment horizontal="center" vertical="center"/>
    </xf>
    <xf numFmtId="1" fontId="16" fillId="0" borderId="37" xfId="2" applyNumberFormat="1" applyFont="1" applyBorder="1" applyAlignment="1">
      <alignment horizontal="center" vertical="center"/>
    </xf>
    <xf numFmtId="1" fontId="16" fillId="0" borderId="38" xfId="2" applyNumberFormat="1" applyFont="1" applyBorder="1" applyAlignment="1">
      <alignment horizontal="center" vertical="center"/>
    </xf>
    <xf numFmtId="15" fontId="9" fillId="3" borderId="6" xfId="3" applyNumberFormat="1" applyFont="1" applyFill="1" applyBorder="1" applyAlignment="1">
      <alignment horizontal="center" vertical="center" wrapText="1"/>
    </xf>
    <xf numFmtId="15" fontId="9" fillId="3" borderId="7" xfId="3" applyNumberFormat="1" applyFont="1" applyFill="1" applyBorder="1" applyAlignment="1">
      <alignment horizontal="center" vertical="center" wrapText="1"/>
    </xf>
    <xf numFmtId="0" fontId="6" fillId="4" borderId="16" xfId="3" applyFont="1" applyFill="1" applyBorder="1" applyAlignment="1">
      <alignment horizontal="center" vertical="center" wrapText="1"/>
    </xf>
    <xf numFmtId="0" fontId="5" fillId="4" borderId="17" xfId="3" applyFont="1" applyFill="1" applyBorder="1" applyAlignment="1">
      <alignment horizontal="center" vertical="center" wrapText="1"/>
    </xf>
    <xf numFmtId="0" fontId="42" fillId="0" borderId="8" xfId="0" applyFont="1" applyBorder="1" applyAlignment="1">
      <alignment horizontal="center" vertical="center" wrapText="1"/>
    </xf>
    <xf numFmtId="0" fontId="5" fillId="0" borderId="12" xfId="0" applyFont="1" applyBorder="1" applyAlignment="1">
      <alignment horizontal="center" vertical="center" wrapText="1"/>
    </xf>
    <xf numFmtId="0" fontId="44" fillId="6" borderId="26" xfId="2" applyFont="1" applyFill="1" applyBorder="1" applyAlignment="1">
      <alignment horizontal="center" vertical="center" wrapText="1"/>
    </xf>
    <xf numFmtId="0" fontId="16" fillId="6" borderId="26" xfId="2" applyFont="1" applyFill="1" applyBorder="1" applyAlignment="1">
      <alignment horizontal="center" vertical="center" wrapText="1"/>
    </xf>
    <xf numFmtId="164" fontId="7" fillId="0" borderId="29" xfId="2" applyNumberFormat="1" applyFont="1" applyBorder="1" applyAlignment="1">
      <alignment horizontal="center" vertical="center" wrapText="1"/>
    </xf>
    <xf numFmtId="164" fontId="7" fillId="0" borderId="36" xfId="2" applyNumberFormat="1" applyFont="1" applyBorder="1" applyAlignment="1">
      <alignment horizontal="center" vertical="center" wrapText="1"/>
    </xf>
    <xf numFmtId="0" fontId="9" fillId="4" borderId="8" xfId="3" applyFont="1" applyFill="1" applyBorder="1" applyAlignment="1">
      <alignment horizontal="center" vertical="center"/>
    </xf>
    <xf numFmtId="0" fontId="40" fillId="4" borderId="9" xfId="3" applyFont="1" applyFill="1" applyBorder="1" applyAlignment="1">
      <alignment horizontal="center" vertical="center"/>
    </xf>
    <xf numFmtId="0" fontId="40" fillId="4" borderId="7" xfId="3" applyFont="1" applyFill="1" applyBorder="1" applyAlignment="1">
      <alignment horizontal="center" vertical="center"/>
    </xf>
    <xf numFmtId="0" fontId="9" fillId="9" borderId="10" xfId="3" applyFont="1" applyFill="1" applyBorder="1" applyAlignment="1">
      <alignment horizontal="center" vertical="center"/>
    </xf>
    <xf numFmtId="0" fontId="9" fillId="9" borderId="0" xfId="3" applyFont="1" applyFill="1" applyBorder="1" applyAlignment="1">
      <alignment horizontal="center" vertical="center"/>
    </xf>
    <xf numFmtId="0" fontId="9" fillId="4" borderId="31" xfId="3" applyFont="1" applyFill="1" applyBorder="1" applyAlignment="1">
      <alignment horizontal="center" vertical="center"/>
    </xf>
    <xf numFmtId="0" fontId="40" fillId="4" borderId="37" xfId="3" applyFont="1" applyFill="1" applyBorder="1" applyAlignment="1">
      <alignment horizontal="center" vertical="center"/>
    </xf>
    <xf numFmtId="0" fontId="40" fillId="4" borderId="38" xfId="3" applyFont="1" applyFill="1" applyBorder="1" applyAlignment="1">
      <alignment horizontal="center" vertical="center"/>
    </xf>
    <xf numFmtId="0" fontId="41" fillId="2" borderId="31" xfId="3" applyFont="1" applyFill="1" applyBorder="1" applyAlignment="1">
      <alignment horizontal="center" vertical="center"/>
    </xf>
    <xf numFmtId="0" fontId="41" fillId="2" borderId="37" xfId="3" applyFont="1" applyFill="1" applyBorder="1" applyAlignment="1">
      <alignment horizontal="center" vertical="center"/>
    </xf>
    <xf numFmtId="0" fontId="41" fillId="2" borderId="18" xfId="3" applyFont="1" applyFill="1" applyBorder="1" applyAlignment="1">
      <alignment horizontal="center" vertical="center"/>
    </xf>
    <xf numFmtId="0" fontId="41" fillId="2" borderId="40" xfId="3" applyFont="1" applyFill="1" applyBorder="1" applyAlignment="1">
      <alignment horizontal="center" vertical="center"/>
    </xf>
    <xf numFmtId="15" fontId="19" fillId="2" borderId="13" xfId="2" applyNumberFormat="1" applyFont="1" applyFill="1" applyBorder="1" applyAlignment="1">
      <alignment horizontal="center" vertical="center"/>
    </xf>
    <xf numFmtId="15" fontId="9" fillId="3" borderId="43" xfId="3" applyNumberFormat="1" applyFont="1" applyFill="1" applyBorder="1" applyAlignment="1">
      <alignment horizontal="center" vertical="center" wrapText="1"/>
    </xf>
    <xf numFmtId="15" fontId="9" fillId="3" borderId="44" xfId="3" applyNumberFormat="1" applyFont="1" applyFill="1" applyBorder="1" applyAlignment="1">
      <alignment horizontal="center" vertical="center" wrapText="1"/>
    </xf>
    <xf numFmtId="0" fontId="9" fillId="4" borderId="27" xfId="3" applyFont="1" applyFill="1" applyBorder="1" applyAlignment="1">
      <alignment horizontal="center" vertical="center"/>
    </xf>
    <xf numFmtId="0" fontId="9" fillId="4" borderId="45" xfId="3" applyFont="1" applyFill="1" applyBorder="1" applyAlignment="1">
      <alignment horizontal="center" vertical="center"/>
    </xf>
    <xf numFmtId="0" fontId="9" fillId="4" borderId="44" xfId="3" applyFont="1" applyFill="1" applyBorder="1" applyAlignment="1">
      <alignment horizontal="center" vertical="center"/>
    </xf>
    <xf numFmtId="0" fontId="1" fillId="8" borderId="10" xfId="0" applyFont="1" applyFill="1" applyBorder="1" applyAlignment="1">
      <alignment horizontal="center" vertical="center"/>
    </xf>
    <xf numFmtId="0" fontId="1" fillId="8" borderId="11" xfId="0" applyFont="1" applyFill="1" applyBorder="1" applyAlignment="1">
      <alignment horizontal="center" vertical="center"/>
    </xf>
    <xf numFmtId="1" fontId="44" fillId="0" borderId="8" xfId="0" applyNumberFormat="1" applyFont="1" applyBorder="1" applyAlignment="1">
      <alignment horizontal="center" vertical="center"/>
    </xf>
    <xf numFmtId="1" fontId="44" fillId="0" borderId="9" xfId="0" applyNumberFormat="1" applyFont="1" applyBorder="1" applyAlignment="1">
      <alignment horizontal="center" vertical="center"/>
    </xf>
    <xf numFmtId="1" fontId="44" fillId="0" borderId="7" xfId="0" applyNumberFormat="1" applyFont="1" applyBorder="1" applyAlignment="1">
      <alignment horizontal="center" vertical="center"/>
    </xf>
    <xf numFmtId="0" fontId="9" fillId="0" borderId="8" xfId="0" applyFont="1" applyBorder="1" applyAlignment="1">
      <alignment horizontal="center" vertical="center"/>
    </xf>
    <xf numFmtId="0" fontId="9" fillId="0" borderId="7" xfId="0" applyFont="1" applyBorder="1" applyAlignment="1">
      <alignment horizontal="center" vertical="center"/>
    </xf>
    <xf numFmtId="1" fontId="44" fillId="0" borderId="8" xfId="0" applyNumberFormat="1" applyFont="1" applyBorder="1" applyAlignment="1">
      <alignment horizontal="center" vertical="center" wrapText="1"/>
    </xf>
    <xf numFmtId="1" fontId="44" fillId="0" borderId="9" xfId="0" applyNumberFormat="1" applyFont="1" applyBorder="1" applyAlignment="1">
      <alignment horizontal="center" vertical="center" wrapText="1"/>
    </xf>
    <xf numFmtId="1" fontId="44" fillId="0" borderId="7" xfId="0" applyNumberFormat="1" applyFont="1" applyBorder="1" applyAlignment="1">
      <alignment horizontal="center" vertical="center" wrapText="1"/>
    </xf>
    <xf numFmtId="0" fontId="44" fillId="0" borderId="8" xfId="0" applyFont="1" applyBorder="1" applyAlignment="1">
      <alignment horizontal="center" vertical="center" wrapText="1"/>
    </xf>
    <xf numFmtId="0" fontId="44" fillId="0" borderId="9" xfId="0" applyFont="1" applyBorder="1" applyAlignment="1">
      <alignment horizontal="center" vertical="center" wrapText="1"/>
    </xf>
    <xf numFmtId="0" fontId="44" fillId="0" borderId="7" xfId="0" applyFont="1" applyBorder="1" applyAlignment="1">
      <alignment horizontal="center" vertical="center" wrapText="1"/>
    </xf>
    <xf numFmtId="0" fontId="44" fillId="6" borderId="8" xfId="0" applyFont="1" applyFill="1" applyBorder="1" applyAlignment="1">
      <alignment horizontal="center" vertical="center" wrapText="1"/>
    </xf>
    <xf numFmtId="0" fontId="44" fillId="6" borderId="9" xfId="0" applyFont="1" applyFill="1" applyBorder="1" applyAlignment="1">
      <alignment horizontal="center" vertical="center"/>
    </xf>
    <xf numFmtId="0" fontId="44" fillId="6" borderId="7" xfId="0" applyFont="1" applyFill="1" applyBorder="1" applyAlignment="1">
      <alignment horizontal="center" vertical="center"/>
    </xf>
    <xf numFmtId="0" fontId="44" fillId="6" borderId="9" xfId="0" applyFont="1" applyFill="1" applyBorder="1" applyAlignment="1">
      <alignment horizontal="center" vertical="center" wrapText="1"/>
    </xf>
    <xf numFmtId="0" fontId="44" fillId="6" borderId="7" xfId="0" applyFont="1" applyFill="1" applyBorder="1" applyAlignment="1">
      <alignment horizontal="center" vertical="center" wrapText="1"/>
    </xf>
    <xf numFmtId="0" fontId="44" fillId="0" borderId="8" xfId="0" applyFont="1" applyBorder="1" applyAlignment="1">
      <alignment horizontal="center" vertical="center"/>
    </xf>
    <xf numFmtId="0" fontId="44" fillId="0" borderId="7" xfId="0" applyFont="1" applyBorder="1" applyAlignment="1">
      <alignment horizontal="center" vertical="center"/>
    </xf>
    <xf numFmtId="49" fontId="44" fillId="11" borderId="8" xfId="0" applyNumberFormat="1" applyFont="1" applyFill="1" applyBorder="1" applyAlignment="1">
      <alignment horizontal="center" vertical="center" wrapText="1"/>
    </xf>
    <xf numFmtId="49" fontId="44" fillId="11" borderId="7" xfId="0" applyNumberFormat="1" applyFont="1" applyFill="1" applyBorder="1" applyAlignment="1">
      <alignment horizontal="center" vertical="center"/>
    </xf>
    <xf numFmtId="0" fontId="44" fillId="11" borderId="8" xfId="0" applyFont="1" applyFill="1" applyBorder="1" applyAlignment="1">
      <alignment horizontal="center" vertical="center"/>
    </xf>
    <xf numFmtId="0" fontId="44" fillId="11" borderId="9" xfId="0" applyFont="1" applyFill="1" applyBorder="1" applyAlignment="1">
      <alignment horizontal="center" vertical="center"/>
    </xf>
    <xf numFmtId="0" fontId="44" fillId="11" borderId="7" xfId="0" applyFont="1" applyFill="1" applyBorder="1" applyAlignment="1">
      <alignment horizontal="center" vertical="center"/>
    </xf>
    <xf numFmtId="0" fontId="44" fillId="11" borderId="16" xfId="0" applyFont="1" applyFill="1" applyBorder="1" applyAlignment="1">
      <alignment horizontal="center" vertical="center" wrapText="1"/>
    </xf>
    <xf numFmtId="0" fontId="44" fillId="11" borderId="17" xfId="0" applyFont="1" applyFill="1" applyBorder="1" applyAlignment="1">
      <alignment horizontal="center" vertical="center" wrapText="1"/>
    </xf>
    <xf numFmtId="0" fontId="44" fillId="11" borderId="15" xfId="0" applyFont="1" applyFill="1" applyBorder="1" applyAlignment="1">
      <alignment horizontal="center" vertical="center" wrapText="1"/>
    </xf>
    <xf numFmtId="0" fontId="44" fillId="11" borderId="34" xfId="0" applyFont="1" applyFill="1" applyBorder="1" applyAlignment="1">
      <alignment horizontal="center" vertical="center" wrapText="1"/>
    </xf>
    <xf numFmtId="0" fontId="44" fillId="11" borderId="39" xfId="0" applyFont="1" applyFill="1" applyBorder="1" applyAlignment="1">
      <alignment horizontal="center" vertical="center" wrapText="1"/>
    </xf>
    <xf numFmtId="0" fontId="44" fillId="11" borderId="4" xfId="0" applyFont="1" applyFill="1" applyBorder="1" applyAlignment="1">
      <alignment horizontal="center" vertical="center" wrapText="1"/>
    </xf>
    <xf numFmtId="0" fontId="9" fillId="11" borderId="65" xfId="0" applyFont="1" applyFill="1" applyBorder="1" applyAlignment="1">
      <alignment horizontal="center" vertical="center"/>
    </xf>
    <xf numFmtId="0" fontId="9" fillId="11" borderId="67" xfId="0" applyFont="1" applyFill="1" applyBorder="1" applyAlignment="1">
      <alignment horizontal="center" vertical="center"/>
    </xf>
    <xf numFmtId="0" fontId="9" fillId="11" borderId="66" xfId="0" applyFont="1" applyFill="1" applyBorder="1" applyAlignment="1">
      <alignment horizontal="center" vertical="center"/>
    </xf>
    <xf numFmtId="49" fontId="44" fillId="11" borderId="27" xfId="0" applyNumberFormat="1" applyFont="1" applyFill="1" applyBorder="1" applyAlignment="1">
      <alignment horizontal="center" vertical="center" wrapText="1"/>
    </xf>
    <xf numFmtId="49" fontId="44" fillId="11" borderId="44" xfId="0" applyNumberFormat="1" applyFont="1" applyFill="1" applyBorder="1" applyAlignment="1">
      <alignment horizontal="center" vertical="center"/>
    </xf>
    <xf numFmtId="0" fontId="44" fillId="11" borderId="27" xfId="0" applyFont="1" applyFill="1" applyBorder="1" applyAlignment="1">
      <alignment horizontal="center" vertical="center"/>
    </xf>
    <xf numFmtId="0" fontId="44" fillId="11" borderId="45" xfId="0" applyFont="1" applyFill="1" applyBorder="1" applyAlignment="1">
      <alignment horizontal="center" vertical="center"/>
    </xf>
    <xf numFmtId="0" fontId="44" fillId="11" borderId="44" xfId="0" applyFont="1" applyFill="1" applyBorder="1" applyAlignment="1">
      <alignment horizontal="center" vertical="center"/>
    </xf>
    <xf numFmtId="49" fontId="44" fillId="11" borderId="7" xfId="0" applyNumberFormat="1" applyFont="1" applyFill="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5" xfId="0" applyFont="1" applyBorder="1" applyAlignment="1">
      <alignment horizontal="center" vertical="center" wrapText="1"/>
    </xf>
    <xf numFmtId="0" fontId="9" fillId="2" borderId="59" xfId="0" applyFont="1" applyFill="1" applyBorder="1" applyAlignment="1">
      <alignment horizontal="center" vertical="center" wrapText="1"/>
    </xf>
    <xf numFmtId="0" fontId="9" fillId="2" borderId="0" xfId="0" applyFont="1" applyFill="1" applyBorder="1" applyAlignment="1">
      <alignment horizontal="center" vertical="center" wrapText="1"/>
    </xf>
    <xf numFmtId="1" fontId="44" fillId="11" borderId="31" xfId="0" applyNumberFormat="1" applyFont="1" applyFill="1" applyBorder="1" applyAlignment="1">
      <alignment horizontal="center" vertical="center" wrapText="1"/>
    </xf>
    <xf numFmtId="1" fontId="44" fillId="11" borderId="37" xfId="0" applyNumberFormat="1" applyFont="1" applyFill="1" applyBorder="1" applyAlignment="1">
      <alignment horizontal="center" vertical="center"/>
    </xf>
    <xf numFmtId="1" fontId="44" fillId="11" borderId="38" xfId="0" applyNumberFormat="1" applyFont="1" applyFill="1" applyBorder="1" applyAlignment="1">
      <alignment horizontal="center" vertical="center"/>
    </xf>
    <xf numFmtId="164" fontId="4" fillId="11" borderId="48" xfId="0" applyNumberFormat="1" applyFont="1" applyFill="1" applyBorder="1" applyAlignment="1">
      <alignment horizontal="center" vertical="center" wrapText="1"/>
    </xf>
    <xf numFmtId="164" fontId="4" fillId="11" borderId="63" xfId="0" applyNumberFormat="1" applyFont="1" applyFill="1" applyBorder="1" applyAlignment="1">
      <alignment horizontal="center" vertical="center" wrapText="1"/>
    </xf>
    <xf numFmtId="164" fontId="4" fillId="11" borderId="68" xfId="0" applyNumberFormat="1" applyFont="1" applyFill="1" applyBorder="1" applyAlignment="1">
      <alignment horizontal="center" vertical="center" wrapText="1"/>
    </xf>
    <xf numFmtId="0" fontId="11" fillId="11" borderId="60" xfId="0" applyFont="1" applyFill="1" applyBorder="1" applyAlignment="1">
      <alignment horizontal="center" vertical="center"/>
    </xf>
    <xf numFmtId="0" fontId="11" fillId="11" borderId="64" xfId="0" applyFont="1" applyFill="1" applyBorder="1" applyAlignment="1">
      <alignment horizontal="center" vertical="center"/>
    </xf>
    <xf numFmtId="0" fontId="11" fillId="11" borderId="46" xfId="0" applyFont="1" applyFill="1" applyBorder="1" applyAlignment="1">
      <alignment horizontal="center" vertical="center"/>
    </xf>
    <xf numFmtId="1" fontId="44" fillId="11" borderId="61" xfId="0" applyNumberFormat="1" applyFont="1" applyFill="1" applyBorder="1" applyAlignment="1">
      <alignment horizontal="center" vertical="center" wrapText="1"/>
    </xf>
    <xf numFmtId="1" fontId="44" fillId="11" borderId="2" xfId="0" applyNumberFormat="1" applyFont="1" applyFill="1" applyBorder="1" applyAlignment="1">
      <alignment horizontal="center" vertical="center"/>
    </xf>
    <xf numFmtId="1" fontId="44" fillId="11" borderId="62" xfId="0" applyNumberFormat="1" applyFont="1" applyFill="1" applyBorder="1" applyAlignment="1">
      <alignment horizontal="center" vertical="center"/>
    </xf>
    <xf numFmtId="0" fontId="44" fillId="11" borderId="66" xfId="0" applyFont="1" applyFill="1" applyBorder="1" applyAlignment="1">
      <alignment horizontal="center" vertical="center"/>
    </xf>
    <xf numFmtId="0" fontId="44" fillId="11" borderId="67" xfId="0" applyFont="1" applyFill="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15" fontId="64" fillId="2" borderId="57" xfId="0" applyNumberFormat="1" applyFont="1" applyFill="1" applyBorder="1" applyAlignment="1">
      <alignment horizontal="center" vertical="center"/>
    </xf>
    <xf numFmtId="15" fontId="64" fillId="2" borderId="39" xfId="0" applyNumberFormat="1" applyFont="1" applyFill="1" applyBorder="1" applyAlignment="1">
      <alignment horizontal="center" vertical="center"/>
    </xf>
    <xf numFmtId="15" fontId="64" fillId="2" borderId="58" xfId="0" applyNumberFormat="1" applyFont="1" applyFill="1" applyBorder="1" applyAlignment="1">
      <alignment horizontal="center" vertical="center"/>
    </xf>
    <xf numFmtId="0" fontId="16" fillId="0" borderId="34" xfId="0" applyFont="1" applyBorder="1" applyAlignment="1">
      <alignment horizontal="center" vertical="center"/>
    </xf>
    <xf numFmtId="0" fontId="16" fillId="0" borderId="39" xfId="0" applyFont="1" applyBorder="1" applyAlignment="1">
      <alignment horizontal="center" vertical="center"/>
    </xf>
    <xf numFmtId="0" fontId="16" fillId="0" borderId="4" xfId="0" applyFont="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7" fillId="12" borderId="6" xfId="0" applyFont="1" applyFill="1" applyBorder="1" applyAlignment="1">
      <alignment horizontal="left"/>
    </xf>
    <xf numFmtId="0" fontId="17" fillId="12" borderId="9" xfId="0" applyFont="1" applyFill="1" applyBorder="1" applyAlignment="1">
      <alignment horizontal="left"/>
    </xf>
    <xf numFmtId="0" fontId="17" fillId="12" borderId="7" xfId="0" applyFont="1" applyFill="1" applyBorder="1" applyAlignment="1">
      <alignment horizontal="left"/>
    </xf>
    <xf numFmtId="15" fontId="46" fillId="2" borderId="1" xfId="0" applyNumberFormat="1" applyFont="1" applyFill="1" applyBorder="1" applyAlignment="1">
      <alignment horizontal="center" vertical="center"/>
    </xf>
    <xf numFmtId="15" fontId="46" fillId="2" borderId="2" xfId="0" applyNumberFormat="1" applyFont="1" applyFill="1" applyBorder="1" applyAlignment="1">
      <alignment horizontal="center" vertical="center"/>
    </xf>
    <xf numFmtId="15" fontId="46" fillId="2" borderId="3" xfId="0" applyNumberFormat="1" applyFont="1" applyFill="1" applyBorder="1" applyAlignment="1">
      <alignment horizontal="center" vertical="center"/>
    </xf>
    <xf numFmtId="1" fontId="16" fillId="6" borderId="8" xfId="2" applyNumberFormat="1" applyFont="1" applyFill="1" applyBorder="1" applyAlignment="1">
      <alignment horizontal="center" vertical="center" wrapText="1"/>
    </xf>
    <xf numFmtId="1" fontId="16" fillId="4" borderId="8" xfId="2" applyNumberFormat="1" applyFont="1" applyFill="1" applyBorder="1" applyAlignment="1">
      <alignment horizontal="center" vertical="center" wrapText="1"/>
    </xf>
    <xf numFmtId="1" fontId="16" fillId="4" borderId="9" xfId="2" applyNumberFormat="1" applyFont="1" applyFill="1" applyBorder="1" applyAlignment="1">
      <alignment horizontal="center" vertical="center" wrapText="1"/>
    </xf>
    <xf numFmtId="1" fontId="16" fillId="4" borderId="7" xfId="2" applyNumberFormat="1" applyFont="1" applyFill="1" applyBorder="1" applyAlignment="1">
      <alignment horizontal="center" vertical="center" wrapText="1"/>
    </xf>
    <xf numFmtId="0" fontId="1" fillId="4" borderId="18" xfId="0" applyFont="1" applyFill="1" applyBorder="1" applyAlignment="1">
      <alignment horizontal="center" vertical="center" wrapText="1"/>
    </xf>
    <xf numFmtId="0" fontId="1" fillId="4" borderId="19" xfId="0" applyFont="1" applyFill="1" applyBorder="1" applyAlignment="1">
      <alignment horizontal="center" vertical="center" wrapText="1"/>
    </xf>
    <xf numFmtId="0" fontId="71" fillId="0" borderId="16" xfId="0" applyFont="1" applyBorder="1" applyAlignment="1">
      <alignment horizontal="center" vertical="center" wrapText="1"/>
    </xf>
    <xf numFmtId="0" fontId="71" fillId="0" borderId="20" xfId="0" applyFont="1" applyBorder="1" applyAlignment="1">
      <alignment horizontal="center" vertical="center" wrapText="1"/>
    </xf>
    <xf numFmtId="0" fontId="1" fillId="0" borderId="12" xfId="0" applyFont="1" applyBorder="1" applyAlignment="1">
      <alignment horizontal="center" vertical="center"/>
    </xf>
    <xf numFmtId="15" fontId="19" fillId="2" borderId="1" xfId="2" applyNumberFormat="1" applyFont="1" applyFill="1" applyBorder="1" applyAlignment="1">
      <alignment horizontal="center" vertical="center"/>
    </xf>
    <xf numFmtId="15" fontId="19" fillId="2" borderId="2" xfId="2" applyNumberFormat="1" applyFont="1" applyFill="1" applyBorder="1" applyAlignment="1">
      <alignment horizontal="center" vertical="center"/>
    </xf>
    <xf numFmtId="15" fontId="19" fillId="2" borderId="3" xfId="2" applyNumberFormat="1" applyFont="1" applyFill="1" applyBorder="1" applyAlignment="1">
      <alignment horizontal="center" vertical="center"/>
    </xf>
    <xf numFmtId="1" fontId="16" fillId="4" borderId="8" xfId="0" applyNumberFormat="1" applyFont="1" applyFill="1" applyBorder="1" applyAlignment="1">
      <alignment horizontal="center" vertical="center" wrapText="1"/>
    </xf>
    <xf numFmtId="1" fontId="16" fillId="4" borderId="9" xfId="0" applyNumberFormat="1" applyFont="1" applyFill="1" applyBorder="1" applyAlignment="1">
      <alignment horizontal="center" vertical="center" wrapText="1"/>
    </xf>
    <xf numFmtId="1" fontId="16" fillId="4" borderId="7" xfId="0" applyNumberFormat="1" applyFont="1" applyFill="1" applyBorder="1" applyAlignment="1">
      <alignment horizontal="center" vertical="center" wrapText="1"/>
    </xf>
    <xf numFmtId="1" fontId="16" fillId="0" borderId="34" xfId="0" applyNumberFormat="1" applyFont="1" applyBorder="1" applyAlignment="1">
      <alignment horizontal="center" vertical="center" wrapText="1"/>
    </xf>
    <xf numFmtId="1" fontId="16" fillId="0" borderId="39" xfId="0" applyNumberFormat="1" applyFont="1" applyBorder="1" applyAlignment="1">
      <alignment horizontal="center" vertical="center" wrapText="1"/>
    </xf>
    <xf numFmtId="1" fontId="16" fillId="0" borderId="4" xfId="0" applyNumberFormat="1" applyFont="1" applyBorder="1" applyAlignment="1">
      <alignment horizontal="center" vertical="center" wrapText="1"/>
    </xf>
    <xf numFmtId="0" fontId="1" fillId="2" borderId="18" xfId="0" applyFont="1" applyFill="1" applyBorder="1" applyAlignment="1">
      <alignment horizontal="center" vertical="center"/>
    </xf>
    <xf numFmtId="0" fontId="1" fillId="2" borderId="19" xfId="0" applyFont="1" applyFill="1" applyBorder="1" applyAlignment="1">
      <alignment horizontal="center" vertical="center"/>
    </xf>
    <xf numFmtId="0" fontId="16" fillId="6" borderId="8" xfId="0" applyFont="1" applyFill="1" applyBorder="1" applyAlignment="1">
      <alignment horizontal="center" vertical="center" wrapText="1"/>
    </xf>
    <xf numFmtId="0" fontId="16" fillId="6" borderId="9" xfId="0" applyFont="1" applyFill="1" applyBorder="1" applyAlignment="1">
      <alignment horizontal="center" vertical="center" wrapText="1"/>
    </xf>
    <xf numFmtId="0" fontId="16" fillId="6" borderId="7" xfId="0" applyFont="1" applyFill="1" applyBorder="1" applyAlignment="1">
      <alignment horizontal="center" vertical="center" wrapText="1"/>
    </xf>
    <xf numFmtId="164" fontId="7" fillId="6" borderId="29" xfId="0" applyNumberFormat="1" applyFont="1" applyFill="1" applyBorder="1" applyAlignment="1">
      <alignment horizontal="center" vertical="center" wrapText="1"/>
    </xf>
    <xf numFmtId="164" fontId="7" fillId="6" borderId="36" xfId="0" applyNumberFormat="1" applyFont="1" applyFill="1" applyBorder="1" applyAlignment="1">
      <alignment horizontal="center" vertical="center" wrapText="1"/>
    </xf>
    <xf numFmtId="1" fontId="16" fillId="6" borderId="8" xfId="0" applyNumberFormat="1" applyFont="1" applyFill="1" applyBorder="1" applyAlignment="1">
      <alignment horizontal="left" vertical="center" wrapText="1"/>
    </xf>
    <xf numFmtId="1" fontId="16" fillId="6" borderId="9" xfId="0" applyNumberFormat="1" applyFont="1" applyFill="1" applyBorder="1" applyAlignment="1">
      <alignment horizontal="left" vertical="center" wrapText="1"/>
    </xf>
    <xf numFmtId="1" fontId="16" fillId="6" borderId="7" xfId="0" applyNumberFormat="1" applyFont="1" applyFill="1" applyBorder="1" applyAlignment="1">
      <alignment horizontal="left" vertical="center" wrapText="1"/>
    </xf>
    <xf numFmtId="0" fontId="16" fillId="0" borderId="34" xfId="0" applyFont="1" applyBorder="1" applyAlignment="1">
      <alignment horizontal="center" vertical="center" wrapText="1"/>
    </xf>
    <xf numFmtId="0" fontId="16" fillId="0" borderId="39" xfId="0" applyFont="1" applyBorder="1" applyAlignment="1">
      <alignment horizontal="center" vertical="center" wrapText="1"/>
    </xf>
    <xf numFmtId="0" fontId="16" fillId="0" borderId="4" xfId="0" applyFont="1" applyBorder="1" applyAlignment="1">
      <alignment horizontal="center" vertical="center" wrapText="1"/>
    </xf>
    <xf numFmtId="0" fontId="79" fillId="6" borderId="26" xfId="0" applyFont="1" applyFill="1" applyBorder="1" applyAlignment="1">
      <alignment horizontal="center" vertical="center" wrapText="1"/>
    </xf>
    <xf numFmtId="1" fontId="16" fillId="6" borderId="9" xfId="0" applyNumberFormat="1" applyFont="1" applyFill="1" applyBorder="1" applyAlignment="1">
      <alignment horizontal="center" vertical="center"/>
    </xf>
    <xf numFmtId="1" fontId="16" fillId="6" borderId="7" xfId="0" applyNumberFormat="1" applyFont="1" applyFill="1" applyBorder="1" applyAlignment="1">
      <alignment horizontal="center" vertical="center"/>
    </xf>
    <xf numFmtId="0" fontId="16" fillId="11" borderId="8" xfId="0" applyFont="1" applyFill="1" applyBorder="1" applyAlignment="1">
      <alignment horizontal="center" vertical="center" wrapText="1"/>
    </xf>
    <xf numFmtId="0" fontId="16" fillId="11" borderId="9" xfId="0" applyFont="1" applyFill="1" applyBorder="1" applyAlignment="1">
      <alignment horizontal="center" vertical="center" wrapText="1"/>
    </xf>
    <xf numFmtId="0" fontId="16" fillId="11" borderId="7" xfId="0" applyFont="1" applyFill="1" applyBorder="1" applyAlignment="1">
      <alignment horizontal="center" vertical="center" wrapText="1"/>
    </xf>
    <xf numFmtId="0" fontId="42" fillId="0" borderId="20" xfId="0" applyFont="1" applyBorder="1" applyAlignment="1">
      <alignment horizontal="center" vertical="center" wrapText="1"/>
    </xf>
  </cellXfs>
  <cellStyles count="4">
    <cellStyle name="Hyperlink" xfId="1" builtinId="8"/>
    <cellStyle name="Normal" xfId="0" builtinId="0"/>
    <cellStyle name="Normal 11" xfId="3"/>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el12/AppData/Roaming/mel71.AGIBA/AppData/Roaming/mel05/AppData/mel05/AppData/Roaming/Microsoft/AppData/Roaming/Microsoft/8-Workover%20Reports/1-MEL/2-AMAN/A-60/1-(20-8-2014)/sketch/Aman-60%20%20PHL%20Sketch.xl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el12/AppData/Roaming/mel71.AGIBA/AppData/Roaming/mel05/AppData/Roaming/Microsoft/8-Workover%20Reports/1-MEL/3-NE/NE-50/1-(14-2-2016)/SKETCH/NE-50%20Comp_Sketch.xl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el12/AppData/Roaming/mel71.AGIBA/AppData/Roaming/mel05/AppData/Roaming/Microsoft/8-Workover%20Reports/1-MEL/3-NE/NE-50/1-(14-2-2016)/SKETCH/NE-50%20Comp_Sketch.xl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U135"/>
  <sheetViews>
    <sheetView tabSelected="1" workbookViewId="0">
      <pane ySplit="6" topLeftCell="A7" activePane="bottomLeft" state="frozen"/>
      <selection activeCell="C85" sqref="C85:E85"/>
      <selection pane="bottomLeft" activeCell="C11" sqref="C11"/>
    </sheetView>
  </sheetViews>
  <sheetFormatPr defaultRowHeight="15.75" x14ac:dyDescent="0.25"/>
  <cols>
    <col min="1" max="1" width="12.28515625" style="109" customWidth="1"/>
    <col min="2" max="8" width="10.140625" style="34" customWidth="1"/>
    <col min="9" max="9" width="12.5703125" style="34" customWidth="1"/>
    <col min="10" max="10" width="17.28515625" style="34" customWidth="1"/>
    <col min="11" max="11" width="17.28515625" style="35" customWidth="1"/>
    <col min="12" max="12" width="55.5703125" style="38" customWidth="1"/>
    <col min="13" max="16384" width="9.140625" style="9"/>
  </cols>
  <sheetData>
    <row r="1" spans="1:15" s="2" customFormat="1" ht="30.75" customHeight="1" thickTop="1" x14ac:dyDescent="0.25">
      <c r="A1" s="461" t="s">
        <v>0</v>
      </c>
      <c r="B1" s="462"/>
      <c r="C1" s="462"/>
      <c r="D1" s="462"/>
      <c r="E1" s="462"/>
      <c r="F1" s="462"/>
      <c r="G1" s="462"/>
      <c r="H1" s="462"/>
      <c r="I1" s="462"/>
      <c r="J1" s="462"/>
      <c r="K1" s="462"/>
      <c r="L1" s="463"/>
      <c r="M1" s="1"/>
    </row>
    <row r="2" spans="1:15" s="4" customFormat="1" ht="20.25" customHeight="1" x14ac:dyDescent="0.25">
      <c r="A2" s="431" t="s">
        <v>1</v>
      </c>
      <c r="B2" s="432"/>
      <c r="C2" s="451">
        <f>+(87+121+25)*25</f>
        <v>5825</v>
      </c>
      <c r="D2" s="452"/>
      <c r="E2" s="452"/>
      <c r="F2" s="453"/>
      <c r="G2" s="436"/>
      <c r="H2" s="437"/>
      <c r="I2" s="438" t="s">
        <v>2</v>
      </c>
      <c r="J2" s="439"/>
      <c r="K2" s="456">
        <v>10</v>
      </c>
      <c r="L2" s="457"/>
      <c r="M2" s="3"/>
    </row>
    <row r="3" spans="1:15" s="4" customFormat="1" ht="20.25" customHeight="1" x14ac:dyDescent="0.25">
      <c r="A3" s="431" t="s">
        <v>3</v>
      </c>
      <c r="B3" s="432"/>
      <c r="C3" s="451" t="s">
        <v>4</v>
      </c>
      <c r="D3" s="452"/>
      <c r="E3" s="452"/>
      <c r="F3" s="453"/>
      <c r="G3" s="454"/>
      <c r="H3" s="455"/>
      <c r="I3" s="438" t="s">
        <v>5</v>
      </c>
      <c r="J3" s="439"/>
      <c r="K3" s="456">
        <v>112</v>
      </c>
      <c r="L3" s="457"/>
      <c r="M3" s="458" t="s">
        <v>6</v>
      </c>
      <c r="N3" s="459"/>
      <c r="O3" s="460"/>
    </row>
    <row r="4" spans="1:15" s="4" customFormat="1" ht="57" customHeight="1" x14ac:dyDescent="0.25">
      <c r="A4" s="431" t="s">
        <v>7</v>
      </c>
      <c r="B4" s="432"/>
      <c r="C4" s="433" t="s">
        <v>8</v>
      </c>
      <c r="D4" s="434"/>
      <c r="E4" s="434"/>
      <c r="F4" s="435"/>
      <c r="G4" s="436"/>
      <c r="H4" s="437"/>
      <c r="I4" s="438" t="s">
        <v>9</v>
      </c>
      <c r="J4" s="439"/>
      <c r="K4" s="440" t="s">
        <v>10</v>
      </c>
      <c r="L4" s="441"/>
      <c r="M4" s="3"/>
    </row>
    <row r="5" spans="1:15" s="4" customFormat="1" ht="73.5" customHeight="1" thickBot="1" x14ac:dyDescent="0.3">
      <c r="A5" s="442" t="s">
        <v>11</v>
      </c>
      <c r="B5" s="443"/>
      <c r="C5" s="444" t="s">
        <v>12</v>
      </c>
      <c r="D5" s="445"/>
      <c r="E5" s="445"/>
      <c r="F5" s="446"/>
      <c r="G5" s="447" t="s">
        <v>13</v>
      </c>
      <c r="H5" s="448"/>
      <c r="I5" s="438" t="s">
        <v>14</v>
      </c>
      <c r="J5" s="439"/>
      <c r="K5" s="449" t="s">
        <v>15</v>
      </c>
      <c r="L5" s="450"/>
      <c r="M5" s="3"/>
    </row>
    <row r="6" spans="1:15" ht="43.5" customHeight="1" thickTop="1" thickBot="1" x14ac:dyDescent="0.3">
      <c r="A6" s="5" t="s">
        <v>16</v>
      </c>
      <c r="B6" s="6" t="s">
        <v>17</v>
      </c>
      <c r="C6" s="6" t="s">
        <v>18</v>
      </c>
      <c r="D6" s="6" t="s">
        <v>19</v>
      </c>
      <c r="E6" s="6" t="s">
        <v>20</v>
      </c>
      <c r="F6" s="6" t="s">
        <v>21</v>
      </c>
      <c r="G6" s="6" t="s">
        <v>22</v>
      </c>
      <c r="H6" s="6" t="s">
        <v>23</v>
      </c>
      <c r="I6" s="6" t="s">
        <v>24</v>
      </c>
      <c r="J6" s="6" t="s">
        <v>25</v>
      </c>
      <c r="K6" s="7" t="s">
        <v>26</v>
      </c>
      <c r="L6" s="8" t="s">
        <v>27</v>
      </c>
    </row>
    <row r="7" spans="1:15" ht="102" customHeight="1" thickTop="1" x14ac:dyDescent="0.25">
      <c r="A7" s="10">
        <v>41876</v>
      </c>
      <c r="B7" s="11" t="s">
        <v>28</v>
      </c>
      <c r="C7" s="429" t="s">
        <v>29</v>
      </c>
      <c r="D7" s="430"/>
      <c r="E7" s="430"/>
      <c r="F7" s="430"/>
      <c r="G7" s="430"/>
      <c r="H7" s="430"/>
      <c r="I7" s="430"/>
      <c r="J7" s="430"/>
      <c r="K7" s="12" t="s">
        <v>30</v>
      </c>
      <c r="L7" s="13" t="s">
        <v>31</v>
      </c>
    </row>
    <row r="8" spans="1:15" ht="24" customHeight="1" x14ac:dyDescent="0.25">
      <c r="A8" s="14">
        <v>41880</v>
      </c>
      <c r="B8" s="15" t="s">
        <v>32</v>
      </c>
      <c r="C8" s="16"/>
      <c r="D8" s="16"/>
      <c r="E8" s="16"/>
      <c r="F8" s="16"/>
      <c r="G8" s="16"/>
      <c r="H8" s="16">
        <v>2695</v>
      </c>
      <c r="I8" s="16">
        <v>100</v>
      </c>
      <c r="J8" s="16"/>
      <c r="K8" s="16"/>
      <c r="L8" s="16" t="s">
        <v>33</v>
      </c>
    </row>
    <row r="9" spans="1:15" x14ac:dyDescent="0.25">
      <c r="A9" s="14">
        <v>41882</v>
      </c>
      <c r="B9" s="15" t="s">
        <v>34</v>
      </c>
      <c r="C9" s="16">
        <v>255</v>
      </c>
      <c r="D9" s="16">
        <f>+C9*(100-E9)/100</f>
        <v>214.2</v>
      </c>
      <c r="E9" s="16">
        <v>16</v>
      </c>
      <c r="F9" s="16"/>
      <c r="G9" s="16">
        <v>125</v>
      </c>
      <c r="H9" s="16"/>
      <c r="I9" s="16"/>
      <c r="J9" s="16"/>
      <c r="K9" s="16"/>
      <c r="L9" s="16" t="s">
        <v>35</v>
      </c>
    </row>
    <row r="10" spans="1:15" ht="20.100000000000001" customHeight="1" x14ac:dyDescent="0.25">
      <c r="A10" s="17">
        <v>41947</v>
      </c>
      <c r="B10" s="18" t="s">
        <v>34</v>
      </c>
      <c r="C10" s="19">
        <v>210</v>
      </c>
      <c r="D10" s="19">
        <f>+C10*(100-E10)/100</f>
        <v>178.5</v>
      </c>
      <c r="E10" s="19">
        <v>15</v>
      </c>
      <c r="F10" s="19"/>
      <c r="G10" s="19">
        <v>60</v>
      </c>
      <c r="H10" s="19"/>
      <c r="I10" s="19"/>
      <c r="J10" s="19"/>
      <c r="K10" s="19"/>
      <c r="L10" s="19" t="s">
        <v>36</v>
      </c>
    </row>
    <row r="11" spans="1:15" ht="20.100000000000001" customHeight="1" x14ac:dyDescent="0.25">
      <c r="A11" s="14">
        <v>41957</v>
      </c>
      <c r="B11" s="15" t="s">
        <v>32</v>
      </c>
      <c r="C11" s="16"/>
      <c r="D11" s="16"/>
      <c r="E11" s="16"/>
      <c r="F11" s="16"/>
      <c r="G11" s="16"/>
      <c r="H11" s="16">
        <v>2935</v>
      </c>
      <c r="I11" s="16">
        <v>100</v>
      </c>
      <c r="J11" s="16"/>
      <c r="K11" s="16"/>
      <c r="L11" s="16" t="s">
        <v>33</v>
      </c>
    </row>
    <row r="12" spans="1:15" ht="20.100000000000001" customHeight="1" x14ac:dyDescent="0.25">
      <c r="A12" s="14"/>
      <c r="B12" s="15"/>
      <c r="C12" s="16"/>
      <c r="D12" s="16"/>
      <c r="E12" s="16"/>
      <c r="F12" s="16"/>
      <c r="G12" s="16"/>
      <c r="H12" s="16"/>
      <c r="I12" s="16"/>
      <c r="J12" s="16"/>
      <c r="K12" s="16"/>
      <c r="L12" s="16"/>
    </row>
    <row r="13" spans="1:15" x14ac:dyDescent="0.25">
      <c r="A13" s="14">
        <v>41965</v>
      </c>
      <c r="B13" s="15" t="s">
        <v>34</v>
      </c>
      <c r="C13" s="16">
        <v>265</v>
      </c>
      <c r="D13" s="16">
        <f>+C13*(100-E13)/100</f>
        <v>225.25</v>
      </c>
      <c r="E13" s="16">
        <v>15</v>
      </c>
      <c r="F13" s="16"/>
      <c r="G13" s="16">
        <v>60</v>
      </c>
      <c r="H13" s="16"/>
      <c r="I13" s="16"/>
      <c r="J13" s="16"/>
      <c r="K13" s="16"/>
      <c r="L13" s="16" t="s">
        <v>36</v>
      </c>
    </row>
    <row r="14" spans="1:15" ht="20.100000000000001" customHeight="1" x14ac:dyDescent="0.25">
      <c r="A14" s="14">
        <v>41974</v>
      </c>
      <c r="B14" s="15" t="s">
        <v>20</v>
      </c>
      <c r="C14" s="426" t="s">
        <v>37</v>
      </c>
      <c r="D14" s="427"/>
      <c r="E14" s="427"/>
      <c r="F14" s="427"/>
      <c r="G14" s="427"/>
      <c r="H14" s="427"/>
      <c r="I14" s="427"/>
      <c r="J14" s="428"/>
      <c r="K14" s="20"/>
      <c r="L14" s="21"/>
    </row>
    <row r="15" spans="1:15" ht="20.100000000000001" customHeight="1" thickBot="1" x14ac:dyDescent="0.3">
      <c r="A15" s="22">
        <v>41993</v>
      </c>
      <c r="B15" s="23" t="s">
        <v>34</v>
      </c>
      <c r="C15" s="24">
        <v>205</v>
      </c>
      <c r="D15" s="24">
        <f>+C15*(100-E15)/100</f>
        <v>143.5</v>
      </c>
      <c r="E15" s="25">
        <v>30</v>
      </c>
      <c r="F15" s="25"/>
      <c r="G15" s="25">
        <v>60</v>
      </c>
      <c r="H15" s="25"/>
      <c r="I15" s="25"/>
      <c r="J15" s="25"/>
      <c r="K15" s="26"/>
      <c r="L15" s="27" t="s">
        <v>36</v>
      </c>
    </row>
    <row r="16" spans="1:15" ht="16.5" thickTop="1" x14ac:dyDescent="0.25">
      <c r="A16" s="28">
        <v>42031</v>
      </c>
      <c r="B16" s="29" t="s">
        <v>32</v>
      </c>
      <c r="C16" s="30"/>
      <c r="D16" s="30"/>
      <c r="E16" s="31"/>
      <c r="F16" s="31"/>
      <c r="G16" s="31"/>
      <c r="H16" s="31">
        <v>3150</v>
      </c>
      <c r="I16" s="31">
        <v>100</v>
      </c>
      <c r="J16" s="31"/>
      <c r="K16" s="32"/>
      <c r="L16" s="33" t="s">
        <v>33</v>
      </c>
    </row>
    <row r="17" spans="1:12" x14ac:dyDescent="0.25">
      <c r="A17" s="14">
        <v>42077</v>
      </c>
      <c r="B17" s="15" t="s">
        <v>34</v>
      </c>
      <c r="C17" s="16">
        <v>190</v>
      </c>
      <c r="D17" s="16">
        <f>+C17*(100-E17)/100</f>
        <v>133</v>
      </c>
      <c r="E17" s="34">
        <v>30</v>
      </c>
      <c r="G17" s="34">
        <v>30</v>
      </c>
      <c r="L17" s="21" t="s">
        <v>36</v>
      </c>
    </row>
    <row r="18" spans="1:12" ht="20.100000000000001" customHeight="1" x14ac:dyDescent="0.25">
      <c r="A18" s="412">
        <v>42105</v>
      </c>
      <c r="B18" s="15" t="s">
        <v>38</v>
      </c>
      <c r="C18" s="426" t="s">
        <v>39</v>
      </c>
      <c r="D18" s="427"/>
      <c r="E18" s="427"/>
      <c r="F18" s="427"/>
      <c r="G18" s="427"/>
      <c r="H18" s="427"/>
      <c r="I18" s="427"/>
      <c r="J18" s="428"/>
      <c r="K18" s="20"/>
      <c r="L18" s="21"/>
    </row>
    <row r="19" spans="1:12" ht="20.100000000000001" customHeight="1" x14ac:dyDescent="0.25">
      <c r="A19" s="413"/>
      <c r="B19" s="15" t="s">
        <v>40</v>
      </c>
      <c r="C19" s="426" t="s">
        <v>41</v>
      </c>
      <c r="D19" s="427"/>
      <c r="E19" s="427"/>
      <c r="F19" s="427"/>
      <c r="G19" s="427"/>
      <c r="H19" s="427"/>
      <c r="I19" s="427"/>
      <c r="J19" s="428"/>
      <c r="K19" s="20"/>
      <c r="L19" s="21"/>
    </row>
    <row r="20" spans="1:12" ht="20.100000000000001" customHeight="1" x14ac:dyDescent="0.25">
      <c r="A20" s="14">
        <v>42124</v>
      </c>
      <c r="B20" s="15" t="s">
        <v>34</v>
      </c>
      <c r="C20" s="34">
        <v>235</v>
      </c>
      <c r="D20" s="16">
        <f>+C20*(100-E20)/100</f>
        <v>164.5</v>
      </c>
      <c r="E20" s="34">
        <v>30</v>
      </c>
      <c r="G20" s="34">
        <v>80</v>
      </c>
      <c r="L20" s="21" t="s">
        <v>42</v>
      </c>
    </row>
    <row r="21" spans="1:12" ht="20.100000000000001" customHeight="1" x14ac:dyDescent="0.25">
      <c r="A21" s="14">
        <v>42139</v>
      </c>
      <c r="B21" s="15" t="s">
        <v>34</v>
      </c>
      <c r="C21" s="34">
        <v>250</v>
      </c>
      <c r="D21" s="16">
        <f>+C21*(100-E21)/100</f>
        <v>175</v>
      </c>
      <c r="E21" s="34">
        <v>30</v>
      </c>
      <c r="G21" s="34">
        <v>30</v>
      </c>
      <c r="L21" s="21" t="s">
        <v>36</v>
      </c>
    </row>
    <row r="22" spans="1:12" ht="20.100000000000001" customHeight="1" x14ac:dyDescent="0.25">
      <c r="A22" s="14">
        <v>42145</v>
      </c>
      <c r="B22" s="15" t="s">
        <v>32</v>
      </c>
      <c r="D22" s="16"/>
      <c r="H22" s="34">
        <v>3175</v>
      </c>
      <c r="I22" s="34">
        <v>100</v>
      </c>
      <c r="L22" s="21" t="s">
        <v>33</v>
      </c>
    </row>
    <row r="23" spans="1:12" x14ac:dyDescent="0.25">
      <c r="A23" s="14">
        <v>42265</v>
      </c>
      <c r="B23" s="15" t="s">
        <v>34</v>
      </c>
      <c r="C23" s="34">
        <v>255</v>
      </c>
      <c r="D23" s="16">
        <f>+C23*(100-E23)/100</f>
        <v>178.5</v>
      </c>
      <c r="E23" s="34">
        <v>30</v>
      </c>
      <c r="G23" s="34">
        <v>100</v>
      </c>
      <c r="L23" s="21" t="s">
        <v>43</v>
      </c>
    </row>
    <row r="24" spans="1:12" ht="21.75" customHeight="1" x14ac:dyDescent="0.25">
      <c r="A24" s="14">
        <v>42309</v>
      </c>
      <c r="B24" s="15" t="s">
        <v>32</v>
      </c>
      <c r="C24" s="36"/>
      <c r="D24" s="36"/>
      <c r="E24" s="36"/>
      <c r="F24" s="36"/>
      <c r="G24" s="36"/>
      <c r="H24" s="37">
        <v>3470</v>
      </c>
      <c r="I24" s="37">
        <v>100</v>
      </c>
      <c r="J24" s="36"/>
      <c r="K24" s="36"/>
      <c r="L24" s="38" t="s">
        <v>33</v>
      </c>
    </row>
    <row r="25" spans="1:12" ht="45.75" customHeight="1" x14ac:dyDescent="0.25">
      <c r="A25" s="14">
        <v>42312</v>
      </c>
      <c r="B25" s="15" t="s">
        <v>38</v>
      </c>
      <c r="C25" s="423" t="s">
        <v>44</v>
      </c>
      <c r="D25" s="424"/>
      <c r="E25" s="424"/>
      <c r="F25" s="424"/>
      <c r="G25" s="424"/>
      <c r="H25" s="424"/>
      <c r="I25" s="424"/>
      <c r="J25" s="425"/>
      <c r="K25" s="39"/>
      <c r="L25" s="40" t="s">
        <v>45</v>
      </c>
    </row>
    <row r="26" spans="1:12" x14ac:dyDescent="0.25">
      <c r="A26" s="14">
        <v>42326</v>
      </c>
      <c r="B26" s="15" t="s">
        <v>34</v>
      </c>
      <c r="C26" s="34">
        <v>215</v>
      </c>
      <c r="D26" s="16">
        <f>+C26*(100-E26)/100</f>
        <v>139.75</v>
      </c>
      <c r="E26" s="34">
        <v>35</v>
      </c>
      <c r="G26" s="34">
        <v>105</v>
      </c>
      <c r="L26" s="21" t="s">
        <v>46</v>
      </c>
    </row>
    <row r="27" spans="1:12" x14ac:dyDescent="0.25">
      <c r="A27" s="14">
        <v>42328</v>
      </c>
      <c r="B27" s="15" t="s">
        <v>32</v>
      </c>
      <c r="D27" s="16"/>
      <c r="H27" s="34">
        <v>4010</v>
      </c>
      <c r="I27" s="34">
        <v>100</v>
      </c>
      <c r="L27" s="21" t="s">
        <v>33</v>
      </c>
    </row>
    <row r="28" spans="1:12" ht="16.5" thickBot="1" x14ac:dyDescent="0.3">
      <c r="A28" s="41">
        <v>42334</v>
      </c>
      <c r="B28" s="42" t="s">
        <v>34</v>
      </c>
      <c r="C28" s="43">
        <v>145</v>
      </c>
      <c r="D28" s="44">
        <f>+C28*(100-E28)/100</f>
        <v>94.25</v>
      </c>
      <c r="E28" s="43">
        <v>35</v>
      </c>
      <c r="F28" s="43"/>
      <c r="G28" s="43">
        <v>45</v>
      </c>
      <c r="H28" s="43"/>
      <c r="I28" s="43"/>
      <c r="J28" s="43"/>
      <c r="K28" s="45"/>
      <c r="L28" s="46" t="s">
        <v>36</v>
      </c>
    </row>
    <row r="29" spans="1:12" ht="16.5" thickTop="1" x14ac:dyDescent="0.25">
      <c r="A29" s="47">
        <v>42392</v>
      </c>
      <c r="B29" s="48" t="s">
        <v>34</v>
      </c>
      <c r="C29" s="49">
        <v>180</v>
      </c>
      <c r="D29" s="50">
        <f>+C29*(100-E29)/100</f>
        <v>117</v>
      </c>
      <c r="E29" s="49">
        <v>35</v>
      </c>
      <c r="F29" s="49"/>
      <c r="G29" s="49">
        <v>50</v>
      </c>
      <c r="H29" s="49"/>
      <c r="I29" s="49"/>
      <c r="J29" s="49"/>
      <c r="K29" s="51"/>
      <c r="L29" s="52" t="s">
        <v>36</v>
      </c>
    </row>
    <row r="30" spans="1:12" ht="20.100000000000001" customHeight="1" x14ac:dyDescent="0.25">
      <c r="A30" s="17">
        <v>42395</v>
      </c>
      <c r="B30" s="18" t="s">
        <v>34</v>
      </c>
      <c r="C30" s="53">
        <v>145</v>
      </c>
      <c r="D30" s="19">
        <f>+C30*(100-E30)/100</f>
        <v>94.25</v>
      </c>
      <c r="E30" s="53">
        <v>35</v>
      </c>
      <c r="F30" s="53"/>
      <c r="G30" s="53">
        <v>125</v>
      </c>
      <c r="H30" s="53"/>
      <c r="I30" s="53"/>
      <c r="J30" s="53"/>
      <c r="K30" s="54"/>
      <c r="L30" s="55" t="s">
        <v>36</v>
      </c>
    </row>
    <row r="31" spans="1:12" ht="35.25" customHeight="1" x14ac:dyDescent="0.25">
      <c r="A31" s="14">
        <v>42419</v>
      </c>
      <c r="B31" s="15" t="s">
        <v>38</v>
      </c>
      <c r="C31" s="423" t="s">
        <v>47</v>
      </c>
      <c r="D31" s="424"/>
      <c r="E31" s="424"/>
      <c r="F31" s="424"/>
      <c r="G31" s="424"/>
      <c r="H31" s="424"/>
      <c r="I31" s="424"/>
      <c r="J31" s="425"/>
      <c r="K31" s="39"/>
      <c r="L31" s="21" t="s">
        <v>48</v>
      </c>
    </row>
    <row r="32" spans="1:12" ht="38.25" customHeight="1" x14ac:dyDescent="0.25">
      <c r="A32" s="14">
        <v>42421</v>
      </c>
      <c r="B32" s="15" t="s">
        <v>38</v>
      </c>
      <c r="C32" s="423" t="s">
        <v>49</v>
      </c>
      <c r="D32" s="424"/>
      <c r="E32" s="424"/>
      <c r="F32" s="424"/>
      <c r="G32" s="424"/>
      <c r="H32" s="424"/>
      <c r="I32" s="424"/>
      <c r="J32" s="425"/>
      <c r="K32" s="39"/>
      <c r="L32" s="40" t="s">
        <v>50</v>
      </c>
    </row>
    <row r="33" spans="1:12" ht="20.100000000000001" customHeight="1" x14ac:dyDescent="0.25">
      <c r="A33" s="14">
        <v>42452</v>
      </c>
      <c r="B33" s="15" t="s">
        <v>34</v>
      </c>
      <c r="C33" s="34">
        <v>225</v>
      </c>
      <c r="D33" s="16">
        <f>+C33*(100-E33)/100</f>
        <v>146.25</v>
      </c>
      <c r="E33" s="34">
        <v>35</v>
      </c>
      <c r="G33" s="34">
        <v>125</v>
      </c>
      <c r="L33" s="21" t="s">
        <v>43</v>
      </c>
    </row>
    <row r="34" spans="1:12" ht="20.100000000000001" customHeight="1" x14ac:dyDescent="0.25">
      <c r="A34" s="14">
        <v>42455</v>
      </c>
      <c r="B34" s="15" t="s">
        <v>51</v>
      </c>
      <c r="C34" s="426" t="s">
        <v>52</v>
      </c>
      <c r="D34" s="427"/>
      <c r="E34" s="427"/>
      <c r="F34" s="427"/>
      <c r="G34" s="427"/>
      <c r="H34" s="427"/>
      <c r="I34" s="427"/>
      <c r="J34" s="428"/>
      <c r="K34" s="20"/>
      <c r="L34" s="21"/>
    </row>
    <row r="35" spans="1:12" ht="20.100000000000001" customHeight="1" x14ac:dyDescent="0.25">
      <c r="A35" s="17">
        <v>42467</v>
      </c>
      <c r="B35" s="18" t="s">
        <v>34</v>
      </c>
      <c r="C35" s="53">
        <v>255</v>
      </c>
      <c r="D35" s="19">
        <f>+C35*(100-E35)/100</f>
        <v>165.75</v>
      </c>
      <c r="E35" s="53">
        <v>35</v>
      </c>
      <c r="F35" s="53"/>
      <c r="G35" s="53">
        <v>40</v>
      </c>
      <c r="H35" s="53"/>
      <c r="I35" s="53"/>
      <c r="J35" s="53"/>
      <c r="K35" s="54"/>
      <c r="L35" s="55" t="s">
        <v>36</v>
      </c>
    </row>
    <row r="36" spans="1:12" ht="36.75" customHeight="1" x14ac:dyDescent="0.25">
      <c r="A36" s="14">
        <v>42551</v>
      </c>
      <c r="B36" s="15" t="s">
        <v>38</v>
      </c>
      <c r="C36" s="423" t="s">
        <v>53</v>
      </c>
      <c r="D36" s="424"/>
      <c r="E36" s="424"/>
      <c r="F36" s="424"/>
      <c r="G36" s="424"/>
      <c r="H36" s="424"/>
      <c r="I36" s="424"/>
      <c r="J36" s="425"/>
      <c r="K36" s="39"/>
      <c r="L36" s="40" t="s">
        <v>54</v>
      </c>
    </row>
    <row r="37" spans="1:12" ht="96" customHeight="1" x14ac:dyDescent="0.25">
      <c r="A37" s="10">
        <v>42556</v>
      </c>
      <c r="B37" s="56" t="s">
        <v>55</v>
      </c>
      <c r="C37" s="420" t="s">
        <v>56</v>
      </c>
      <c r="D37" s="421"/>
      <c r="E37" s="421"/>
      <c r="F37" s="421"/>
      <c r="G37" s="421"/>
      <c r="H37" s="421"/>
      <c r="I37" s="421"/>
      <c r="J37" s="422"/>
      <c r="K37" s="57" t="s">
        <v>57</v>
      </c>
      <c r="L37" s="13" t="s">
        <v>57</v>
      </c>
    </row>
    <row r="38" spans="1:12" ht="20.100000000000001" customHeight="1" x14ac:dyDescent="0.25">
      <c r="A38" s="14">
        <v>42563</v>
      </c>
      <c r="B38" s="15" t="s">
        <v>34</v>
      </c>
      <c r="C38" s="58">
        <v>300</v>
      </c>
      <c r="D38" s="59">
        <f>+C38*(100-E38)/100</f>
        <v>210</v>
      </c>
      <c r="E38" s="58">
        <v>30</v>
      </c>
      <c r="F38" s="58"/>
      <c r="G38" s="58">
        <v>125</v>
      </c>
      <c r="H38" s="58"/>
      <c r="I38" s="58"/>
      <c r="J38" s="58"/>
      <c r="K38" s="60"/>
      <c r="L38" s="21" t="s">
        <v>58</v>
      </c>
    </row>
    <row r="39" spans="1:12" x14ac:dyDescent="0.25">
      <c r="A39" s="14">
        <v>42583</v>
      </c>
      <c r="B39" s="15" t="s">
        <v>32</v>
      </c>
      <c r="C39" s="58"/>
      <c r="D39" s="59"/>
      <c r="E39" s="58"/>
      <c r="F39" s="58"/>
      <c r="G39" s="58"/>
      <c r="H39" s="58">
        <v>615</v>
      </c>
      <c r="I39" s="58">
        <v>97</v>
      </c>
      <c r="J39" s="58"/>
      <c r="K39" s="60"/>
      <c r="L39" s="21" t="s">
        <v>59</v>
      </c>
    </row>
    <row r="40" spans="1:12" ht="20.100000000000001" customHeight="1" x14ac:dyDescent="0.25">
      <c r="A40" s="14">
        <v>42585</v>
      </c>
      <c r="B40" s="15" t="s">
        <v>34</v>
      </c>
      <c r="C40" s="58">
        <v>280</v>
      </c>
      <c r="D40" s="59">
        <f>+C40*(100-E40)/100</f>
        <v>154</v>
      </c>
      <c r="E40" s="58">
        <v>45</v>
      </c>
      <c r="F40" s="58"/>
      <c r="G40" s="58">
        <v>105</v>
      </c>
      <c r="H40" s="58"/>
      <c r="I40" s="58"/>
      <c r="J40" s="58"/>
      <c r="K40" s="60"/>
      <c r="L40" s="21" t="s">
        <v>60</v>
      </c>
    </row>
    <row r="41" spans="1:12" ht="20.100000000000001" customHeight="1" x14ac:dyDescent="0.25">
      <c r="A41" s="14">
        <v>42596</v>
      </c>
      <c r="B41" s="15" t="s">
        <v>40</v>
      </c>
      <c r="C41" s="398" t="s">
        <v>61</v>
      </c>
      <c r="D41" s="399"/>
      <c r="E41" s="399"/>
      <c r="F41" s="399"/>
      <c r="G41" s="399"/>
      <c r="H41" s="399"/>
      <c r="I41" s="399"/>
      <c r="J41" s="400"/>
      <c r="K41" s="61"/>
    </row>
    <row r="42" spans="1:12" x14ac:dyDescent="0.25">
      <c r="A42" s="14">
        <v>42605</v>
      </c>
      <c r="B42" s="15" t="s">
        <v>34</v>
      </c>
      <c r="C42" s="58">
        <v>400</v>
      </c>
      <c r="D42" s="59">
        <f>+C42*(100-E42)/100</f>
        <v>220</v>
      </c>
      <c r="E42" s="58">
        <v>45</v>
      </c>
      <c r="F42" s="58"/>
      <c r="G42" s="58">
        <v>100</v>
      </c>
      <c r="H42" s="58"/>
      <c r="I42" s="58"/>
      <c r="J42" s="58"/>
      <c r="K42" s="60"/>
      <c r="L42" s="21" t="s">
        <v>62</v>
      </c>
    </row>
    <row r="43" spans="1:12" x14ac:dyDescent="0.25">
      <c r="A43" s="14">
        <v>42634</v>
      </c>
      <c r="B43" s="15" t="s">
        <v>32</v>
      </c>
      <c r="C43" s="58"/>
      <c r="D43" s="59"/>
      <c r="E43" s="58"/>
      <c r="F43" s="58"/>
      <c r="G43" s="58"/>
      <c r="H43" s="58">
        <v>1436</v>
      </c>
      <c r="I43" s="58">
        <v>97</v>
      </c>
      <c r="J43" s="58"/>
      <c r="K43" s="60"/>
      <c r="L43" s="21" t="s">
        <v>63</v>
      </c>
    </row>
    <row r="44" spans="1:12" x14ac:dyDescent="0.25">
      <c r="A44" s="14">
        <v>42663</v>
      </c>
      <c r="B44" s="15" t="s">
        <v>34</v>
      </c>
      <c r="C44" s="58">
        <v>450</v>
      </c>
      <c r="D44" s="59">
        <f>+C44*(100-E44)/100</f>
        <v>225</v>
      </c>
      <c r="E44" s="58">
        <v>50</v>
      </c>
      <c r="F44" s="58"/>
      <c r="G44" s="58">
        <v>130</v>
      </c>
      <c r="H44" s="58"/>
      <c r="I44" s="58"/>
      <c r="J44" s="58"/>
      <c r="K44" s="60"/>
      <c r="L44" s="21" t="s">
        <v>64</v>
      </c>
    </row>
    <row r="45" spans="1:12" ht="16.5" thickBot="1" x14ac:dyDescent="0.3">
      <c r="A45" s="22">
        <v>42669</v>
      </c>
      <c r="B45" s="23" t="s">
        <v>34</v>
      </c>
      <c r="C45" s="62">
        <v>390</v>
      </c>
      <c r="D45" s="63">
        <f>+C45*(100-E45)/100</f>
        <v>195</v>
      </c>
      <c r="E45" s="62">
        <v>50</v>
      </c>
      <c r="F45" s="62"/>
      <c r="G45" s="62">
        <v>130</v>
      </c>
      <c r="H45" s="62"/>
      <c r="I45" s="62"/>
      <c r="J45" s="62"/>
      <c r="K45" s="64"/>
      <c r="L45" s="27" t="s">
        <v>65</v>
      </c>
    </row>
    <row r="46" spans="1:12" ht="16.5" thickTop="1" x14ac:dyDescent="0.25">
      <c r="A46" s="28">
        <v>42758</v>
      </c>
      <c r="B46" s="29" t="s">
        <v>34</v>
      </c>
      <c r="C46" s="65">
        <v>460</v>
      </c>
      <c r="D46" s="66">
        <f>+C46*(100-E46)/100</f>
        <v>115</v>
      </c>
      <c r="E46" s="65">
        <v>75</v>
      </c>
      <c r="F46" s="65"/>
      <c r="G46" s="65">
        <v>130</v>
      </c>
      <c r="H46" s="65"/>
      <c r="I46" s="65"/>
      <c r="J46" s="65"/>
      <c r="K46" s="67"/>
      <c r="L46" s="33" t="s">
        <v>66</v>
      </c>
    </row>
    <row r="47" spans="1:12" x14ac:dyDescent="0.25">
      <c r="A47" s="14">
        <v>42784</v>
      </c>
      <c r="B47" s="15" t="s">
        <v>34</v>
      </c>
      <c r="C47" s="58">
        <v>430</v>
      </c>
      <c r="D47" s="59">
        <f>+C47*(100-E47)/100</f>
        <v>51.6</v>
      </c>
      <c r="E47" s="58">
        <v>88</v>
      </c>
      <c r="F47" s="58"/>
      <c r="G47" s="58">
        <v>140</v>
      </c>
      <c r="H47" s="58"/>
      <c r="I47" s="58"/>
      <c r="J47" s="58"/>
      <c r="K47" s="60"/>
      <c r="L47" s="21" t="s">
        <v>43</v>
      </c>
    </row>
    <row r="48" spans="1:12" x14ac:dyDescent="0.25">
      <c r="A48" s="14">
        <v>42795</v>
      </c>
      <c r="B48" s="15" t="s">
        <v>20</v>
      </c>
      <c r="C48" s="395" t="s">
        <v>67</v>
      </c>
      <c r="D48" s="396"/>
      <c r="E48" s="396"/>
      <c r="F48" s="396"/>
      <c r="G48" s="396"/>
      <c r="H48" s="396"/>
      <c r="I48" s="396"/>
      <c r="J48" s="397"/>
      <c r="K48" s="68"/>
      <c r="L48" s="21"/>
    </row>
    <row r="49" spans="1:12" ht="51.75" customHeight="1" x14ac:dyDescent="0.25">
      <c r="A49" s="10">
        <v>42796</v>
      </c>
      <c r="B49" s="56" t="s">
        <v>68</v>
      </c>
      <c r="C49" s="420" t="s">
        <v>69</v>
      </c>
      <c r="D49" s="421"/>
      <c r="E49" s="421"/>
      <c r="F49" s="421"/>
      <c r="G49" s="421"/>
      <c r="H49" s="421"/>
      <c r="I49" s="421"/>
      <c r="J49" s="422"/>
      <c r="K49" s="69" t="s">
        <v>70</v>
      </c>
      <c r="L49" s="70" t="s">
        <v>71</v>
      </c>
    </row>
    <row r="50" spans="1:12" x14ac:dyDescent="0.25">
      <c r="A50" s="14">
        <v>42807</v>
      </c>
      <c r="B50" s="15" t="s">
        <v>32</v>
      </c>
      <c r="C50" s="58"/>
      <c r="D50" s="59"/>
      <c r="E50" s="58"/>
      <c r="F50" s="58"/>
      <c r="G50" s="58"/>
      <c r="H50" s="58">
        <v>1075</v>
      </c>
      <c r="I50" s="58">
        <v>96</v>
      </c>
      <c r="J50" s="58"/>
      <c r="K50" s="60"/>
      <c r="L50" s="21" t="s">
        <v>33</v>
      </c>
    </row>
    <row r="51" spans="1:12" ht="20.100000000000001" customHeight="1" x14ac:dyDescent="0.25">
      <c r="A51" s="14">
        <v>42819</v>
      </c>
      <c r="B51" s="15" t="s">
        <v>51</v>
      </c>
      <c r="C51" s="404" t="s">
        <v>52</v>
      </c>
      <c r="D51" s="405"/>
      <c r="E51" s="405"/>
      <c r="F51" s="405"/>
      <c r="G51" s="405"/>
      <c r="H51" s="405"/>
      <c r="I51" s="405"/>
      <c r="J51" s="406"/>
      <c r="K51" s="71"/>
      <c r="L51" s="21"/>
    </row>
    <row r="52" spans="1:12" x14ac:dyDescent="0.25">
      <c r="A52" s="14">
        <v>42820</v>
      </c>
      <c r="B52" s="15" t="s">
        <v>34</v>
      </c>
      <c r="C52" s="58">
        <v>300</v>
      </c>
      <c r="D52" s="59">
        <f>+C52*(100-E52)/100</f>
        <v>42</v>
      </c>
      <c r="E52" s="58">
        <v>86</v>
      </c>
      <c r="F52" s="58"/>
      <c r="G52" s="58">
        <v>120</v>
      </c>
      <c r="H52" s="58"/>
      <c r="I52" s="58"/>
      <c r="J52" s="58"/>
      <c r="K52" s="60"/>
      <c r="L52" s="21" t="s">
        <v>72</v>
      </c>
    </row>
    <row r="53" spans="1:12" x14ac:dyDescent="0.25">
      <c r="A53" s="14">
        <v>42831</v>
      </c>
      <c r="B53" s="15" t="s">
        <v>34</v>
      </c>
      <c r="C53" s="58">
        <v>305</v>
      </c>
      <c r="D53" s="59">
        <f>+C53*(100-E53)/100</f>
        <v>122</v>
      </c>
      <c r="E53" s="58">
        <v>60</v>
      </c>
      <c r="F53" s="58"/>
      <c r="G53" s="58">
        <v>50</v>
      </c>
      <c r="H53" s="58"/>
      <c r="I53" s="58"/>
      <c r="J53" s="58"/>
      <c r="K53" s="60"/>
      <c r="L53" s="21" t="s">
        <v>36</v>
      </c>
    </row>
    <row r="54" spans="1:12" ht="69" customHeight="1" x14ac:dyDescent="0.25">
      <c r="A54" s="14">
        <v>42911</v>
      </c>
      <c r="B54" s="15" t="s">
        <v>38</v>
      </c>
      <c r="C54" s="398" t="s">
        <v>73</v>
      </c>
      <c r="D54" s="399"/>
      <c r="E54" s="399"/>
      <c r="F54" s="399"/>
      <c r="G54" s="399"/>
      <c r="H54" s="399"/>
      <c r="I54" s="399"/>
      <c r="J54" s="400"/>
      <c r="K54" s="61"/>
      <c r="L54" s="72" t="s">
        <v>74</v>
      </c>
    </row>
    <row r="55" spans="1:12" ht="23.25" customHeight="1" x14ac:dyDescent="0.25">
      <c r="A55" s="14">
        <v>42913</v>
      </c>
      <c r="B55" s="15" t="s">
        <v>34</v>
      </c>
      <c r="C55" s="58">
        <v>375</v>
      </c>
      <c r="D55" s="59">
        <f>+C55*(100-E55)/100</f>
        <v>187.5</v>
      </c>
      <c r="E55" s="58">
        <v>50</v>
      </c>
      <c r="F55" s="58"/>
      <c r="G55" s="58">
        <v>170</v>
      </c>
      <c r="H55" s="58"/>
      <c r="I55" s="58"/>
      <c r="J55" s="58"/>
      <c r="K55" s="58"/>
      <c r="L55" s="58" t="s">
        <v>75</v>
      </c>
    </row>
    <row r="56" spans="1:12" ht="23.25" customHeight="1" x14ac:dyDescent="0.25">
      <c r="A56" s="14">
        <v>42923</v>
      </c>
      <c r="B56" s="15" t="s">
        <v>38</v>
      </c>
      <c r="C56" s="404" t="s">
        <v>76</v>
      </c>
      <c r="D56" s="405"/>
      <c r="E56" s="405"/>
      <c r="F56" s="405"/>
      <c r="G56" s="405"/>
      <c r="H56" s="405"/>
      <c r="I56" s="405"/>
      <c r="J56" s="406"/>
      <c r="K56" s="73"/>
      <c r="L56" s="58"/>
    </row>
    <row r="57" spans="1:12" s="4" customFormat="1" ht="23.25" customHeight="1" x14ac:dyDescent="0.25">
      <c r="A57" s="14">
        <v>42957</v>
      </c>
      <c r="B57" s="15" t="s">
        <v>32</v>
      </c>
      <c r="C57" s="58"/>
      <c r="D57" s="59"/>
      <c r="E57" s="58"/>
      <c r="F57" s="58"/>
      <c r="G57" s="58"/>
      <c r="H57" s="58">
        <v>5387</v>
      </c>
      <c r="I57" s="58">
        <v>100</v>
      </c>
      <c r="J57" s="58"/>
      <c r="K57" s="58"/>
      <c r="L57" s="74" t="s">
        <v>33</v>
      </c>
    </row>
    <row r="58" spans="1:12" ht="42.75" customHeight="1" x14ac:dyDescent="0.25">
      <c r="A58" s="14">
        <v>42981</v>
      </c>
      <c r="B58" s="15" t="s">
        <v>38</v>
      </c>
      <c r="C58" s="398" t="s">
        <v>77</v>
      </c>
      <c r="D58" s="399"/>
      <c r="E58" s="399"/>
      <c r="F58" s="399"/>
      <c r="G58" s="399"/>
      <c r="H58" s="399"/>
      <c r="I58" s="399"/>
      <c r="J58" s="400"/>
      <c r="K58" s="75"/>
      <c r="L58" s="58"/>
    </row>
    <row r="59" spans="1:12" ht="32.25" customHeight="1" x14ac:dyDescent="0.25">
      <c r="A59" s="412">
        <v>43037</v>
      </c>
      <c r="B59" s="15" t="s">
        <v>68</v>
      </c>
      <c r="C59" s="392" t="s">
        <v>78</v>
      </c>
      <c r="D59" s="393"/>
      <c r="E59" s="393"/>
      <c r="F59" s="393"/>
      <c r="G59" s="393"/>
      <c r="H59" s="393"/>
      <c r="I59" s="393"/>
      <c r="J59" s="394"/>
      <c r="K59" s="76"/>
      <c r="L59" s="77" t="s">
        <v>79</v>
      </c>
    </row>
    <row r="60" spans="1:12" ht="24.75" customHeight="1" x14ac:dyDescent="0.25">
      <c r="A60" s="413"/>
      <c r="B60" s="15" t="s">
        <v>38</v>
      </c>
      <c r="C60" s="404" t="s">
        <v>80</v>
      </c>
      <c r="D60" s="405"/>
      <c r="E60" s="405"/>
      <c r="F60" s="405"/>
      <c r="G60" s="405"/>
      <c r="H60" s="405"/>
      <c r="I60" s="405"/>
      <c r="J60" s="406"/>
      <c r="K60" s="73"/>
      <c r="L60" s="58"/>
    </row>
    <row r="61" spans="1:12" ht="20.100000000000001" customHeight="1" x14ac:dyDescent="0.25">
      <c r="A61" s="17">
        <v>43039</v>
      </c>
      <c r="B61" s="18" t="s">
        <v>34</v>
      </c>
      <c r="C61" s="78">
        <v>310</v>
      </c>
      <c r="D61" s="79">
        <v>43</v>
      </c>
      <c r="E61" s="78">
        <v>86</v>
      </c>
      <c r="F61" s="78"/>
      <c r="G61" s="78">
        <v>40</v>
      </c>
      <c r="H61" s="78"/>
      <c r="I61" s="78"/>
      <c r="J61" s="78"/>
      <c r="K61" s="78"/>
      <c r="L61" s="78" t="s">
        <v>36</v>
      </c>
    </row>
    <row r="62" spans="1:12" ht="45.75" customHeight="1" thickBot="1" x14ac:dyDescent="0.3">
      <c r="A62" s="22">
        <v>43048</v>
      </c>
      <c r="B62" s="23" t="s">
        <v>38</v>
      </c>
      <c r="C62" s="414" t="s">
        <v>81</v>
      </c>
      <c r="D62" s="415"/>
      <c r="E62" s="415"/>
      <c r="F62" s="415"/>
      <c r="G62" s="415"/>
      <c r="H62" s="415"/>
      <c r="I62" s="415"/>
      <c r="J62" s="416"/>
      <c r="K62" s="80"/>
      <c r="L62" s="62" t="s">
        <v>82</v>
      </c>
    </row>
    <row r="63" spans="1:12" ht="83.25" customHeight="1" thickTop="1" x14ac:dyDescent="0.25">
      <c r="A63" s="81">
        <v>43115</v>
      </c>
      <c r="B63" s="82" t="s">
        <v>55</v>
      </c>
      <c r="C63" s="417" t="s">
        <v>83</v>
      </c>
      <c r="D63" s="418"/>
      <c r="E63" s="418"/>
      <c r="F63" s="418"/>
      <c r="G63" s="418"/>
      <c r="H63" s="418"/>
      <c r="I63" s="418"/>
      <c r="J63" s="419"/>
      <c r="K63" s="83"/>
      <c r="L63" s="84" t="s">
        <v>84</v>
      </c>
    </row>
    <row r="64" spans="1:12" ht="20.100000000000001" customHeight="1" x14ac:dyDescent="0.25">
      <c r="A64" s="17">
        <v>43122</v>
      </c>
      <c r="B64" s="18" t="s">
        <v>34</v>
      </c>
      <c r="C64" s="78">
        <v>370</v>
      </c>
      <c r="D64" s="79">
        <f>+C64*(100-E64)/100</f>
        <v>148</v>
      </c>
      <c r="E64" s="78">
        <v>60</v>
      </c>
      <c r="F64" s="78"/>
      <c r="G64" s="78">
        <v>40</v>
      </c>
      <c r="H64" s="78"/>
      <c r="I64" s="78"/>
      <c r="J64" s="78"/>
      <c r="K64" s="78"/>
      <c r="L64" s="78" t="s">
        <v>36</v>
      </c>
    </row>
    <row r="65" spans="1:21" x14ac:dyDescent="0.25">
      <c r="A65" s="17">
        <v>43127</v>
      </c>
      <c r="B65" s="18" t="s">
        <v>34</v>
      </c>
      <c r="C65" s="78">
        <v>447</v>
      </c>
      <c r="D65" s="79">
        <f>+C65*(100-E65)/100</f>
        <v>178.8</v>
      </c>
      <c r="E65" s="78">
        <v>60</v>
      </c>
      <c r="F65" s="78"/>
      <c r="G65" s="78">
        <v>40</v>
      </c>
      <c r="H65" s="78"/>
      <c r="I65" s="78"/>
      <c r="J65" s="78"/>
      <c r="K65" s="78"/>
      <c r="L65" s="78" t="s">
        <v>36</v>
      </c>
    </row>
    <row r="66" spans="1:21" ht="20.100000000000001" customHeight="1" x14ac:dyDescent="0.25">
      <c r="A66" s="14">
        <v>43135</v>
      </c>
      <c r="B66" s="15" t="s">
        <v>32</v>
      </c>
      <c r="C66" s="58"/>
      <c r="D66" s="59"/>
      <c r="E66" s="58"/>
      <c r="F66" s="58"/>
      <c r="G66" s="58"/>
      <c r="H66" s="58">
        <v>5495</v>
      </c>
      <c r="I66" s="58">
        <v>100</v>
      </c>
      <c r="J66" s="58"/>
      <c r="K66" s="58"/>
      <c r="L66" s="58" t="s">
        <v>33</v>
      </c>
    </row>
    <row r="67" spans="1:21" x14ac:dyDescent="0.25">
      <c r="A67" s="85">
        <v>43136</v>
      </c>
      <c r="B67" s="86" t="s">
        <v>34</v>
      </c>
      <c r="C67" s="87">
        <v>260</v>
      </c>
      <c r="D67" s="88">
        <f>+C67*(100-E67)/100</f>
        <v>130</v>
      </c>
      <c r="E67" s="87">
        <v>50</v>
      </c>
      <c r="F67" s="87"/>
      <c r="G67" s="87">
        <v>180</v>
      </c>
      <c r="H67" s="87"/>
      <c r="I67" s="87"/>
      <c r="J67" s="87"/>
      <c r="K67" s="87"/>
      <c r="L67" s="87" t="s">
        <v>43</v>
      </c>
    </row>
    <row r="68" spans="1:21" ht="20.100000000000001" customHeight="1" x14ac:dyDescent="0.25">
      <c r="A68" s="14">
        <v>43142</v>
      </c>
      <c r="B68" s="15" t="s">
        <v>32</v>
      </c>
      <c r="C68" s="58"/>
      <c r="D68" s="59"/>
      <c r="E68" s="58"/>
      <c r="F68" s="58"/>
      <c r="G68" s="58"/>
      <c r="H68" s="58">
        <v>5050</v>
      </c>
      <c r="I68" s="58">
        <v>100</v>
      </c>
      <c r="J68" s="58"/>
      <c r="K68" s="58"/>
      <c r="L68" s="58" t="s">
        <v>33</v>
      </c>
    </row>
    <row r="69" spans="1:21" x14ac:dyDescent="0.25">
      <c r="A69" s="14">
        <v>43174</v>
      </c>
      <c r="B69" s="15" t="s">
        <v>32</v>
      </c>
      <c r="C69" s="58"/>
      <c r="D69" s="59"/>
      <c r="E69" s="58"/>
      <c r="F69" s="58"/>
      <c r="G69" s="58"/>
      <c r="H69" s="58">
        <v>5245</v>
      </c>
      <c r="I69" s="58">
        <v>93</v>
      </c>
      <c r="J69" s="58"/>
      <c r="K69" s="58"/>
      <c r="L69" s="58" t="s">
        <v>33</v>
      </c>
    </row>
    <row r="70" spans="1:21" ht="47.25" customHeight="1" x14ac:dyDescent="0.25">
      <c r="A70" s="14">
        <v>43280</v>
      </c>
      <c r="B70" s="15" t="s">
        <v>38</v>
      </c>
      <c r="C70" s="398" t="s">
        <v>85</v>
      </c>
      <c r="D70" s="399"/>
      <c r="E70" s="399"/>
      <c r="F70" s="399"/>
      <c r="G70" s="399"/>
      <c r="H70" s="399"/>
      <c r="I70" s="399"/>
      <c r="J70" s="400"/>
      <c r="K70" s="75"/>
      <c r="L70" s="58" t="s">
        <v>86</v>
      </c>
    </row>
    <row r="71" spans="1:21" ht="39" customHeight="1" x14ac:dyDescent="0.25">
      <c r="A71" s="14">
        <v>43293</v>
      </c>
      <c r="B71" s="15" t="s">
        <v>38</v>
      </c>
      <c r="C71" s="398" t="s">
        <v>87</v>
      </c>
      <c r="D71" s="399"/>
      <c r="E71" s="399"/>
      <c r="F71" s="399"/>
      <c r="G71" s="399"/>
      <c r="H71" s="399"/>
      <c r="I71" s="399"/>
      <c r="J71" s="400"/>
      <c r="K71" s="75"/>
      <c r="L71" s="58"/>
    </row>
    <row r="72" spans="1:21" ht="20.100000000000001" customHeight="1" x14ac:dyDescent="0.25">
      <c r="A72" s="14">
        <v>43316</v>
      </c>
      <c r="B72" s="15" t="s">
        <v>32</v>
      </c>
      <c r="C72" s="58"/>
      <c r="D72" s="59"/>
      <c r="E72" s="58"/>
      <c r="F72" s="58"/>
      <c r="G72" s="58"/>
      <c r="H72" s="58">
        <v>5020</v>
      </c>
      <c r="I72" s="58">
        <v>100</v>
      </c>
      <c r="J72" s="58"/>
      <c r="K72" s="58"/>
      <c r="L72" s="58"/>
      <c r="M72" s="407"/>
      <c r="N72" s="408"/>
      <c r="O72" s="408"/>
      <c r="P72" s="408"/>
      <c r="Q72" s="408"/>
      <c r="R72" s="408"/>
      <c r="S72" s="408"/>
      <c r="T72" s="408"/>
      <c r="U72" s="408"/>
    </row>
    <row r="73" spans="1:21" ht="20.100000000000001" customHeight="1" x14ac:dyDescent="0.25">
      <c r="A73" s="14">
        <v>43321</v>
      </c>
      <c r="B73" s="15" t="s">
        <v>34</v>
      </c>
      <c r="C73" s="58">
        <v>220</v>
      </c>
      <c r="D73" s="59">
        <f>+C73*(100-E73)/100</f>
        <v>110</v>
      </c>
      <c r="E73" s="58">
        <v>50</v>
      </c>
      <c r="F73" s="58"/>
      <c r="G73" s="58">
        <v>110</v>
      </c>
      <c r="H73" s="58"/>
      <c r="I73" s="58"/>
      <c r="J73" s="58"/>
      <c r="K73" s="58"/>
      <c r="L73" s="58" t="s">
        <v>88</v>
      </c>
      <c r="M73" s="407"/>
      <c r="N73" s="408"/>
      <c r="O73" s="408"/>
      <c r="P73" s="408"/>
      <c r="Q73" s="408"/>
      <c r="R73" s="408"/>
      <c r="S73" s="408"/>
      <c r="T73" s="408"/>
      <c r="U73" s="408"/>
    </row>
    <row r="74" spans="1:21" ht="67.5" customHeight="1" x14ac:dyDescent="0.25">
      <c r="A74" s="14">
        <v>43359</v>
      </c>
      <c r="B74" s="15" t="s">
        <v>38</v>
      </c>
      <c r="C74" s="392" t="s">
        <v>89</v>
      </c>
      <c r="D74" s="393"/>
      <c r="E74" s="393"/>
      <c r="F74" s="393"/>
      <c r="G74" s="393"/>
      <c r="H74" s="393"/>
      <c r="I74" s="393"/>
      <c r="J74" s="394"/>
      <c r="K74" s="76"/>
      <c r="L74" s="89" t="s">
        <v>90</v>
      </c>
      <c r="M74" s="407"/>
      <c r="N74" s="408"/>
      <c r="O74" s="408"/>
      <c r="P74" s="408"/>
      <c r="Q74" s="408"/>
      <c r="R74" s="408"/>
      <c r="S74" s="408"/>
      <c r="T74" s="408"/>
      <c r="U74" s="408"/>
    </row>
    <row r="75" spans="1:21" ht="20.100000000000001" customHeight="1" x14ac:dyDescent="0.25">
      <c r="A75" s="17">
        <v>43371</v>
      </c>
      <c r="B75" s="18" t="s">
        <v>32</v>
      </c>
      <c r="C75" s="78"/>
      <c r="D75" s="79"/>
      <c r="E75" s="78"/>
      <c r="F75" s="78"/>
      <c r="G75" s="78"/>
      <c r="H75" s="78">
        <v>4745</v>
      </c>
      <c r="I75" s="78">
        <v>100</v>
      </c>
      <c r="J75" s="78"/>
      <c r="K75" s="78"/>
      <c r="L75" s="78" t="s">
        <v>91</v>
      </c>
      <c r="M75" s="407"/>
      <c r="N75" s="408"/>
      <c r="O75" s="408"/>
      <c r="P75" s="408"/>
      <c r="Q75" s="408"/>
      <c r="R75" s="408"/>
      <c r="S75" s="408"/>
      <c r="T75" s="408"/>
      <c r="U75" s="408"/>
    </row>
    <row r="76" spans="1:21" x14ac:dyDescent="0.25">
      <c r="A76" s="14">
        <v>43376</v>
      </c>
      <c r="B76" s="15" t="s">
        <v>92</v>
      </c>
      <c r="C76" s="398" t="s">
        <v>93</v>
      </c>
      <c r="D76" s="399"/>
      <c r="E76" s="399"/>
      <c r="F76" s="399"/>
      <c r="G76" s="399"/>
      <c r="H76" s="399"/>
      <c r="I76" s="399"/>
      <c r="J76" s="400"/>
      <c r="K76" s="75"/>
      <c r="L76" s="58"/>
    </row>
    <row r="77" spans="1:21" x14ac:dyDescent="0.25">
      <c r="A77" s="17">
        <v>43396</v>
      </c>
      <c r="B77" s="18" t="s">
        <v>34</v>
      </c>
      <c r="C77" s="78">
        <v>95</v>
      </c>
      <c r="D77" s="79">
        <f>+C77*(100-E77)/100</f>
        <v>71.25</v>
      </c>
      <c r="E77" s="78">
        <v>25</v>
      </c>
      <c r="F77" s="78"/>
      <c r="G77" s="78">
        <v>110</v>
      </c>
      <c r="H77" s="78"/>
      <c r="I77" s="78"/>
      <c r="J77" s="78"/>
      <c r="K77" s="78"/>
      <c r="L77" s="78" t="s">
        <v>94</v>
      </c>
    </row>
    <row r="78" spans="1:21" x14ac:dyDescent="0.25">
      <c r="A78" s="17">
        <v>43397</v>
      </c>
      <c r="B78" s="18" t="s">
        <v>34</v>
      </c>
      <c r="C78" s="78">
        <v>140</v>
      </c>
      <c r="D78" s="79">
        <f>+C78*(100-E78)/100</f>
        <v>105</v>
      </c>
      <c r="E78" s="78">
        <v>25</v>
      </c>
      <c r="F78" s="78"/>
      <c r="G78" s="78">
        <v>110</v>
      </c>
      <c r="H78" s="78"/>
      <c r="I78" s="78"/>
      <c r="J78" s="78"/>
      <c r="K78" s="78"/>
      <c r="L78" s="78" t="s">
        <v>94</v>
      </c>
    </row>
    <row r="79" spans="1:21" ht="20.100000000000001" customHeight="1" x14ac:dyDescent="0.25">
      <c r="A79" s="14">
        <v>43408</v>
      </c>
      <c r="B79" s="15" t="s">
        <v>32</v>
      </c>
      <c r="C79" s="58"/>
      <c r="D79" s="59"/>
      <c r="E79" s="58"/>
      <c r="F79" s="58"/>
      <c r="G79" s="58"/>
      <c r="H79" s="58">
        <v>4790</v>
      </c>
      <c r="I79" s="58">
        <v>100</v>
      </c>
      <c r="J79" s="58"/>
      <c r="K79" s="58"/>
      <c r="L79" s="58" t="s">
        <v>95</v>
      </c>
    </row>
    <row r="80" spans="1:21" ht="36" customHeight="1" x14ac:dyDescent="0.25">
      <c r="A80" s="14">
        <v>43457</v>
      </c>
      <c r="B80" s="15" t="s">
        <v>38</v>
      </c>
      <c r="C80" s="392" t="s">
        <v>96</v>
      </c>
      <c r="D80" s="393"/>
      <c r="E80" s="393"/>
      <c r="F80" s="393"/>
      <c r="G80" s="393"/>
      <c r="H80" s="393"/>
      <c r="I80" s="393"/>
      <c r="J80" s="394"/>
      <c r="K80" s="76"/>
      <c r="L80" s="90" t="s">
        <v>97</v>
      </c>
    </row>
    <row r="81" spans="1:12" ht="69.75" customHeight="1" thickBot="1" x14ac:dyDescent="0.3">
      <c r="A81" s="91">
        <v>43459</v>
      </c>
      <c r="B81" s="92" t="s">
        <v>55</v>
      </c>
      <c r="C81" s="409" t="s">
        <v>98</v>
      </c>
      <c r="D81" s="410"/>
      <c r="E81" s="410"/>
      <c r="F81" s="410"/>
      <c r="G81" s="410"/>
      <c r="H81" s="410"/>
      <c r="I81" s="410"/>
      <c r="J81" s="411"/>
      <c r="K81" s="93"/>
      <c r="L81" s="94" t="s">
        <v>57</v>
      </c>
    </row>
    <row r="82" spans="1:12" ht="16.5" thickTop="1" x14ac:dyDescent="0.25">
      <c r="A82" s="28">
        <v>43468</v>
      </c>
      <c r="B82" s="29" t="s">
        <v>34</v>
      </c>
      <c r="C82" s="65">
        <v>220</v>
      </c>
      <c r="D82" s="66">
        <f>+C82*(100-E82)/100</f>
        <v>114.4</v>
      </c>
      <c r="E82" s="65">
        <v>48</v>
      </c>
      <c r="F82" s="65"/>
      <c r="G82" s="65">
        <v>130</v>
      </c>
      <c r="H82" s="65"/>
      <c r="I82" s="65"/>
      <c r="J82" s="65"/>
      <c r="K82" s="65"/>
      <c r="L82" s="65" t="s">
        <v>99</v>
      </c>
    </row>
    <row r="83" spans="1:12" ht="20.100000000000001" customHeight="1" x14ac:dyDescent="0.25">
      <c r="A83" s="14">
        <v>43514</v>
      </c>
      <c r="B83" s="15" t="s">
        <v>100</v>
      </c>
      <c r="C83" s="392" t="s">
        <v>52</v>
      </c>
      <c r="D83" s="393"/>
      <c r="E83" s="393"/>
      <c r="F83" s="393"/>
      <c r="G83" s="393"/>
      <c r="H83" s="393"/>
      <c r="I83" s="393"/>
      <c r="J83" s="394"/>
      <c r="K83" s="76"/>
      <c r="L83" s="58"/>
    </row>
    <row r="84" spans="1:12" ht="20.100000000000001" customHeight="1" x14ac:dyDescent="0.25">
      <c r="A84" s="14">
        <v>43538</v>
      </c>
      <c r="B84" s="15" t="s">
        <v>34</v>
      </c>
      <c r="C84" s="58">
        <v>235</v>
      </c>
      <c r="D84" s="59">
        <f>+C84*(100-E84)/100</f>
        <v>105.75</v>
      </c>
      <c r="E84" s="58">
        <v>55</v>
      </c>
      <c r="F84" s="58" t="s">
        <v>101</v>
      </c>
      <c r="G84" s="58">
        <v>130</v>
      </c>
      <c r="H84" s="58"/>
      <c r="I84" s="58"/>
      <c r="J84" s="58"/>
      <c r="K84" s="58"/>
      <c r="L84" s="58" t="s">
        <v>102</v>
      </c>
    </row>
    <row r="85" spans="1:12" x14ac:dyDescent="0.25">
      <c r="A85" s="14">
        <v>43568</v>
      </c>
      <c r="B85" s="15" t="s">
        <v>32</v>
      </c>
      <c r="C85" s="58"/>
      <c r="D85" s="37"/>
      <c r="E85" s="58"/>
      <c r="F85" s="58"/>
      <c r="G85" s="58"/>
      <c r="H85" s="58">
        <v>5270</v>
      </c>
      <c r="I85" s="58">
        <v>96</v>
      </c>
      <c r="J85" s="58"/>
      <c r="K85" s="60"/>
      <c r="L85" s="38" t="s">
        <v>33</v>
      </c>
    </row>
    <row r="86" spans="1:12" x14ac:dyDescent="0.25">
      <c r="A86" s="14">
        <v>43598</v>
      </c>
      <c r="B86" s="15" t="s">
        <v>34</v>
      </c>
      <c r="C86" s="58">
        <v>225</v>
      </c>
      <c r="D86" s="59">
        <f>+C86*(100-E86)/100</f>
        <v>101.25</v>
      </c>
      <c r="E86" s="58">
        <v>55</v>
      </c>
      <c r="F86" s="58"/>
      <c r="G86" s="58">
        <v>140</v>
      </c>
      <c r="H86" s="58"/>
      <c r="I86" s="58"/>
      <c r="J86" s="58"/>
      <c r="K86" s="58"/>
      <c r="L86" s="58" t="s">
        <v>103</v>
      </c>
    </row>
    <row r="87" spans="1:12" x14ac:dyDescent="0.25">
      <c r="A87" s="14">
        <v>43682</v>
      </c>
      <c r="B87" s="15" t="s">
        <v>38</v>
      </c>
      <c r="C87" s="395" t="s">
        <v>104</v>
      </c>
      <c r="D87" s="396"/>
      <c r="E87" s="396"/>
      <c r="F87" s="396"/>
      <c r="G87" s="396"/>
      <c r="H87" s="396"/>
      <c r="I87" s="396"/>
      <c r="J87" s="397"/>
      <c r="K87" s="68"/>
      <c r="L87" s="21"/>
    </row>
    <row r="88" spans="1:12" ht="53.25" customHeight="1" x14ac:dyDescent="0.25">
      <c r="A88" s="14">
        <v>43694</v>
      </c>
      <c r="B88" s="15" t="s">
        <v>92</v>
      </c>
      <c r="C88" s="398" t="s">
        <v>105</v>
      </c>
      <c r="D88" s="399"/>
      <c r="E88" s="399"/>
      <c r="F88" s="399"/>
      <c r="G88" s="399"/>
      <c r="H88" s="399"/>
      <c r="I88" s="399"/>
      <c r="J88" s="400"/>
      <c r="K88" s="61"/>
      <c r="L88" s="95" t="s">
        <v>106</v>
      </c>
    </row>
    <row r="89" spans="1:12" ht="99.75" customHeight="1" x14ac:dyDescent="0.25">
      <c r="A89" s="10">
        <v>43700</v>
      </c>
      <c r="B89" s="56" t="s">
        <v>55</v>
      </c>
      <c r="C89" s="401" t="s">
        <v>107</v>
      </c>
      <c r="D89" s="402"/>
      <c r="E89" s="402"/>
      <c r="F89" s="402"/>
      <c r="G89" s="402"/>
      <c r="H89" s="402"/>
      <c r="I89" s="402"/>
      <c r="J89" s="403"/>
      <c r="K89" s="96"/>
      <c r="L89" s="97" t="s">
        <v>57</v>
      </c>
    </row>
    <row r="90" spans="1:12" x14ac:dyDescent="0.25">
      <c r="A90" s="85">
        <v>43712</v>
      </c>
      <c r="B90" s="86" t="s">
        <v>34</v>
      </c>
      <c r="C90" s="87">
        <v>135</v>
      </c>
      <c r="D90" s="88">
        <f>+C90*(100-E90)/100</f>
        <v>81</v>
      </c>
      <c r="E90" s="87">
        <v>40</v>
      </c>
      <c r="F90" s="87"/>
      <c r="G90" s="87">
        <v>120</v>
      </c>
      <c r="H90" s="87"/>
      <c r="I90" s="87"/>
      <c r="J90" s="87"/>
      <c r="K90" s="98"/>
      <c r="L90" s="99" t="s">
        <v>108</v>
      </c>
    </row>
    <row r="91" spans="1:12" x14ac:dyDescent="0.25">
      <c r="A91" s="14">
        <v>43714</v>
      </c>
      <c r="B91" s="15" t="s">
        <v>32</v>
      </c>
      <c r="C91" s="58"/>
      <c r="D91" s="59"/>
      <c r="E91" s="58"/>
      <c r="F91" s="58"/>
      <c r="G91" s="58"/>
      <c r="H91" s="58">
        <v>5820</v>
      </c>
      <c r="I91" s="58">
        <v>94</v>
      </c>
      <c r="J91" s="58"/>
      <c r="K91" s="60"/>
      <c r="L91" s="100" t="s">
        <v>109</v>
      </c>
    </row>
    <row r="92" spans="1:12" x14ac:dyDescent="0.25">
      <c r="A92" s="14">
        <v>43820</v>
      </c>
      <c r="B92" s="15" t="s">
        <v>34</v>
      </c>
      <c r="C92" s="58">
        <v>150</v>
      </c>
      <c r="D92" s="59">
        <f>+C92*(100-E92)/100</f>
        <v>15</v>
      </c>
      <c r="E92" s="58">
        <v>90</v>
      </c>
      <c r="F92" s="58" t="s">
        <v>101</v>
      </c>
      <c r="G92" s="58">
        <v>140</v>
      </c>
      <c r="H92" s="58"/>
      <c r="I92" s="58"/>
      <c r="J92" s="58"/>
      <c r="K92" s="60"/>
      <c r="L92" s="99" t="s">
        <v>110</v>
      </c>
    </row>
    <row r="93" spans="1:12" ht="20.100000000000001" customHeight="1" x14ac:dyDescent="0.25">
      <c r="A93" s="14">
        <v>43829</v>
      </c>
      <c r="B93" s="15" t="s">
        <v>32</v>
      </c>
      <c r="C93" s="58"/>
      <c r="D93" s="59"/>
      <c r="E93" s="58"/>
      <c r="F93" s="58"/>
      <c r="G93" s="58"/>
      <c r="H93" s="58">
        <v>5730</v>
      </c>
      <c r="I93" s="58">
        <v>100</v>
      </c>
      <c r="J93" s="58"/>
      <c r="K93" s="60"/>
      <c r="L93" s="99" t="s">
        <v>111</v>
      </c>
    </row>
    <row r="94" spans="1:12" ht="20.100000000000001" customHeight="1" x14ac:dyDescent="0.25">
      <c r="A94" s="14">
        <v>43908</v>
      </c>
      <c r="B94" s="15" t="s">
        <v>32</v>
      </c>
      <c r="C94" s="58"/>
      <c r="D94" s="59"/>
      <c r="E94" s="58"/>
      <c r="F94" s="58"/>
      <c r="G94" s="58"/>
      <c r="H94" s="58">
        <v>5605</v>
      </c>
      <c r="I94" s="58">
        <v>100</v>
      </c>
      <c r="J94" s="58"/>
      <c r="K94" s="60"/>
      <c r="L94" s="99" t="s">
        <v>112</v>
      </c>
    </row>
    <row r="95" spans="1:12" ht="20.100000000000001" customHeight="1" x14ac:dyDescent="0.25">
      <c r="A95" s="17">
        <v>43909</v>
      </c>
      <c r="B95" s="18" t="s">
        <v>34</v>
      </c>
      <c r="C95" s="78">
        <v>62</v>
      </c>
      <c r="D95" s="79">
        <f>+C95*(100-E95)/100</f>
        <v>20.46</v>
      </c>
      <c r="E95" s="78">
        <v>67</v>
      </c>
      <c r="F95" s="78" t="s">
        <v>101</v>
      </c>
      <c r="G95" s="78">
        <v>125</v>
      </c>
      <c r="H95" s="78"/>
      <c r="I95" s="78"/>
      <c r="J95" s="78"/>
      <c r="K95" s="101"/>
      <c r="L95" s="102" t="s">
        <v>110</v>
      </c>
    </row>
    <row r="96" spans="1:12" ht="20.100000000000001" customHeight="1" x14ac:dyDescent="0.25">
      <c r="A96" s="103">
        <v>43911</v>
      </c>
      <c r="B96" s="104" t="s">
        <v>20</v>
      </c>
      <c r="C96" s="105"/>
      <c r="D96" s="106"/>
      <c r="E96" s="105">
        <v>60</v>
      </c>
      <c r="F96" s="105"/>
      <c r="G96" s="105"/>
      <c r="H96" s="105"/>
      <c r="I96" s="105"/>
      <c r="J96" s="105"/>
      <c r="K96" s="107"/>
      <c r="L96" s="108"/>
    </row>
    <row r="97" spans="1:12" ht="36" customHeight="1" x14ac:dyDescent="0.25">
      <c r="A97" s="14">
        <v>43912</v>
      </c>
      <c r="B97" s="15" t="s">
        <v>38</v>
      </c>
      <c r="C97" s="398" t="s">
        <v>113</v>
      </c>
      <c r="D97" s="399"/>
      <c r="E97" s="399"/>
      <c r="F97" s="399"/>
      <c r="G97" s="399"/>
      <c r="H97" s="399"/>
      <c r="I97" s="399"/>
      <c r="J97" s="400"/>
      <c r="K97" s="61"/>
      <c r="L97" s="99"/>
    </row>
    <row r="98" spans="1:12" ht="20.100000000000001" customHeight="1" x14ac:dyDescent="0.25">
      <c r="A98" s="14">
        <v>44017</v>
      </c>
      <c r="B98" s="15" t="s">
        <v>92</v>
      </c>
      <c r="C98" s="404" t="s">
        <v>114</v>
      </c>
      <c r="D98" s="405"/>
      <c r="E98" s="405"/>
      <c r="F98" s="405"/>
      <c r="G98" s="405"/>
      <c r="H98" s="405"/>
      <c r="I98" s="405"/>
      <c r="J98" s="406"/>
      <c r="K98" s="71"/>
      <c r="L98" s="99"/>
    </row>
    <row r="99" spans="1:12" ht="20.100000000000001" customHeight="1" x14ac:dyDescent="0.25">
      <c r="A99" s="14"/>
      <c r="B99" s="15"/>
      <c r="C99" s="58"/>
      <c r="D99" s="59">
        <f t="shared" ref="D99:D105" si="0">+C99*(100-E99)/100</f>
        <v>0</v>
      </c>
      <c r="E99" s="58"/>
      <c r="F99" s="58"/>
      <c r="G99" s="58"/>
      <c r="H99" s="58"/>
      <c r="I99" s="58"/>
      <c r="J99" s="58"/>
      <c r="K99" s="60"/>
      <c r="L99" s="99"/>
    </row>
    <row r="100" spans="1:12" ht="20.100000000000001" customHeight="1" x14ac:dyDescent="0.25">
      <c r="A100" s="14"/>
      <c r="B100" s="15"/>
      <c r="C100" s="58"/>
      <c r="D100" s="59">
        <f t="shared" si="0"/>
        <v>0</v>
      </c>
      <c r="E100" s="58"/>
      <c r="F100" s="58"/>
      <c r="G100" s="58"/>
      <c r="H100" s="58"/>
      <c r="I100" s="58"/>
      <c r="J100" s="58"/>
      <c r="K100" s="60"/>
      <c r="L100" s="99"/>
    </row>
    <row r="101" spans="1:12" ht="20.100000000000001" customHeight="1" x14ac:dyDescent="0.25">
      <c r="A101" s="14"/>
      <c r="B101" s="15"/>
      <c r="C101" s="58"/>
      <c r="D101" s="59">
        <f t="shared" si="0"/>
        <v>0</v>
      </c>
      <c r="E101" s="58"/>
      <c r="F101" s="58"/>
      <c r="G101" s="58"/>
      <c r="H101" s="58"/>
      <c r="I101" s="58"/>
      <c r="J101" s="58"/>
      <c r="K101" s="60"/>
      <c r="L101" s="99"/>
    </row>
    <row r="102" spans="1:12" ht="20.100000000000001" customHeight="1" x14ac:dyDescent="0.25">
      <c r="A102" s="14"/>
      <c r="B102" s="15"/>
      <c r="C102" s="58"/>
      <c r="D102" s="59">
        <f t="shared" si="0"/>
        <v>0</v>
      </c>
      <c r="E102" s="58"/>
      <c r="F102" s="58"/>
      <c r="G102" s="58"/>
      <c r="H102" s="58"/>
      <c r="I102" s="58"/>
      <c r="J102" s="58"/>
      <c r="K102" s="60"/>
      <c r="L102" s="99"/>
    </row>
    <row r="103" spans="1:12" ht="20.100000000000001" customHeight="1" x14ac:dyDescent="0.25">
      <c r="A103" s="14"/>
      <c r="B103" s="15"/>
      <c r="C103" s="58"/>
      <c r="D103" s="59">
        <f t="shared" si="0"/>
        <v>0</v>
      </c>
      <c r="E103" s="58"/>
      <c r="F103" s="58"/>
      <c r="G103" s="58"/>
      <c r="H103" s="58"/>
      <c r="I103" s="58"/>
      <c r="J103" s="58"/>
      <c r="K103" s="60"/>
      <c r="L103" s="99"/>
    </row>
    <row r="104" spans="1:12" ht="20.100000000000001" customHeight="1" x14ac:dyDescent="0.25">
      <c r="A104" s="14"/>
      <c r="B104" s="15"/>
      <c r="C104" s="58"/>
      <c r="D104" s="59">
        <f t="shared" si="0"/>
        <v>0</v>
      </c>
      <c r="E104" s="58"/>
      <c r="F104" s="58"/>
      <c r="G104" s="58"/>
      <c r="H104" s="58"/>
      <c r="I104" s="58"/>
      <c r="J104" s="58"/>
      <c r="K104" s="60"/>
      <c r="L104" s="99"/>
    </row>
    <row r="105" spans="1:12" x14ac:dyDescent="0.25">
      <c r="A105" s="14"/>
      <c r="B105" s="15"/>
      <c r="C105" s="58"/>
      <c r="D105" s="59">
        <f t="shared" si="0"/>
        <v>0</v>
      </c>
      <c r="E105" s="58"/>
      <c r="F105" s="58"/>
      <c r="G105" s="58"/>
      <c r="H105" s="58"/>
      <c r="I105" s="58"/>
      <c r="J105" s="58"/>
      <c r="K105" s="60"/>
      <c r="L105" s="99"/>
    </row>
    <row r="106" spans="1:12" ht="20.100000000000001" customHeight="1" x14ac:dyDescent="0.25">
      <c r="A106" s="14"/>
      <c r="B106" s="15"/>
      <c r="C106" s="58"/>
      <c r="D106" s="58"/>
      <c r="E106" s="58"/>
      <c r="F106" s="58"/>
      <c r="G106" s="58"/>
      <c r="H106" s="58"/>
      <c r="I106" s="58"/>
      <c r="J106" s="58"/>
      <c r="K106" s="60"/>
      <c r="L106" s="99"/>
    </row>
    <row r="107" spans="1:12" x14ac:dyDescent="0.25">
      <c r="A107" s="14"/>
      <c r="B107" s="15"/>
      <c r="C107" s="58"/>
      <c r="D107" s="58"/>
      <c r="E107" s="58"/>
      <c r="F107" s="58"/>
      <c r="G107" s="58"/>
      <c r="H107" s="58"/>
      <c r="I107" s="58"/>
      <c r="J107" s="58"/>
      <c r="K107" s="60"/>
      <c r="L107" s="99"/>
    </row>
    <row r="108" spans="1:12" x14ac:dyDescent="0.25">
      <c r="A108" s="14"/>
      <c r="B108" s="15"/>
      <c r="C108" s="58"/>
      <c r="D108" s="58"/>
      <c r="E108" s="58"/>
      <c r="F108" s="58"/>
      <c r="G108" s="58"/>
      <c r="H108" s="58"/>
      <c r="I108" s="58"/>
      <c r="J108" s="58"/>
      <c r="K108" s="60"/>
      <c r="L108" s="99"/>
    </row>
    <row r="109" spans="1:12" x14ac:dyDescent="0.25">
      <c r="A109" s="14"/>
      <c r="C109" s="58"/>
      <c r="D109" s="58"/>
      <c r="E109" s="58"/>
      <c r="F109" s="58"/>
      <c r="G109" s="58"/>
      <c r="H109" s="58"/>
      <c r="I109" s="58"/>
      <c r="J109" s="58"/>
      <c r="K109" s="60"/>
      <c r="L109" s="99"/>
    </row>
    <row r="110" spans="1:12" x14ac:dyDescent="0.25">
      <c r="A110" s="14"/>
      <c r="C110" s="58"/>
      <c r="D110" s="58"/>
      <c r="E110" s="58"/>
      <c r="F110" s="58"/>
      <c r="G110" s="58"/>
      <c r="H110" s="58"/>
      <c r="I110" s="58"/>
      <c r="J110" s="58"/>
      <c r="K110" s="60"/>
      <c r="L110" s="99"/>
    </row>
    <row r="111" spans="1:12" x14ac:dyDescent="0.25">
      <c r="A111" s="14"/>
      <c r="C111" s="58"/>
      <c r="D111" s="58"/>
      <c r="E111" s="58"/>
      <c r="F111" s="58"/>
      <c r="G111" s="58"/>
      <c r="H111" s="58"/>
      <c r="I111" s="58"/>
      <c r="J111" s="58"/>
      <c r="K111" s="60"/>
      <c r="L111" s="99"/>
    </row>
    <row r="112" spans="1:12" x14ac:dyDescent="0.25">
      <c r="A112" s="14"/>
      <c r="C112" s="58"/>
      <c r="D112" s="58"/>
      <c r="E112" s="58"/>
      <c r="F112" s="58"/>
      <c r="G112" s="58"/>
      <c r="H112" s="58"/>
      <c r="I112" s="58"/>
      <c r="J112" s="58"/>
      <c r="K112" s="60"/>
      <c r="L112" s="99"/>
    </row>
    <row r="113" spans="1:12" x14ac:dyDescent="0.25">
      <c r="A113" s="14"/>
      <c r="C113" s="58"/>
      <c r="D113" s="58"/>
      <c r="E113" s="58"/>
      <c r="F113" s="58"/>
      <c r="G113" s="58"/>
      <c r="H113" s="58"/>
      <c r="I113" s="58"/>
      <c r="J113" s="58"/>
      <c r="K113" s="60"/>
      <c r="L113" s="99"/>
    </row>
    <row r="114" spans="1:12" x14ac:dyDescent="0.25">
      <c r="A114" s="14"/>
      <c r="C114" s="58"/>
      <c r="D114" s="58"/>
      <c r="E114" s="58"/>
      <c r="F114" s="58"/>
      <c r="G114" s="58"/>
      <c r="H114" s="58"/>
      <c r="I114" s="58"/>
      <c r="J114" s="58"/>
      <c r="K114" s="60"/>
      <c r="L114" s="99"/>
    </row>
    <row r="115" spans="1:12" x14ac:dyDescent="0.25">
      <c r="A115" s="14"/>
      <c r="C115" s="58"/>
      <c r="D115" s="58"/>
      <c r="E115" s="58"/>
      <c r="F115" s="58"/>
      <c r="G115" s="58"/>
      <c r="H115" s="58"/>
      <c r="I115" s="58"/>
      <c r="J115" s="58"/>
      <c r="K115" s="60"/>
      <c r="L115" s="99"/>
    </row>
    <row r="116" spans="1:12" x14ac:dyDescent="0.25">
      <c r="A116" s="14"/>
      <c r="C116" s="58"/>
      <c r="D116" s="58"/>
      <c r="E116" s="58"/>
      <c r="F116" s="58"/>
      <c r="G116" s="58"/>
      <c r="H116" s="58"/>
      <c r="I116" s="58"/>
      <c r="J116" s="58"/>
      <c r="K116" s="60"/>
      <c r="L116" s="99"/>
    </row>
    <row r="117" spans="1:12" x14ac:dyDescent="0.25">
      <c r="A117" s="14"/>
      <c r="C117" s="58"/>
      <c r="D117" s="58"/>
      <c r="E117" s="58"/>
      <c r="F117" s="58"/>
      <c r="G117" s="58"/>
      <c r="H117" s="58"/>
      <c r="I117" s="58"/>
      <c r="J117" s="58"/>
      <c r="K117" s="60"/>
      <c r="L117" s="99"/>
    </row>
    <row r="118" spans="1:12" x14ac:dyDescent="0.25">
      <c r="A118" s="14"/>
      <c r="C118" s="58"/>
      <c r="D118" s="58"/>
      <c r="E118" s="58"/>
      <c r="F118" s="58"/>
      <c r="G118" s="58"/>
      <c r="H118" s="58"/>
      <c r="I118" s="58"/>
      <c r="J118" s="58"/>
      <c r="K118" s="60"/>
      <c r="L118" s="99"/>
    </row>
    <row r="119" spans="1:12" x14ac:dyDescent="0.25">
      <c r="A119" s="14"/>
      <c r="C119" s="58"/>
      <c r="D119" s="58"/>
      <c r="E119" s="58"/>
      <c r="F119" s="58"/>
      <c r="G119" s="58"/>
      <c r="H119" s="58"/>
      <c r="I119" s="58"/>
      <c r="J119" s="58"/>
      <c r="K119" s="60"/>
      <c r="L119" s="21"/>
    </row>
    <row r="120" spans="1:12" x14ac:dyDescent="0.25">
      <c r="A120" s="14"/>
      <c r="C120" s="58"/>
      <c r="D120" s="58"/>
      <c r="E120" s="58"/>
      <c r="F120" s="58"/>
      <c r="G120" s="58"/>
      <c r="H120" s="58"/>
      <c r="I120" s="58"/>
      <c r="J120" s="58"/>
      <c r="K120" s="60"/>
      <c r="L120" s="21"/>
    </row>
    <row r="121" spans="1:12" x14ac:dyDescent="0.25">
      <c r="A121" s="14"/>
      <c r="C121" s="58"/>
      <c r="D121" s="58"/>
      <c r="E121" s="58"/>
      <c r="F121" s="58"/>
      <c r="G121" s="58"/>
      <c r="H121" s="58"/>
      <c r="I121" s="58"/>
      <c r="J121" s="58"/>
      <c r="K121" s="60"/>
      <c r="L121" s="21"/>
    </row>
    <row r="122" spans="1:12" x14ac:dyDescent="0.25">
      <c r="A122" s="14"/>
      <c r="C122" s="58"/>
      <c r="D122" s="58"/>
      <c r="E122" s="58"/>
      <c r="F122" s="58"/>
      <c r="G122" s="58"/>
      <c r="H122" s="58"/>
      <c r="I122" s="58"/>
      <c r="J122" s="58"/>
      <c r="K122" s="60"/>
      <c r="L122" s="21"/>
    </row>
    <row r="123" spans="1:12" x14ac:dyDescent="0.25">
      <c r="A123" s="14"/>
      <c r="C123" s="58"/>
      <c r="D123" s="58"/>
      <c r="E123" s="58"/>
      <c r="F123" s="58"/>
      <c r="G123" s="58"/>
      <c r="H123" s="58"/>
      <c r="I123" s="58"/>
      <c r="J123" s="58"/>
      <c r="K123" s="60"/>
      <c r="L123" s="21"/>
    </row>
    <row r="124" spans="1:12" x14ac:dyDescent="0.25">
      <c r="A124" s="14"/>
      <c r="C124" s="58"/>
      <c r="D124" s="58"/>
      <c r="E124" s="58"/>
      <c r="F124" s="58"/>
      <c r="G124" s="58"/>
      <c r="H124" s="58"/>
      <c r="I124" s="58"/>
      <c r="J124" s="58"/>
      <c r="K124" s="60"/>
      <c r="L124" s="21"/>
    </row>
    <row r="125" spans="1:12" x14ac:dyDescent="0.25">
      <c r="A125" s="14"/>
      <c r="C125" s="58"/>
      <c r="D125" s="58"/>
      <c r="E125" s="58"/>
      <c r="F125" s="58"/>
      <c r="G125" s="58"/>
      <c r="H125" s="58"/>
      <c r="I125" s="58"/>
      <c r="J125" s="58"/>
      <c r="K125" s="60"/>
      <c r="L125" s="21"/>
    </row>
    <row r="126" spans="1:12" x14ac:dyDescent="0.25">
      <c r="A126" s="14"/>
      <c r="C126" s="58"/>
      <c r="D126" s="58"/>
      <c r="E126" s="58"/>
      <c r="F126" s="58"/>
      <c r="G126" s="58"/>
      <c r="H126" s="58"/>
      <c r="I126" s="58"/>
      <c r="J126" s="58"/>
      <c r="K126" s="60"/>
      <c r="L126" s="21"/>
    </row>
    <row r="127" spans="1:12" x14ac:dyDescent="0.25">
      <c r="A127" s="14"/>
      <c r="C127" s="58"/>
      <c r="D127" s="58"/>
      <c r="E127" s="58"/>
      <c r="F127" s="58"/>
      <c r="G127" s="58"/>
      <c r="H127" s="58"/>
      <c r="I127" s="58"/>
      <c r="J127" s="58"/>
      <c r="K127" s="60"/>
      <c r="L127" s="21"/>
    </row>
    <row r="128" spans="1:12" x14ac:dyDescent="0.25">
      <c r="A128" s="14"/>
      <c r="C128" s="58"/>
      <c r="D128" s="58"/>
      <c r="E128" s="58"/>
      <c r="F128" s="58"/>
      <c r="G128" s="58"/>
      <c r="H128" s="58"/>
      <c r="I128" s="58"/>
      <c r="J128" s="58"/>
      <c r="K128" s="60"/>
      <c r="L128" s="21"/>
    </row>
    <row r="129" spans="1:12" x14ac:dyDescent="0.25">
      <c r="A129" s="14"/>
      <c r="C129" s="58"/>
      <c r="D129" s="58"/>
      <c r="E129" s="58"/>
      <c r="F129" s="58"/>
      <c r="G129" s="58"/>
      <c r="H129" s="58"/>
      <c r="I129" s="58"/>
      <c r="J129" s="58"/>
      <c r="K129" s="60"/>
      <c r="L129" s="21"/>
    </row>
    <row r="130" spans="1:12" x14ac:dyDescent="0.25">
      <c r="A130" s="14"/>
      <c r="L130" s="21"/>
    </row>
    <row r="131" spans="1:12" x14ac:dyDescent="0.25">
      <c r="A131" s="14"/>
      <c r="L131" s="21"/>
    </row>
    <row r="132" spans="1:12" x14ac:dyDescent="0.25">
      <c r="A132" s="14"/>
      <c r="L132" s="21"/>
    </row>
    <row r="133" spans="1:12" x14ac:dyDescent="0.25">
      <c r="A133" s="14"/>
      <c r="L133" s="21"/>
    </row>
    <row r="134" spans="1:12" x14ac:dyDescent="0.25">
      <c r="A134" s="14"/>
      <c r="L134" s="21"/>
    </row>
    <row r="135" spans="1:12" x14ac:dyDescent="0.25">
      <c r="A135" s="14"/>
    </row>
  </sheetData>
  <autoFilter ref="B6:K6"/>
  <mergeCells count="58">
    <mergeCell ref="M3:O3"/>
    <mergeCell ref="A1:L1"/>
    <mergeCell ref="A2:B2"/>
    <mergeCell ref="C2:F2"/>
    <mergeCell ref="G2:H2"/>
    <mergeCell ref="I2:J2"/>
    <mergeCell ref="K2:L2"/>
    <mergeCell ref="A3:B3"/>
    <mergeCell ref="C3:F3"/>
    <mergeCell ref="G3:H3"/>
    <mergeCell ref="I3:J3"/>
    <mergeCell ref="K3:L3"/>
    <mergeCell ref="A5:B5"/>
    <mergeCell ref="C5:F5"/>
    <mergeCell ref="G5:H5"/>
    <mergeCell ref="I5:J5"/>
    <mergeCell ref="K5:L5"/>
    <mergeCell ref="A4:B4"/>
    <mergeCell ref="C4:F4"/>
    <mergeCell ref="G4:H4"/>
    <mergeCell ref="I4:J4"/>
    <mergeCell ref="K4:L4"/>
    <mergeCell ref="C41:J41"/>
    <mergeCell ref="C7:J7"/>
    <mergeCell ref="C14:J14"/>
    <mergeCell ref="A18:A19"/>
    <mergeCell ref="C18:J18"/>
    <mergeCell ref="C19:J19"/>
    <mergeCell ref="C25:J25"/>
    <mergeCell ref="C31:J31"/>
    <mergeCell ref="C32:J32"/>
    <mergeCell ref="C34:J34"/>
    <mergeCell ref="C36:J36"/>
    <mergeCell ref="C37:J37"/>
    <mergeCell ref="C70:J70"/>
    <mergeCell ref="C48:J48"/>
    <mergeCell ref="C49:J49"/>
    <mergeCell ref="C51:J51"/>
    <mergeCell ref="C54:J54"/>
    <mergeCell ref="C56:J56"/>
    <mergeCell ref="C58:J58"/>
    <mergeCell ref="A59:A60"/>
    <mergeCell ref="C59:J59"/>
    <mergeCell ref="C60:J60"/>
    <mergeCell ref="C62:J62"/>
    <mergeCell ref="C63:J63"/>
    <mergeCell ref="C98:J98"/>
    <mergeCell ref="C71:J71"/>
    <mergeCell ref="M72:U75"/>
    <mergeCell ref="C74:J74"/>
    <mergeCell ref="C76:J76"/>
    <mergeCell ref="C80:J80"/>
    <mergeCell ref="C81:J81"/>
    <mergeCell ref="C83:J83"/>
    <mergeCell ref="C87:J87"/>
    <mergeCell ref="C88:J88"/>
    <mergeCell ref="C89:J89"/>
    <mergeCell ref="C97:J97"/>
  </mergeCells>
  <hyperlinks>
    <hyperlink ref="B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0"/>
  <sheetViews>
    <sheetView workbookViewId="0">
      <pane ySplit="6" topLeftCell="A7" activePane="bottomLeft" state="frozen"/>
      <selection activeCell="C85" sqref="C85:E85"/>
      <selection pane="bottomLeft" activeCell="C85" sqref="C85:E85"/>
    </sheetView>
  </sheetViews>
  <sheetFormatPr defaultRowHeight="15.75" x14ac:dyDescent="0.25"/>
  <cols>
    <col min="1" max="1" width="12.28515625" style="109" customWidth="1"/>
    <col min="2" max="2" width="10.140625" style="34" customWidth="1"/>
    <col min="3" max="9" width="13.5703125" style="34" customWidth="1"/>
    <col min="10" max="10" width="11.42578125" style="34" customWidth="1"/>
    <col min="11" max="11" width="13.5703125" style="35" customWidth="1"/>
    <col min="12" max="12" width="55.5703125" style="38" customWidth="1"/>
    <col min="13" max="16384" width="9.140625" style="112"/>
  </cols>
  <sheetData>
    <row r="1" spans="1:13" s="2" customFormat="1" ht="30.75" customHeight="1" thickTop="1" x14ac:dyDescent="0.25">
      <c r="A1" s="470" t="s">
        <v>115</v>
      </c>
      <c r="B1" s="471"/>
      <c r="C1" s="471"/>
      <c r="D1" s="471"/>
      <c r="E1" s="471"/>
      <c r="F1" s="471"/>
      <c r="G1" s="471"/>
      <c r="H1" s="471"/>
      <c r="I1" s="471"/>
      <c r="J1" s="471"/>
      <c r="K1" s="471"/>
      <c r="L1" s="472"/>
      <c r="M1" s="1"/>
    </row>
    <row r="2" spans="1:13" s="4" customFormat="1" ht="20.25" customHeight="1" x14ac:dyDescent="0.25">
      <c r="A2" s="431" t="s">
        <v>1</v>
      </c>
      <c r="B2" s="432"/>
      <c r="C2" s="451">
        <f>+(25+125+84)*25</f>
        <v>5850</v>
      </c>
      <c r="D2" s="452"/>
      <c r="E2" s="452"/>
      <c r="F2" s="453"/>
      <c r="G2" s="436"/>
      <c r="H2" s="437"/>
      <c r="I2" s="438" t="s">
        <v>2</v>
      </c>
      <c r="J2" s="439"/>
      <c r="K2" s="456" t="s">
        <v>116</v>
      </c>
      <c r="L2" s="457"/>
      <c r="M2" s="3"/>
    </row>
    <row r="3" spans="1:13" s="4" customFormat="1" ht="20.25" customHeight="1" x14ac:dyDescent="0.25">
      <c r="A3" s="431" t="s">
        <v>3</v>
      </c>
      <c r="B3" s="432"/>
      <c r="C3" s="451" t="s">
        <v>4</v>
      </c>
      <c r="D3" s="452"/>
      <c r="E3" s="452"/>
      <c r="F3" s="453"/>
      <c r="G3" s="454"/>
      <c r="H3" s="455"/>
      <c r="I3" s="438" t="s">
        <v>5</v>
      </c>
      <c r="J3" s="439"/>
      <c r="K3" s="456" t="s">
        <v>117</v>
      </c>
      <c r="L3" s="457"/>
      <c r="M3" s="3"/>
    </row>
    <row r="4" spans="1:13" s="4" customFormat="1" ht="20.25" customHeight="1" x14ac:dyDescent="0.25">
      <c r="A4" s="431" t="s">
        <v>7</v>
      </c>
      <c r="B4" s="432"/>
      <c r="C4" s="451" t="s">
        <v>118</v>
      </c>
      <c r="D4" s="452"/>
      <c r="E4" s="452"/>
      <c r="F4" s="453"/>
      <c r="G4" s="436"/>
      <c r="H4" s="437"/>
      <c r="I4" s="438" t="s">
        <v>9</v>
      </c>
      <c r="J4" s="439"/>
      <c r="K4" s="456" t="s">
        <v>119</v>
      </c>
      <c r="L4" s="457"/>
      <c r="M4" s="3"/>
    </row>
    <row r="5" spans="1:13" s="4" customFormat="1" ht="73.5" customHeight="1" thickBot="1" x14ac:dyDescent="0.3">
      <c r="A5" s="442" t="s">
        <v>11</v>
      </c>
      <c r="B5" s="443"/>
      <c r="C5" s="444" t="s">
        <v>120</v>
      </c>
      <c r="D5" s="445"/>
      <c r="E5" s="445"/>
      <c r="F5" s="446"/>
      <c r="G5" s="110"/>
      <c r="H5" s="111"/>
      <c r="I5" s="438" t="s">
        <v>14</v>
      </c>
      <c r="J5" s="439"/>
      <c r="K5" s="465" t="s">
        <v>121</v>
      </c>
      <c r="L5" s="466"/>
      <c r="M5" s="3"/>
    </row>
    <row r="6" spans="1:13" ht="43.5" customHeight="1" thickTop="1" thickBot="1" x14ac:dyDescent="0.3">
      <c r="A6" s="5" t="s">
        <v>16</v>
      </c>
      <c r="B6" s="6" t="s">
        <v>17</v>
      </c>
      <c r="C6" s="6" t="s">
        <v>18</v>
      </c>
      <c r="D6" s="6" t="s">
        <v>19</v>
      </c>
      <c r="E6" s="6" t="s">
        <v>20</v>
      </c>
      <c r="F6" s="6" t="s">
        <v>21</v>
      </c>
      <c r="G6" s="6" t="s">
        <v>22</v>
      </c>
      <c r="H6" s="6" t="s">
        <v>23</v>
      </c>
      <c r="I6" s="6" t="s">
        <v>24</v>
      </c>
      <c r="J6" s="6" t="s">
        <v>25</v>
      </c>
      <c r="K6" s="7" t="s">
        <v>26</v>
      </c>
      <c r="L6" s="8" t="s">
        <v>27</v>
      </c>
    </row>
    <row r="7" spans="1:13" ht="135.75" customHeight="1" thickTop="1" x14ac:dyDescent="0.25">
      <c r="A7" s="10">
        <v>43049</v>
      </c>
      <c r="B7" s="56" t="s">
        <v>28</v>
      </c>
      <c r="C7" s="429" t="s">
        <v>122</v>
      </c>
      <c r="D7" s="430"/>
      <c r="E7" s="430"/>
      <c r="F7" s="430"/>
      <c r="G7" s="430"/>
      <c r="H7" s="430"/>
      <c r="I7" s="430"/>
      <c r="J7" s="430"/>
      <c r="K7" s="113" t="s">
        <v>123</v>
      </c>
      <c r="L7" s="13" t="s">
        <v>123</v>
      </c>
    </row>
    <row r="8" spans="1:13" ht="30" customHeight="1" x14ac:dyDescent="0.25">
      <c r="A8" s="14">
        <v>43053</v>
      </c>
      <c r="B8" s="15" t="s">
        <v>34</v>
      </c>
      <c r="C8" s="58">
        <v>205</v>
      </c>
      <c r="D8" s="59">
        <f t="shared" ref="D8:D17" si="0">+C8*(100-E8)/100</f>
        <v>184.5</v>
      </c>
      <c r="E8" s="58">
        <v>10</v>
      </c>
      <c r="F8" s="58"/>
      <c r="G8" s="58">
        <v>130</v>
      </c>
      <c r="H8" s="58"/>
      <c r="I8" s="58"/>
      <c r="J8" s="58"/>
      <c r="K8" s="58"/>
      <c r="L8" s="58" t="s">
        <v>124</v>
      </c>
    </row>
    <row r="9" spans="1:13" ht="20.100000000000001" customHeight="1" x14ac:dyDescent="0.25">
      <c r="A9" s="17">
        <v>43054</v>
      </c>
      <c r="B9" s="18" t="s">
        <v>34</v>
      </c>
      <c r="C9" s="78">
        <v>145</v>
      </c>
      <c r="D9" s="79">
        <f>+C9*(100-E9)/100</f>
        <v>130.5</v>
      </c>
      <c r="E9" s="78">
        <v>10</v>
      </c>
      <c r="F9" s="78"/>
      <c r="G9" s="78">
        <v>50</v>
      </c>
      <c r="H9" s="78"/>
      <c r="I9" s="78"/>
      <c r="J9" s="78"/>
      <c r="K9" s="78"/>
      <c r="L9" s="78" t="s">
        <v>36</v>
      </c>
    </row>
    <row r="10" spans="1:13" x14ac:dyDescent="0.25">
      <c r="A10" s="14">
        <v>43063</v>
      </c>
      <c r="B10" s="15" t="s">
        <v>32</v>
      </c>
      <c r="C10" s="58"/>
      <c r="D10" s="59"/>
      <c r="E10" s="58"/>
      <c r="F10" s="58"/>
      <c r="G10" s="58"/>
      <c r="H10" s="58">
        <v>4760</v>
      </c>
      <c r="I10" s="58">
        <v>93</v>
      </c>
      <c r="J10" s="58"/>
      <c r="K10" s="58"/>
      <c r="L10" s="58" t="s">
        <v>33</v>
      </c>
    </row>
    <row r="11" spans="1:13" ht="20.100000000000001" customHeight="1" x14ac:dyDescent="0.25">
      <c r="A11" s="17">
        <v>43070</v>
      </c>
      <c r="B11" s="18" t="s">
        <v>34</v>
      </c>
      <c r="C11" s="78">
        <v>185</v>
      </c>
      <c r="D11" s="79">
        <f t="shared" si="0"/>
        <v>166.5</v>
      </c>
      <c r="E11" s="78">
        <v>10</v>
      </c>
      <c r="F11" s="78"/>
      <c r="G11" s="78">
        <v>40</v>
      </c>
      <c r="H11" s="78"/>
      <c r="I11" s="78"/>
      <c r="J11" s="78"/>
      <c r="K11" s="78"/>
      <c r="L11" s="78" t="s">
        <v>36</v>
      </c>
    </row>
    <row r="12" spans="1:13" x14ac:dyDescent="0.25">
      <c r="A12" s="17">
        <v>43076</v>
      </c>
      <c r="B12" s="18" t="s">
        <v>34</v>
      </c>
      <c r="C12" s="78">
        <v>145</v>
      </c>
      <c r="D12" s="79">
        <f t="shared" si="0"/>
        <v>130.5</v>
      </c>
      <c r="E12" s="78">
        <v>10</v>
      </c>
      <c r="F12" s="78"/>
      <c r="G12" s="78">
        <v>40</v>
      </c>
      <c r="H12" s="78"/>
      <c r="I12" s="78"/>
      <c r="J12" s="78"/>
      <c r="K12" s="78"/>
      <c r="L12" s="78" t="s">
        <v>36</v>
      </c>
    </row>
    <row r="13" spans="1:13" ht="20.100000000000001" customHeight="1" thickBot="1" x14ac:dyDescent="0.3">
      <c r="A13" s="22">
        <v>43085</v>
      </c>
      <c r="B13" s="23" t="s">
        <v>40</v>
      </c>
      <c r="C13" s="467" t="s">
        <v>125</v>
      </c>
      <c r="D13" s="468"/>
      <c r="E13" s="468"/>
      <c r="F13" s="468"/>
      <c r="G13" s="468"/>
      <c r="H13" s="468"/>
      <c r="I13" s="468"/>
      <c r="J13" s="469"/>
      <c r="K13" s="114"/>
      <c r="L13" s="62"/>
    </row>
    <row r="14" spans="1:13" ht="16.5" thickTop="1" x14ac:dyDescent="0.25">
      <c r="A14" s="47">
        <v>43102</v>
      </c>
      <c r="B14" s="48" t="s">
        <v>34</v>
      </c>
      <c r="C14" s="115">
        <v>185</v>
      </c>
      <c r="D14" s="116">
        <f t="shared" si="0"/>
        <v>166.5</v>
      </c>
      <c r="E14" s="115">
        <v>10</v>
      </c>
      <c r="F14" s="115"/>
      <c r="G14" s="115">
        <v>50</v>
      </c>
      <c r="H14" s="115"/>
      <c r="I14" s="115"/>
      <c r="J14" s="115"/>
      <c r="K14" s="115"/>
      <c r="L14" s="115" t="s">
        <v>36</v>
      </c>
    </row>
    <row r="15" spans="1:13" x14ac:dyDescent="0.25">
      <c r="A15" s="14">
        <v>43124</v>
      </c>
      <c r="B15" s="15" t="s">
        <v>34</v>
      </c>
      <c r="C15" s="58">
        <v>265</v>
      </c>
      <c r="D15" s="59">
        <f t="shared" si="0"/>
        <v>243.8</v>
      </c>
      <c r="E15" s="58">
        <v>8</v>
      </c>
      <c r="F15" s="58"/>
      <c r="G15" s="58">
        <v>110</v>
      </c>
      <c r="H15" s="58"/>
      <c r="I15" s="58"/>
      <c r="J15" s="58"/>
      <c r="K15" s="58"/>
      <c r="L15" s="58" t="s">
        <v>126</v>
      </c>
    </row>
    <row r="16" spans="1:13" ht="20.100000000000001" customHeight="1" x14ac:dyDescent="0.25">
      <c r="A16" s="14">
        <v>43127</v>
      </c>
      <c r="B16" s="117" t="s">
        <v>32</v>
      </c>
      <c r="C16" s="58"/>
      <c r="D16" s="59"/>
      <c r="E16" s="58"/>
      <c r="F16" s="58"/>
      <c r="G16" s="58"/>
      <c r="H16" s="58">
        <v>5365</v>
      </c>
      <c r="I16" s="58">
        <v>92</v>
      </c>
      <c r="J16" s="58"/>
      <c r="K16" s="60"/>
      <c r="L16" s="21"/>
    </row>
    <row r="17" spans="1:12" ht="20.100000000000001" customHeight="1" x14ac:dyDescent="0.25">
      <c r="A17" s="17">
        <v>43162</v>
      </c>
      <c r="B17" s="118" t="s">
        <v>34</v>
      </c>
      <c r="C17" s="78">
        <v>210</v>
      </c>
      <c r="D17" s="79">
        <f t="shared" si="0"/>
        <v>193.2</v>
      </c>
      <c r="E17" s="78">
        <v>8</v>
      </c>
      <c r="F17" s="78"/>
      <c r="G17" s="78">
        <v>130</v>
      </c>
      <c r="H17" s="78"/>
      <c r="I17" s="78"/>
      <c r="J17" s="78"/>
      <c r="K17" s="101"/>
      <c r="L17" s="119" t="s">
        <v>127</v>
      </c>
    </row>
    <row r="18" spans="1:12" ht="20.100000000000001" customHeight="1" x14ac:dyDescent="0.25">
      <c r="A18" s="14">
        <v>43167</v>
      </c>
      <c r="B18" s="15" t="s">
        <v>38</v>
      </c>
      <c r="C18" s="395" t="s">
        <v>128</v>
      </c>
      <c r="D18" s="396"/>
      <c r="E18" s="396"/>
      <c r="F18" s="396"/>
      <c r="G18" s="396"/>
      <c r="H18" s="396"/>
      <c r="I18" s="396"/>
      <c r="J18" s="397"/>
      <c r="K18" s="120"/>
      <c r="L18" s="58"/>
    </row>
    <row r="19" spans="1:12" ht="21.75" customHeight="1" x14ac:dyDescent="0.25">
      <c r="A19" s="14">
        <v>43179</v>
      </c>
      <c r="B19" s="15" t="s">
        <v>32</v>
      </c>
      <c r="C19" s="59"/>
      <c r="D19" s="59"/>
      <c r="E19" s="59"/>
      <c r="F19" s="59"/>
      <c r="G19" s="59"/>
      <c r="H19" s="59">
        <v>5580</v>
      </c>
      <c r="I19" s="59">
        <v>96</v>
      </c>
      <c r="J19" s="59"/>
      <c r="K19" s="121"/>
      <c r="L19" s="100" t="s">
        <v>33</v>
      </c>
    </row>
    <row r="20" spans="1:12" ht="20.100000000000001" customHeight="1" x14ac:dyDescent="0.25">
      <c r="A20" s="14">
        <v>43213</v>
      </c>
      <c r="B20" s="15" t="s">
        <v>34</v>
      </c>
      <c r="C20" s="58">
        <v>250</v>
      </c>
      <c r="D20" s="59">
        <f>+C20*(100-E20)/100</f>
        <v>225</v>
      </c>
      <c r="E20" s="58">
        <v>10</v>
      </c>
      <c r="F20" s="58"/>
      <c r="G20" s="58">
        <v>126</v>
      </c>
      <c r="H20" s="58"/>
      <c r="I20" s="58"/>
      <c r="J20" s="58"/>
      <c r="K20" s="58"/>
      <c r="L20" s="58" t="s">
        <v>129</v>
      </c>
    </row>
    <row r="21" spans="1:12" ht="20.100000000000001" customHeight="1" x14ac:dyDescent="0.25">
      <c r="A21" s="17">
        <v>43313</v>
      </c>
      <c r="B21" s="18" t="s">
        <v>34</v>
      </c>
      <c r="C21" s="79">
        <v>215</v>
      </c>
      <c r="D21" s="79">
        <f>+C21*(100-E21)/100</f>
        <v>193.5</v>
      </c>
      <c r="E21" s="79">
        <v>10</v>
      </c>
      <c r="F21" s="79"/>
      <c r="G21" s="79">
        <v>100</v>
      </c>
      <c r="H21" s="79"/>
      <c r="I21" s="79"/>
      <c r="J21" s="79"/>
      <c r="K21" s="79"/>
      <c r="L21" s="78" t="s">
        <v>130</v>
      </c>
    </row>
    <row r="22" spans="1:12" x14ac:dyDescent="0.25">
      <c r="A22" s="17">
        <v>43316</v>
      </c>
      <c r="B22" s="18" t="s">
        <v>32</v>
      </c>
      <c r="C22" s="78"/>
      <c r="D22" s="79"/>
      <c r="E22" s="78"/>
      <c r="F22" s="78"/>
      <c r="G22" s="78"/>
      <c r="H22" s="78">
        <v>5210</v>
      </c>
      <c r="I22" s="78">
        <v>96</v>
      </c>
      <c r="J22" s="78"/>
      <c r="K22" s="78"/>
      <c r="L22" s="78"/>
    </row>
    <row r="23" spans="1:12" x14ac:dyDescent="0.25">
      <c r="A23" s="17">
        <v>43371</v>
      </c>
      <c r="B23" s="18" t="s">
        <v>32</v>
      </c>
      <c r="C23" s="78"/>
      <c r="D23" s="79"/>
      <c r="E23" s="78"/>
      <c r="F23" s="78"/>
      <c r="G23" s="78"/>
      <c r="H23" s="78">
        <v>5200</v>
      </c>
      <c r="I23" s="78">
        <v>91</v>
      </c>
      <c r="J23" s="78"/>
      <c r="K23" s="78"/>
      <c r="L23" s="118" t="s">
        <v>131</v>
      </c>
    </row>
    <row r="24" spans="1:12" x14ac:dyDescent="0.25">
      <c r="A24" s="14">
        <v>43385</v>
      </c>
      <c r="B24" s="15" t="s">
        <v>34</v>
      </c>
      <c r="C24" s="58">
        <v>230</v>
      </c>
      <c r="D24" s="59">
        <f>+C24*(100-E24)/100</f>
        <v>207</v>
      </c>
      <c r="E24" s="58">
        <v>10</v>
      </c>
      <c r="F24" s="58" t="s">
        <v>101</v>
      </c>
      <c r="G24" s="58">
        <v>110</v>
      </c>
      <c r="H24" s="58"/>
      <c r="I24" s="58"/>
      <c r="J24" s="58"/>
      <c r="K24" s="58"/>
      <c r="L24" s="58" t="s">
        <v>132</v>
      </c>
    </row>
    <row r="25" spans="1:12" ht="20.100000000000001" customHeight="1" x14ac:dyDescent="0.25">
      <c r="A25" s="14">
        <v>43414</v>
      </c>
      <c r="B25" s="15" t="s">
        <v>32</v>
      </c>
      <c r="C25" s="58"/>
      <c r="D25" s="59"/>
      <c r="E25" s="58"/>
      <c r="F25" s="58"/>
      <c r="G25" s="58"/>
      <c r="H25" s="395" t="s">
        <v>133</v>
      </c>
      <c r="I25" s="397"/>
      <c r="J25" s="58"/>
      <c r="K25" s="58"/>
      <c r="L25" s="58" t="s">
        <v>33</v>
      </c>
    </row>
    <row r="26" spans="1:12" x14ac:dyDescent="0.25">
      <c r="A26" s="14">
        <v>43463</v>
      </c>
      <c r="B26" s="15" t="s">
        <v>38</v>
      </c>
      <c r="C26" s="404" t="s">
        <v>134</v>
      </c>
      <c r="D26" s="405"/>
      <c r="E26" s="405"/>
      <c r="F26" s="405"/>
      <c r="G26" s="405"/>
      <c r="H26" s="405"/>
      <c r="I26" s="405"/>
      <c r="J26" s="406"/>
      <c r="K26" s="73"/>
      <c r="L26" s="58"/>
    </row>
    <row r="27" spans="1:12" ht="16.5" thickBot="1" x14ac:dyDescent="0.3">
      <c r="A27" s="122">
        <v>43465</v>
      </c>
      <c r="B27" s="123" t="s">
        <v>34</v>
      </c>
      <c r="C27" s="124">
        <v>180</v>
      </c>
      <c r="D27" s="125">
        <f>+C27*(100-E27)/100</f>
        <v>153</v>
      </c>
      <c r="E27" s="124">
        <v>15</v>
      </c>
      <c r="F27" s="124"/>
      <c r="G27" s="124">
        <v>140</v>
      </c>
      <c r="H27" s="124"/>
      <c r="I27" s="124"/>
      <c r="J27" s="124"/>
      <c r="K27" s="124"/>
      <c r="L27" s="124" t="s">
        <v>135</v>
      </c>
    </row>
    <row r="28" spans="1:12" ht="16.5" thickTop="1" x14ac:dyDescent="0.25">
      <c r="A28" s="126">
        <v>43578</v>
      </c>
      <c r="B28" s="127" t="s">
        <v>32</v>
      </c>
      <c r="C28" s="128"/>
      <c r="D28" s="129"/>
      <c r="E28" s="128"/>
      <c r="F28" s="128"/>
      <c r="G28" s="128"/>
      <c r="H28" s="128">
        <v>5335</v>
      </c>
      <c r="I28" s="128">
        <v>90</v>
      </c>
      <c r="J28" s="128"/>
      <c r="K28" s="128"/>
      <c r="L28" s="128" t="s">
        <v>136</v>
      </c>
    </row>
    <row r="29" spans="1:12" ht="20.100000000000001" customHeight="1" x14ac:dyDescent="0.25">
      <c r="A29" s="14">
        <v>43609</v>
      </c>
      <c r="B29" s="15" t="s">
        <v>34</v>
      </c>
      <c r="C29" s="58">
        <v>145</v>
      </c>
      <c r="D29" s="59">
        <f>+C29*(100-E29)/100</f>
        <v>123.25</v>
      </c>
      <c r="E29" s="58">
        <v>15</v>
      </c>
      <c r="F29" s="58" t="s">
        <v>101</v>
      </c>
      <c r="G29" s="58">
        <v>145</v>
      </c>
      <c r="H29" s="58"/>
      <c r="I29" s="58"/>
      <c r="J29" s="58"/>
      <c r="K29" s="58"/>
      <c r="L29" s="58" t="s">
        <v>137</v>
      </c>
    </row>
    <row r="30" spans="1:12" ht="18.75" customHeight="1" x14ac:dyDescent="0.25">
      <c r="A30" s="14">
        <v>43705</v>
      </c>
      <c r="B30" s="15" t="s">
        <v>32</v>
      </c>
      <c r="C30" s="58"/>
      <c r="D30" s="59"/>
      <c r="E30" s="58"/>
      <c r="F30" s="58"/>
      <c r="G30" s="58"/>
      <c r="H30" s="58">
        <v>5320</v>
      </c>
      <c r="I30" s="58">
        <v>89</v>
      </c>
      <c r="J30" s="58"/>
      <c r="K30" s="58"/>
      <c r="L30" s="58" t="s">
        <v>138</v>
      </c>
    </row>
    <row r="31" spans="1:12" x14ac:dyDescent="0.25">
      <c r="A31" s="14">
        <v>43726</v>
      </c>
      <c r="B31" s="15" t="s">
        <v>34</v>
      </c>
      <c r="C31" s="58">
        <v>160</v>
      </c>
      <c r="D31" s="59">
        <f>+C31*(100-E31)/100</f>
        <v>136</v>
      </c>
      <c r="E31" s="58">
        <v>15</v>
      </c>
      <c r="F31" s="58"/>
      <c r="G31" s="58">
        <v>130</v>
      </c>
      <c r="H31" s="58"/>
      <c r="I31" s="58"/>
      <c r="J31" s="58"/>
      <c r="K31" s="58"/>
      <c r="L31" s="58" t="s">
        <v>139</v>
      </c>
    </row>
    <row r="32" spans="1:12" x14ac:dyDescent="0.25">
      <c r="A32" s="14">
        <v>43819</v>
      </c>
      <c r="B32" s="15" t="s">
        <v>34</v>
      </c>
      <c r="C32" s="58">
        <v>140</v>
      </c>
      <c r="D32" s="59">
        <f>+C32*(100-E32)/100</f>
        <v>119</v>
      </c>
      <c r="E32" s="58">
        <v>15</v>
      </c>
      <c r="F32" s="58" t="s">
        <v>101</v>
      </c>
      <c r="G32" s="58">
        <v>120</v>
      </c>
      <c r="H32" s="58"/>
      <c r="I32" s="58"/>
      <c r="J32" s="58"/>
      <c r="K32" s="58"/>
      <c r="L32" s="58" t="s">
        <v>132</v>
      </c>
    </row>
    <row r="33" spans="1:12" x14ac:dyDescent="0.25">
      <c r="A33" s="14">
        <v>43826</v>
      </c>
      <c r="B33" s="15" t="s">
        <v>32</v>
      </c>
      <c r="C33" s="58"/>
      <c r="D33" s="59" t="s">
        <v>140</v>
      </c>
      <c r="E33" s="58"/>
      <c r="F33" s="58"/>
      <c r="G33" s="58"/>
      <c r="H33" s="58">
        <v>5460</v>
      </c>
      <c r="I33" s="58">
        <v>88</v>
      </c>
      <c r="J33" s="58"/>
      <c r="K33" s="58"/>
      <c r="L33" s="58" t="s">
        <v>141</v>
      </c>
    </row>
    <row r="34" spans="1:12" x14ac:dyDescent="0.25">
      <c r="A34" s="14">
        <v>43866</v>
      </c>
      <c r="B34" s="15" t="s">
        <v>34</v>
      </c>
      <c r="C34" s="58">
        <v>150</v>
      </c>
      <c r="D34" s="59">
        <f>+C34*(100-E34)/100</f>
        <v>120</v>
      </c>
      <c r="E34" s="58">
        <v>20</v>
      </c>
      <c r="F34" s="58" t="s">
        <v>101</v>
      </c>
      <c r="G34" s="58">
        <v>120</v>
      </c>
      <c r="H34" s="58"/>
      <c r="I34" s="58"/>
      <c r="J34" s="58"/>
      <c r="K34" s="58"/>
      <c r="L34" s="58" t="s">
        <v>142</v>
      </c>
    </row>
    <row r="35" spans="1:12" ht="20.25" customHeight="1" x14ac:dyDescent="0.25">
      <c r="A35" s="14">
        <v>43875</v>
      </c>
      <c r="B35" s="15" t="s">
        <v>38</v>
      </c>
      <c r="C35" s="398" t="s">
        <v>143</v>
      </c>
      <c r="D35" s="399"/>
      <c r="E35" s="399"/>
      <c r="F35" s="399"/>
      <c r="G35" s="399"/>
      <c r="H35" s="399"/>
      <c r="I35" s="399"/>
      <c r="J35" s="400"/>
      <c r="K35" s="75"/>
      <c r="L35" s="58"/>
    </row>
    <row r="36" spans="1:12" x14ac:dyDescent="0.25">
      <c r="A36" s="17">
        <v>43905</v>
      </c>
      <c r="B36" s="18" t="s">
        <v>34</v>
      </c>
      <c r="C36" s="78">
        <v>104</v>
      </c>
      <c r="D36" s="79">
        <f>+C36*(100-E36)/100</f>
        <v>83.2</v>
      </c>
      <c r="E36" s="78">
        <v>20</v>
      </c>
      <c r="F36" s="78" t="s">
        <v>101</v>
      </c>
      <c r="G36" s="78">
        <v>110</v>
      </c>
      <c r="H36" s="78"/>
      <c r="I36" s="78"/>
      <c r="J36" s="78"/>
      <c r="K36" s="78"/>
      <c r="L36" s="78" t="s">
        <v>144</v>
      </c>
    </row>
    <row r="37" spans="1:12" ht="20.100000000000001" customHeight="1" x14ac:dyDescent="0.25">
      <c r="A37" s="14">
        <v>43906</v>
      </c>
      <c r="B37" s="130" t="s">
        <v>32</v>
      </c>
      <c r="C37" s="58"/>
      <c r="D37" s="59"/>
      <c r="E37" s="58"/>
      <c r="F37" s="58"/>
      <c r="G37" s="58"/>
      <c r="H37" s="58">
        <v>5440</v>
      </c>
      <c r="I37" s="58">
        <v>76</v>
      </c>
      <c r="J37" s="58"/>
      <c r="K37" s="58"/>
      <c r="L37" s="58" t="s">
        <v>145</v>
      </c>
    </row>
    <row r="38" spans="1:12" ht="20.100000000000001" customHeight="1" x14ac:dyDescent="0.25">
      <c r="A38" s="131">
        <v>43920</v>
      </c>
      <c r="B38" s="132" t="s">
        <v>20</v>
      </c>
      <c r="C38" s="105"/>
      <c r="D38" s="106"/>
      <c r="E38" s="105">
        <v>15</v>
      </c>
      <c r="F38" s="105"/>
      <c r="G38" s="105"/>
      <c r="H38" s="105"/>
      <c r="I38" s="105"/>
      <c r="J38" s="105"/>
      <c r="K38" s="105"/>
      <c r="L38" s="105"/>
    </row>
    <row r="39" spans="1:12" ht="20.100000000000001" customHeight="1" x14ac:dyDescent="0.25">
      <c r="A39" s="14">
        <v>43926</v>
      </c>
      <c r="B39" s="15" t="s">
        <v>34</v>
      </c>
      <c r="C39" s="58">
        <v>130</v>
      </c>
      <c r="D39" s="59">
        <f>+C39*(100-E39)/100</f>
        <v>122.2</v>
      </c>
      <c r="E39" s="58">
        <v>6</v>
      </c>
      <c r="F39" s="58" t="s">
        <v>101</v>
      </c>
      <c r="G39" s="58">
        <v>120</v>
      </c>
      <c r="H39" s="58"/>
      <c r="I39" s="58"/>
      <c r="J39" s="58"/>
      <c r="K39" s="58"/>
      <c r="L39" s="58" t="s">
        <v>146</v>
      </c>
    </row>
    <row r="40" spans="1:12" ht="20.100000000000001" customHeight="1" x14ac:dyDescent="0.25">
      <c r="A40" s="131">
        <v>43951</v>
      </c>
      <c r="B40" s="132" t="s">
        <v>20</v>
      </c>
      <c r="C40" s="105"/>
      <c r="D40" s="106"/>
      <c r="E40" s="105">
        <v>20</v>
      </c>
      <c r="F40" s="105"/>
      <c r="G40" s="105"/>
      <c r="H40" s="105"/>
      <c r="I40" s="105"/>
      <c r="J40" s="105"/>
      <c r="K40" s="105"/>
      <c r="L40" s="105"/>
    </row>
    <row r="41" spans="1:12" ht="20.100000000000001" customHeight="1" x14ac:dyDescent="0.25">
      <c r="A41" s="131">
        <v>43981</v>
      </c>
      <c r="B41" s="132" t="s">
        <v>20</v>
      </c>
      <c r="C41" s="105"/>
      <c r="D41" s="106"/>
      <c r="E41" s="105">
        <v>20</v>
      </c>
      <c r="F41" s="105"/>
      <c r="G41" s="105"/>
      <c r="H41" s="105"/>
      <c r="I41" s="105"/>
      <c r="J41" s="105"/>
      <c r="K41" s="105"/>
      <c r="L41" s="105"/>
    </row>
    <row r="42" spans="1:12" s="133" customFormat="1" x14ac:dyDescent="0.25">
      <c r="A42" s="14">
        <v>43994</v>
      </c>
      <c r="B42" s="15" t="s">
        <v>147</v>
      </c>
      <c r="C42" s="398" t="s">
        <v>148</v>
      </c>
      <c r="D42" s="399"/>
      <c r="E42" s="399"/>
      <c r="F42" s="399"/>
      <c r="G42" s="399"/>
      <c r="H42" s="399"/>
      <c r="I42" s="399"/>
      <c r="J42" s="400"/>
      <c r="K42" s="75"/>
      <c r="L42" s="58"/>
    </row>
    <row r="43" spans="1:12" ht="20.100000000000001" customHeight="1" x14ac:dyDescent="0.25">
      <c r="A43" s="131">
        <v>44012</v>
      </c>
      <c r="B43" s="132" t="s">
        <v>20</v>
      </c>
      <c r="C43" s="105"/>
      <c r="D43" s="106"/>
      <c r="E43" s="105">
        <v>20</v>
      </c>
      <c r="F43" s="105"/>
      <c r="G43" s="105"/>
      <c r="H43" s="105"/>
      <c r="I43" s="105"/>
      <c r="J43" s="105"/>
      <c r="K43" s="105"/>
      <c r="L43" s="105"/>
    </row>
    <row r="44" spans="1:12" ht="20.100000000000001" customHeight="1" x14ac:dyDescent="0.25">
      <c r="A44" s="134">
        <v>44014</v>
      </c>
      <c r="B44" s="135" t="s">
        <v>34</v>
      </c>
      <c r="C44" s="136">
        <v>158</v>
      </c>
      <c r="D44" s="137">
        <f>+C44*(100-E44)/100</f>
        <v>126.4</v>
      </c>
      <c r="E44" s="136">
        <v>20</v>
      </c>
      <c r="F44" s="136"/>
      <c r="G44" s="136">
        <v>100</v>
      </c>
      <c r="H44" s="136"/>
      <c r="I44" s="136"/>
      <c r="J44" s="136"/>
      <c r="K44" s="138"/>
      <c r="L44" s="139" t="s">
        <v>149</v>
      </c>
    </row>
    <row r="45" spans="1:12" ht="21" customHeight="1" x14ac:dyDescent="0.25">
      <c r="A45" s="131">
        <v>44042</v>
      </c>
      <c r="B45" s="132" t="s">
        <v>20</v>
      </c>
      <c r="C45" s="105"/>
      <c r="D45" s="106"/>
      <c r="E45" s="105">
        <v>20</v>
      </c>
      <c r="F45" s="105"/>
      <c r="G45" s="105"/>
      <c r="H45" s="105"/>
      <c r="I45" s="105"/>
      <c r="J45" s="105"/>
      <c r="K45" s="105"/>
      <c r="L45" s="105"/>
    </row>
    <row r="46" spans="1:12" ht="53.25" customHeight="1" x14ac:dyDescent="0.25">
      <c r="A46" s="14">
        <v>44046</v>
      </c>
      <c r="B46" s="15" t="s">
        <v>38</v>
      </c>
      <c r="C46" s="398" t="s">
        <v>150</v>
      </c>
      <c r="D46" s="399"/>
      <c r="E46" s="399"/>
      <c r="F46" s="399"/>
      <c r="G46" s="399"/>
      <c r="H46" s="399"/>
      <c r="I46" s="399"/>
      <c r="J46" s="400"/>
      <c r="K46" s="61"/>
      <c r="L46" s="140" t="s">
        <v>151</v>
      </c>
    </row>
    <row r="47" spans="1:12" ht="20.100000000000001" customHeight="1" x14ac:dyDescent="0.25">
      <c r="A47" s="14">
        <v>44053</v>
      </c>
      <c r="B47" s="15" t="s">
        <v>32</v>
      </c>
      <c r="C47" s="58" t="s">
        <v>140</v>
      </c>
      <c r="D47" s="59"/>
      <c r="E47" s="58" t="s">
        <v>140</v>
      </c>
      <c r="F47" s="58" t="s">
        <v>140</v>
      </c>
      <c r="G47" s="58" t="s">
        <v>140</v>
      </c>
      <c r="H47" s="58">
        <v>5450</v>
      </c>
      <c r="I47" s="58">
        <v>100</v>
      </c>
      <c r="J47" s="58"/>
      <c r="K47" s="60"/>
      <c r="L47" s="100" t="s">
        <v>152</v>
      </c>
    </row>
    <row r="48" spans="1:12" ht="20.100000000000001" customHeight="1" x14ac:dyDescent="0.25">
      <c r="A48" s="131">
        <v>44073</v>
      </c>
      <c r="B48" s="132" t="s">
        <v>20</v>
      </c>
      <c r="C48" s="105"/>
      <c r="D48" s="106"/>
      <c r="E48" s="105">
        <v>20</v>
      </c>
      <c r="F48" s="105"/>
      <c r="G48" s="105"/>
      <c r="H48" s="105"/>
      <c r="I48" s="105"/>
      <c r="J48" s="105"/>
      <c r="K48" s="105"/>
      <c r="L48" s="105"/>
    </row>
    <row r="49" spans="1:12" ht="36.75" customHeight="1" x14ac:dyDescent="0.25">
      <c r="A49" s="14">
        <v>44091</v>
      </c>
      <c r="B49" s="15" t="s">
        <v>34</v>
      </c>
      <c r="C49" s="58">
        <v>145</v>
      </c>
      <c r="D49" s="59">
        <f>+C49-(E49/100*C49)</f>
        <v>116</v>
      </c>
      <c r="E49" s="58">
        <v>20</v>
      </c>
      <c r="F49" s="58" t="s">
        <v>101</v>
      </c>
      <c r="G49" s="58">
        <v>130</v>
      </c>
      <c r="H49" s="58"/>
      <c r="I49" s="58"/>
      <c r="J49" s="58"/>
      <c r="K49" s="60"/>
      <c r="L49" s="141" t="s">
        <v>153</v>
      </c>
    </row>
    <row r="50" spans="1:12" ht="20.100000000000001" customHeight="1" x14ac:dyDescent="0.25">
      <c r="A50" s="131">
        <v>44104</v>
      </c>
      <c r="B50" s="132" t="s">
        <v>20</v>
      </c>
      <c r="C50" s="105"/>
      <c r="D50" s="106"/>
      <c r="E50" s="105">
        <v>20</v>
      </c>
      <c r="F50" s="105"/>
      <c r="G50" s="105"/>
      <c r="H50" s="105"/>
      <c r="I50" s="105"/>
      <c r="J50" s="105"/>
      <c r="K50" s="105"/>
      <c r="L50" s="105"/>
    </row>
    <row r="51" spans="1:12" ht="20.100000000000001" customHeight="1" x14ac:dyDescent="0.25">
      <c r="A51" s="131">
        <v>44134</v>
      </c>
      <c r="B51" s="132" t="s">
        <v>20</v>
      </c>
      <c r="C51" s="105"/>
      <c r="D51" s="106"/>
      <c r="E51" s="105">
        <v>20</v>
      </c>
      <c r="F51" s="105"/>
      <c r="G51" s="105"/>
      <c r="H51" s="105"/>
      <c r="I51" s="105"/>
      <c r="J51" s="105"/>
      <c r="K51" s="105"/>
      <c r="L51" s="105"/>
    </row>
    <row r="52" spans="1:12" ht="22.5" customHeight="1" x14ac:dyDescent="0.25">
      <c r="A52" s="14">
        <v>44156</v>
      </c>
      <c r="B52" s="15" t="s">
        <v>38</v>
      </c>
      <c r="C52" s="392" t="s">
        <v>154</v>
      </c>
      <c r="D52" s="393"/>
      <c r="E52" s="393"/>
      <c r="F52" s="393"/>
      <c r="G52" s="393"/>
      <c r="H52" s="393"/>
      <c r="I52" s="393"/>
      <c r="J52" s="130">
        <v>5850</v>
      </c>
      <c r="K52" s="60"/>
      <c r="L52" s="141"/>
    </row>
    <row r="53" spans="1:12" ht="20.100000000000001" customHeight="1" x14ac:dyDescent="0.25">
      <c r="A53" s="14">
        <v>44160</v>
      </c>
      <c r="B53" s="15" t="s">
        <v>32</v>
      </c>
      <c r="C53" s="58"/>
      <c r="D53" s="59">
        <f>+C53*(100-E53)/100</f>
        <v>0</v>
      </c>
      <c r="E53" s="58"/>
      <c r="F53" s="58"/>
      <c r="G53" s="58"/>
      <c r="H53" s="58"/>
      <c r="I53" s="58"/>
      <c r="J53" s="130">
        <v>5800</v>
      </c>
      <c r="K53" s="60"/>
      <c r="L53" s="141" t="s">
        <v>155</v>
      </c>
    </row>
    <row r="54" spans="1:12" x14ac:dyDescent="0.25">
      <c r="A54" s="14">
        <v>44161</v>
      </c>
      <c r="B54" s="15" t="s">
        <v>32</v>
      </c>
      <c r="C54" s="58"/>
      <c r="D54" s="59">
        <f>+C54*(100-E54)/100</f>
        <v>0</v>
      </c>
      <c r="E54" s="58"/>
      <c r="F54" s="58"/>
      <c r="G54" s="58"/>
      <c r="H54" s="58">
        <v>5810</v>
      </c>
      <c r="I54" s="58">
        <v>100</v>
      </c>
      <c r="J54" s="58"/>
      <c r="K54" s="60"/>
      <c r="L54" s="141"/>
    </row>
    <row r="55" spans="1:12" ht="20.100000000000001" customHeight="1" x14ac:dyDescent="0.25">
      <c r="A55" s="103">
        <v>44526</v>
      </c>
      <c r="B55" s="132" t="s">
        <v>20</v>
      </c>
      <c r="C55" s="105"/>
      <c r="D55" s="106"/>
      <c r="E55" s="105">
        <v>90</v>
      </c>
      <c r="F55" s="105"/>
      <c r="G55" s="105"/>
      <c r="H55" s="105"/>
      <c r="I55" s="105"/>
      <c r="J55" s="105"/>
      <c r="K55" s="105"/>
      <c r="L55" s="105"/>
    </row>
    <row r="56" spans="1:12" ht="20.100000000000001" customHeight="1" x14ac:dyDescent="0.25">
      <c r="A56" s="14">
        <v>44162</v>
      </c>
      <c r="B56" s="15"/>
      <c r="C56" s="398" t="s">
        <v>156</v>
      </c>
      <c r="D56" s="399"/>
      <c r="E56" s="399"/>
      <c r="F56" s="399"/>
      <c r="G56" s="399"/>
      <c r="H56" s="399"/>
      <c r="I56" s="400"/>
      <c r="J56" s="58"/>
      <c r="K56" s="60"/>
      <c r="L56" s="100"/>
    </row>
    <row r="57" spans="1:12" ht="69" customHeight="1" x14ac:dyDescent="0.25">
      <c r="A57" s="10">
        <v>44181</v>
      </c>
      <c r="B57" s="56" t="s">
        <v>55</v>
      </c>
      <c r="C57" s="464" t="s">
        <v>157</v>
      </c>
      <c r="D57" s="402"/>
      <c r="E57" s="402"/>
      <c r="F57" s="402"/>
      <c r="G57" s="402"/>
      <c r="H57" s="402"/>
      <c r="I57" s="402"/>
      <c r="J57" s="403"/>
      <c r="K57" s="142"/>
      <c r="L57" s="143" t="s">
        <v>158</v>
      </c>
    </row>
    <row r="58" spans="1:12" ht="31.5" x14ac:dyDescent="0.25">
      <c r="A58" s="85">
        <v>44195</v>
      </c>
      <c r="B58" s="86" t="s">
        <v>34</v>
      </c>
      <c r="C58" s="87">
        <v>115</v>
      </c>
      <c r="D58" s="88">
        <f>+C58-(E58/100*C58)</f>
        <v>86.25</v>
      </c>
      <c r="E58" s="87">
        <v>25</v>
      </c>
      <c r="F58" s="87" t="s">
        <v>101</v>
      </c>
      <c r="G58" s="87">
        <v>115</v>
      </c>
      <c r="H58" s="87"/>
      <c r="I58" s="87"/>
      <c r="J58" s="87"/>
      <c r="K58" s="98"/>
      <c r="L58" s="144" t="s">
        <v>159</v>
      </c>
    </row>
    <row r="59" spans="1:12" ht="20.100000000000001" customHeight="1" x14ac:dyDescent="0.25">
      <c r="A59" s="131">
        <v>44195</v>
      </c>
      <c r="B59" s="132" t="s">
        <v>20</v>
      </c>
      <c r="C59" s="105"/>
      <c r="D59" s="106"/>
      <c r="E59" s="105">
        <v>25</v>
      </c>
      <c r="F59" s="105"/>
      <c r="G59" s="105"/>
      <c r="H59" s="105"/>
      <c r="I59" s="105"/>
      <c r="J59" s="105"/>
      <c r="K59" s="105"/>
      <c r="L59" s="105"/>
    </row>
    <row r="60" spans="1:12" ht="31.5" x14ac:dyDescent="0.25">
      <c r="A60" s="14">
        <v>44201</v>
      </c>
      <c r="B60" s="15" t="s">
        <v>32</v>
      </c>
      <c r="C60" s="58"/>
      <c r="D60" s="59">
        <f t="shared" ref="D60:D72" si="1">+C60*(100-E60)/100</f>
        <v>0</v>
      </c>
      <c r="E60" s="58"/>
      <c r="F60" s="58"/>
      <c r="G60" s="58"/>
      <c r="H60" s="58">
        <v>5590</v>
      </c>
      <c r="I60" s="58">
        <v>100</v>
      </c>
      <c r="J60" s="58"/>
      <c r="K60" s="60"/>
      <c r="L60" s="21" t="s">
        <v>160</v>
      </c>
    </row>
    <row r="61" spans="1:12" ht="20.100000000000001" customHeight="1" x14ac:dyDescent="0.25">
      <c r="A61" s="131">
        <v>44226</v>
      </c>
      <c r="B61" s="132" t="s">
        <v>20</v>
      </c>
      <c r="C61" s="105"/>
      <c r="D61" s="106"/>
      <c r="E61" s="105">
        <v>40</v>
      </c>
      <c r="F61" s="105"/>
      <c r="G61" s="105"/>
      <c r="H61" s="105"/>
      <c r="I61" s="105"/>
      <c r="J61" s="105"/>
      <c r="K61" s="105"/>
      <c r="L61" s="105"/>
    </row>
    <row r="62" spans="1:12" x14ac:dyDescent="0.25">
      <c r="A62" s="14">
        <v>44248</v>
      </c>
      <c r="B62" s="15" t="s">
        <v>34</v>
      </c>
      <c r="C62" s="58">
        <v>120</v>
      </c>
      <c r="D62" s="59">
        <f t="shared" si="1"/>
        <v>72</v>
      </c>
      <c r="E62" s="58">
        <v>40</v>
      </c>
      <c r="F62" s="58" t="s">
        <v>101</v>
      </c>
      <c r="G62" s="58">
        <v>80</v>
      </c>
      <c r="H62" s="58"/>
      <c r="I62" s="58"/>
      <c r="J62" s="58"/>
      <c r="K62" s="60"/>
      <c r="L62" s="21" t="s">
        <v>43</v>
      </c>
    </row>
    <row r="63" spans="1:12" ht="20.100000000000001" customHeight="1" x14ac:dyDescent="0.25">
      <c r="A63" s="131">
        <v>44255</v>
      </c>
      <c r="B63" s="132" t="s">
        <v>20</v>
      </c>
      <c r="C63" s="105"/>
      <c r="D63" s="106"/>
      <c r="E63" s="105">
        <v>40</v>
      </c>
      <c r="F63" s="105"/>
      <c r="G63" s="105"/>
      <c r="H63" s="105"/>
      <c r="I63" s="105"/>
      <c r="J63" s="105"/>
      <c r="K63" s="105"/>
      <c r="L63" s="105"/>
    </row>
    <row r="64" spans="1:12" ht="20.100000000000001" customHeight="1" x14ac:dyDescent="0.25">
      <c r="A64" s="131">
        <v>44285</v>
      </c>
      <c r="B64" s="132" t="s">
        <v>20</v>
      </c>
      <c r="C64" s="105"/>
      <c r="D64" s="106"/>
      <c r="E64" s="105">
        <v>40</v>
      </c>
      <c r="F64" s="105"/>
      <c r="G64" s="105"/>
      <c r="H64" s="105"/>
      <c r="I64" s="105"/>
      <c r="J64" s="105"/>
      <c r="K64" s="105"/>
      <c r="L64" s="105"/>
    </row>
    <row r="65" spans="1:12" x14ac:dyDescent="0.25">
      <c r="A65" s="14">
        <v>44348</v>
      </c>
      <c r="B65" s="130" t="s">
        <v>32</v>
      </c>
      <c r="C65" s="58"/>
      <c r="D65" s="59"/>
      <c r="E65" s="58"/>
      <c r="F65" s="58"/>
      <c r="G65" s="58"/>
      <c r="H65" s="58">
        <v>5515</v>
      </c>
      <c r="I65" s="58">
        <v>90</v>
      </c>
      <c r="J65" s="58"/>
      <c r="K65" s="60"/>
      <c r="L65" s="21" t="s">
        <v>161</v>
      </c>
    </row>
    <row r="66" spans="1:12" x14ac:dyDescent="0.25">
      <c r="A66" s="14">
        <v>44363</v>
      </c>
      <c r="B66" s="130" t="s">
        <v>32</v>
      </c>
      <c r="C66" s="58"/>
      <c r="D66" s="59"/>
      <c r="E66" s="58"/>
      <c r="F66" s="58"/>
      <c r="G66" s="58"/>
      <c r="H66" s="58">
        <v>5365</v>
      </c>
      <c r="I66" s="58">
        <v>99</v>
      </c>
      <c r="J66" s="58"/>
      <c r="K66" s="60"/>
      <c r="L66" s="21" t="s">
        <v>162</v>
      </c>
    </row>
    <row r="67" spans="1:12" x14ac:dyDescent="0.25">
      <c r="A67" s="14">
        <v>44376</v>
      </c>
      <c r="B67" s="130" t="s">
        <v>34</v>
      </c>
      <c r="C67" s="58">
        <v>150</v>
      </c>
      <c r="D67" s="59">
        <f t="shared" si="1"/>
        <v>93</v>
      </c>
      <c r="E67" s="58">
        <v>38</v>
      </c>
      <c r="F67" s="58" t="s">
        <v>101</v>
      </c>
      <c r="G67" s="58">
        <v>80</v>
      </c>
      <c r="H67" s="58"/>
      <c r="I67" s="58"/>
      <c r="J67" s="58"/>
      <c r="K67" s="60"/>
      <c r="L67" s="21" t="s">
        <v>163</v>
      </c>
    </row>
    <row r="68" spans="1:12" x14ac:dyDescent="0.25">
      <c r="A68" s="14">
        <v>44446</v>
      </c>
      <c r="B68" s="130" t="s">
        <v>32</v>
      </c>
      <c r="C68" s="58"/>
      <c r="D68" s="59">
        <f t="shared" si="1"/>
        <v>0</v>
      </c>
      <c r="E68" s="58"/>
      <c r="F68" s="58"/>
      <c r="G68" s="58"/>
      <c r="H68" s="58">
        <v>5520</v>
      </c>
      <c r="I68" s="58">
        <v>100</v>
      </c>
      <c r="J68" s="58"/>
      <c r="K68" s="60"/>
      <c r="L68" s="21" t="s">
        <v>164</v>
      </c>
    </row>
    <row r="69" spans="1:12" x14ac:dyDescent="0.25">
      <c r="A69" s="14"/>
      <c r="B69" s="130"/>
      <c r="C69" s="58"/>
      <c r="D69" s="59">
        <f t="shared" si="1"/>
        <v>0</v>
      </c>
      <c r="E69" s="58"/>
      <c r="F69" s="58"/>
      <c r="G69" s="58"/>
      <c r="H69" s="58"/>
      <c r="I69" s="58"/>
      <c r="J69" s="58"/>
      <c r="K69" s="60"/>
      <c r="L69" s="21"/>
    </row>
    <row r="70" spans="1:12" x14ac:dyDescent="0.25">
      <c r="A70" s="14"/>
      <c r="B70" s="130"/>
      <c r="C70" s="58"/>
      <c r="D70" s="59">
        <f t="shared" si="1"/>
        <v>0</v>
      </c>
      <c r="E70" s="58"/>
      <c r="F70" s="58"/>
      <c r="G70" s="58"/>
      <c r="H70" s="58"/>
      <c r="I70" s="58"/>
      <c r="J70" s="58"/>
      <c r="K70" s="60"/>
      <c r="L70" s="21"/>
    </row>
    <row r="71" spans="1:12" x14ac:dyDescent="0.25">
      <c r="A71" s="14"/>
      <c r="B71" s="130"/>
      <c r="C71" s="58"/>
      <c r="D71" s="59">
        <f t="shared" si="1"/>
        <v>0</v>
      </c>
      <c r="E71" s="58"/>
      <c r="F71" s="58"/>
      <c r="G71" s="58"/>
      <c r="H71" s="58"/>
      <c r="I71" s="58"/>
      <c r="J71" s="58"/>
      <c r="K71" s="60"/>
      <c r="L71" s="21"/>
    </row>
    <row r="72" spans="1:12" x14ac:dyDescent="0.25">
      <c r="A72" s="14"/>
      <c r="B72" s="130"/>
      <c r="C72" s="58"/>
      <c r="D72" s="59">
        <f t="shared" si="1"/>
        <v>0</v>
      </c>
      <c r="E72" s="58"/>
      <c r="F72" s="58"/>
      <c r="G72" s="58"/>
      <c r="H72" s="58"/>
      <c r="I72" s="58"/>
      <c r="J72" s="58"/>
      <c r="K72" s="60"/>
      <c r="L72" s="21"/>
    </row>
    <row r="73" spans="1:12" x14ac:dyDescent="0.25">
      <c r="A73" s="14"/>
      <c r="B73" s="130"/>
      <c r="C73" s="58"/>
      <c r="D73" s="58"/>
      <c r="E73" s="58"/>
      <c r="F73" s="58"/>
      <c r="G73" s="58"/>
      <c r="H73" s="58"/>
      <c r="I73" s="58"/>
      <c r="J73" s="58"/>
      <c r="K73" s="60"/>
      <c r="L73" s="21"/>
    </row>
    <row r="74" spans="1:12" x14ac:dyDescent="0.25">
      <c r="A74" s="14"/>
      <c r="B74" s="130"/>
      <c r="C74" s="58"/>
      <c r="D74" s="58"/>
      <c r="E74" s="58"/>
      <c r="F74" s="58"/>
      <c r="G74" s="58"/>
      <c r="H74" s="58"/>
      <c r="I74" s="58"/>
      <c r="J74" s="58"/>
      <c r="K74" s="60"/>
      <c r="L74" s="21"/>
    </row>
    <row r="75" spans="1:12" x14ac:dyDescent="0.25">
      <c r="A75" s="14"/>
      <c r="B75" s="130"/>
      <c r="C75" s="58"/>
      <c r="D75" s="58"/>
      <c r="E75" s="58"/>
      <c r="F75" s="58"/>
      <c r="G75" s="58"/>
      <c r="H75" s="58"/>
      <c r="I75" s="58"/>
      <c r="J75" s="58"/>
      <c r="K75" s="60"/>
      <c r="L75" s="21"/>
    </row>
    <row r="76" spans="1:12" x14ac:dyDescent="0.25">
      <c r="A76" s="14"/>
      <c r="B76" s="130"/>
      <c r="C76" s="58"/>
      <c r="D76" s="58"/>
      <c r="E76" s="58"/>
      <c r="F76" s="58"/>
      <c r="G76" s="58"/>
      <c r="H76" s="58"/>
      <c r="I76" s="58"/>
      <c r="J76" s="58"/>
      <c r="K76" s="60"/>
      <c r="L76" s="21"/>
    </row>
    <row r="77" spans="1:12" x14ac:dyDescent="0.25">
      <c r="A77" s="14"/>
      <c r="B77" s="130"/>
      <c r="C77" s="58"/>
      <c r="D77" s="58"/>
      <c r="E77" s="58"/>
      <c r="F77" s="58"/>
      <c r="G77" s="58"/>
      <c r="H77" s="58"/>
      <c r="I77" s="58"/>
      <c r="J77" s="58"/>
      <c r="K77" s="60"/>
      <c r="L77" s="21"/>
    </row>
    <row r="78" spans="1:12" x14ac:dyDescent="0.25">
      <c r="A78" s="14"/>
      <c r="B78" s="130"/>
      <c r="C78" s="58"/>
      <c r="D78" s="58"/>
      <c r="E78" s="58"/>
      <c r="F78" s="58"/>
      <c r="G78" s="58"/>
      <c r="H78" s="58"/>
      <c r="I78" s="58"/>
      <c r="J78" s="58"/>
      <c r="K78" s="60"/>
      <c r="L78" s="21"/>
    </row>
    <row r="79" spans="1:12" x14ac:dyDescent="0.25">
      <c r="A79" s="14"/>
      <c r="B79" s="130"/>
      <c r="C79" s="58"/>
      <c r="D79" s="58"/>
      <c r="E79" s="58"/>
      <c r="F79" s="58"/>
      <c r="G79" s="58"/>
      <c r="H79" s="58"/>
      <c r="I79" s="58"/>
      <c r="J79" s="58"/>
      <c r="K79" s="60"/>
      <c r="L79" s="21"/>
    </row>
    <row r="80" spans="1:12" x14ac:dyDescent="0.25">
      <c r="A80" s="14"/>
      <c r="B80" s="130"/>
      <c r="C80" s="58"/>
      <c r="D80" s="58"/>
      <c r="E80" s="58"/>
      <c r="F80" s="58"/>
      <c r="G80" s="58"/>
      <c r="H80" s="58"/>
      <c r="I80" s="58"/>
      <c r="J80" s="58"/>
      <c r="K80" s="60"/>
      <c r="L80" s="21"/>
    </row>
    <row r="81" spans="1:12" x14ac:dyDescent="0.25">
      <c r="A81" s="14"/>
      <c r="B81" s="130"/>
      <c r="C81" s="58"/>
      <c r="D81" s="58"/>
      <c r="E81" s="58"/>
      <c r="F81" s="58"/>
      <c r="G81" s="58"/>
      <c r="H81" s="58"/>
      <c r="I81" s="58"/>
      <c r="J81" s="58"/>
      <c r="K81" s="60"/>
      <c r="L81" s="21"/>
    </row>
    <row r="82" spans="1:12" x14ac:dyDescent="0.25">
      <c r="A82" s="14"/>
      <c r="B82" s="130"/>
      <c r="C82" s="58"/>
      <c r="D82" s="58"/>
      <c r="E82" s="58"/>
      <c r="F82" s="58"/>
      <c r="G82" s="58"/>
      <c r="H82" s="58"/>
      <c r="I82" s="58"/>
      <c r="J82" s="58"/>
      <c r="K82" s="60"/>
      <c r="L82" s="21"/>
    </row>
    <row r="83" spans="1:12" x14ac:dyDescent="0.25">
      <c r="A83" s="14"/>
      <c r="C83" s="58"/>
      <c r="D83" s="58"/>
      <c r="E83" s="58"/>
      <c r="F83" s="58"/>
      <c r="G83" s="58"/>
      <c r="H83" s="58"/>
      <c r="I83" s="58"/>
      <c r="J83" s="58"/>
      <c r="K83" s="60"/>
      <c r="L83" s="21"/>
    </row>
    <row r="84" spans="1:12" x14ac:dyDescent="0.25">
      <c r="A84" s="14"/>
      <c r="C84" s="58"/>
      <c r="D84" s="58"/>
      <c r="E84" s="58"/>
      <c r="F84" s="58"/>
      <c r="G84" s="58"/>
      <c r="H84" s="58"/>
      <c r="I84" s="58"/>
      <c r="J84" s="58"/>
      <c r="K84" s="60"/>
      <c r="L84" s="21"/>
    </row>
    <row r="85" spans="1:12" x14ac:dyDescent="0.25">
      <c r="A85" s="14"/>
      <c r="L85" s="21"/>
    </row>
    <row r="86" spans="1:12" x14ac:dyDescent="0.25">
      <c r="A86" s="14"/>
      <c r="L86" s="21"/>
    </row>
    <row r="87" spans="1:12" x14ac:dyDescent="0.25">
      <c r="A87" s="14"/>
      <c r="L87" s="21"/>
    </row>
    <row r="88" spans="1:12" x14ac:dyDescent="0.25">
      <c r="A88" s="14"/>
      <c r="L88" s="21"/>
    </row>
    <row r="89" spans="1:12" x14ac:dyDescent="0.25">
      <c r="A89" s="14"/>
      <c r="L89" s="21"/>
    </row>
    <row r="90" spans="1:12" x14ac:dyDescent="0.25">
      <c r="A90" s="14"/>
    </row>
  </sheetData>
  <autoFilter ref="B6:K6"/>
  <mergeCells count="31">
    <mergeCell ref="A1:L1"/>
    <mergeCell ref="A2:B2"/>
    <mergeCell ref="C2:F2"/>
    <mergeCell ref="G2:H2"/>
    <mergeCell ref="I2:J2"/>
    <mergeCell ref="K2:L2"/>
    <mergeCell ref="K3:L3"/>
    <mergeCell ref="A4:B4"/>
    <mergeCell ref="C4:F4"/>
    <mergeCell ref="G4:H4"/>
    <mergeCell ref="I4:J4"/>
    <mergeCell ref="K4:L4"/>
    <mergeCell ref="C13:J13"/>
    <mergeCell ref="A3:B3"/>
    <mergeCell ref="C3:F3"/>
    <mergeCell ref="G3:H3"/>
    <mergeCell ref="I3:J3"/>
    <mergeCell ref="A5:B5"/>
    <mergeCell ref="C5:F5"/>
    <mergeCell ref="I5:J5"/>
    <mergeCell ref="K5:L5"/>
    <mergeCell ref="C7:J7"/>
    <mergeCell ref="C52:I52"/>
    <mergeCell ref="C56:I56"/>
    <mergeCell ref="C57:J57"/>
    <mergeCell ref="C18:J18"/>
    <mergeCell ref="H25:I25"/>
    <mergeCell ref="C26:J26"/>
    <mergeCell ref="C35:J35"/>
    <mergeCell ref="C42:J42"/>
    <mergeCell ref="C46:J4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0"/>
  <sheetViews>
    <sheetView zoomScale="85" zoomScaleNormal="85" workbookViewId="0">
      <pane ySplit="6" topLeftCell="A81" activePane="bottomLeft" state="frozen"/>
      <selection activeCell="C85" sqref="C85:E85"/>
      <selection pane="bottomLeft" activeCell="C85" sqref="C85:E85"/>
    </sheetView>
  </sheetViews>
  <sheetFormatPr defaultRowHeight="15.75" x14ac:dyDescent="0.25"/>
  <cols>
    <col min="1" max="1" width="14.5703125" style="249" customWidth="1"/>
    <col min="2" max="2" width="10.140625" style="230" customWidth="1"/>
    <col min="3" max="10" width="15.5703125" style="230" customWidth="1"/>
    <col min="11" max="11" width="15.5703125" style="232" customWidth="1"/>
    <col min="12" max="12" width="69.5703125" style="233" customWidth="1"/>
    <col min="13" max="16384" width="9.140625" style="133"/>
  </cols>
  <sheetData>
    <row r="1" spans="1:13" s="146" customFormat="1" ht="30.75" customHeight="1" thickTop="1" x14ac:dyDescent="0.25">
      <c r="A1" s="559" t="s">
        <v>165</v>
      </c>
      <c r="B1" s="559"/>
      <c r="C1" s="559"/>
      <c r="D1" s="559"/>
      <c r="E1" s="559"/>
      <c r="F1" s="559"/>
      <c r="G1" s="559"/>
      <c r="H1" s="559"/>
      <c r="I1" s="559"/>
      <c r="J1" s="559"/>
      <c r="K1" s="559"/>
      <c r="L1" s="559"/>
      <c r="M1" s="145"/>
    </row>
    <row r="2" spans="1:13" s="148" customFormat="1" ht="20.100000000000001" customHeight="1" x14ac:dyDescent="0.25">
      <c r="A2" s="560" t="s">
        <v>1</v>
      </c>
      <c r="B2" s="561"/>
      <c r="C2" s="562">
        <f>+(25+120+74)*25</f>
        <v>5475</v>
      </c>
      <c r="D2" s="563"/>
      <c r="E2" s="563"/>
      <c r="F2" s="564"/>
      <c r="G2" s="565" t="s">
        <v>166</v>
      </c>
      <c r="H2" s="566"/>
      <c r="I2" s="438" t="s">
        <v>2</v>
      </c>
      <c r="J2" s="439"/>
      <c r="K2" s="456" t="s">
        <v>167</v>
      </c>
      <c r="L2" s="457"/>
      <c r="M2" s="147"/>
    </row>
    <row r="3" spans="1:13" s="148" customFormat="1" ht="24.75" customHeight="1" x14ac:dyDescent="0.25">
      <c r="A3" s="537" t="s">
        <v>3</v>
      </c>
      <c r="B3" s="538"/>
      <c r="C3" s="547" t="s">
        <v>4</v>
      </c>
      <c r="D3" s="548"/>
      <c r="E3" s="548"/>
      <c r="F3" s="549"/>
      <c r="G3" s="550" t="s">
        <v>168</v>
      </c>
      <c r="H3" s="551"/>
      <c r="I3" s="438" t="s">
        <v>5</v>
      </c>
      <c r="J3" s="439"/>
      <c r="K3" s="456" t="s">
        <v>117</v>
      </c>
      <c r="L3" s="457"/>
      <c r="M3" s="147"/>
    </row>
    <row r="4" spans="1:13" s="148" customFormat="1" ht="20.25" customHeight="1" x14ac:dyDescent="0.25">
      <c r="A4" s="537" t="s">
        <v>7</v>
      </c>
      <c r="B4" s="538"/>
      <c r="C4" s="552" t="s">
        <v>169</v>
      </c>
      <c r="D4" s="553"/>
      <c r="E4" s="553"/>
      <c r="F4" s="554"/>
      <c r="G4" s="555" t="s">
        <v>170</v>
      </c>
      <c r="H4" s="556"/>
      <c r="I4" s="438" t="s">
        <v>9</v>
      </c>
      <c r="J4" s="439"/>
      <c r="K4" s="456" t="s">
        <v>171</v>
      </c>
      <c r="L4" s="457"/>
      <c r="M4" s="147"/>
    </row>
    <row r="5" spans="1:13" s="149" customFormat="1" ht="79.5" customHeight="1" thickBot="1" x14ac:dyDescent="0.3">
      <c r="A5" s="537" t="s">
        <v>11</v>
      </c>
      <c r="B5" s="538"/>
      <c r="C5" s="539" t="s">
        <v>172</v>
      </c>
      <c r="D5" s="540"/>
      <c r="E5" s="540"/>
      <c r="F5" s="540"/>
      <c r="G5" s="557"/>
      <c r="H5" s="558"/>
      <c r="I5" s="438" t="s">
        <v>14</v>
      </c>
      <c r="J5" s="439"/>
      <c r="K5" s="541" t="s">
        <v>173</v>
      </c>
      <c r="L5" s="542"/>
    </row>
    <row r="6" spans="1:13" ht="43.5" customHeight="1" thickTop="1" thickBot="1" x14ac:dyDescent="0.3">
      <c r="A6" s="150" t="s">
        <v>16</v>
      </c>
      <c r="B6" s="151" t="s">
        <v>17</v>
      </c>
      <c r="C6" s="151" t="s">
        <v>18</v>
      </c>
      <c r="D6" s="151" t="s">
        <v>19</v>
      </c>
      <c r="E6" s="151" t="s">
        <v>20</v>
      </c>
      <c r="F6" s="151" t="s">
        <v>21</v>
      </c>
      <c r="G6" s="151" t="s">
        <v>22</v>
      </c>
      <c r="H6" s="151" t="s">
        <v>23</v>
      </c>
      <c r="I6" s="152" t="s">
        <v>24</v>
      </c>
      <c r="J6" s="152" t="s">
        <v>25</v>
      </c>
      <c r="K6" s="153" t="s">
        <v>26</v>
      </c>
      <c r="L6" s="154" t="s">
        <v>27</v>
      </c>
    </row>
    <row r="7" spans="1:13" ht="87" customHeight="1" thickTop="1" x14ac:dyDescent="0.25">
      <c r="A7" s="155">
        <v>43015</v>
      </c>
      <c r="B7" s="156" t="s">
        <v>28</v>
      </c>
      <c r="C7" s="543" t="s">
        <v>174</v>
      </c>
      <c r="D7" s="544"/>
      <c r="E7" s="544"/>
      <c r="F7" s="544"/>
      <c r="G7" s="544"/>
      <c r="H7" s="544"/>
      <c r="I7" s="544"/>
      <c r="J7" s="544"/>
      <c r="K7" s="157" t="s">
        <v>175</v>
      </c>
      <c r="L7" s="158" t="s">
        <v>176</v>
      </c>
    </row>
    <row r="8" spans="1:13" ht="31.5" x14ac:dyDescent="0.25">
      <c r="A8" s="545">
        <v>43016</v>
      </c>
      <c r="B8" s="159" t="s">
        <v>34</v>
      </c>
      <c r="C8" s="136">
        <v>1030</v>
      </c>
      <c r="D8" s="137">
        <f t="shared" ref="D8:D42" si="0">+C8*(100-E8)/100</f>
        <v>1019.7</v>
      </c>
      <c r="E8" s="136">
        <v>1</v>
      </c>
      <c r="F8" s="136" t="s">
        <v>101</v>
      </c>
      <c r="G8" s="136">
        <v>120</v>
      </c>
      <c r="H8" s="136"/>
      <c r="I8" s="136"/>
      <c r="J8" s="136"/>
      <c r="K8" s="138"/>
      <c r="L8" s="139" t="s">
        <v>177</v>
      </c>
    </row>
    <row r="9" spans="1:13" ht="23.25" customHeight="1" x14ac:dyDescent="0.25">
      <c r="A9" s="546"/>
      <c r="B9" s="159" t="s">
        <v>92</v>
      </c>
      <c r="C9" s="473" t="s">
        <v>178</v>
      </c>
      <c r="D9" s="474"/>
      <c r="E9" s="474"/>
      <c r="F9" s="474"/>
      <c r="G9" s="474"/>
      <c r="H9" s="474"/>
      <c r="I9" s="474"/>
      <c r="J9" s="475"/>
      <c r="K9" s="160"/>
      <c r="L9" s="139"/>
    </row>
    <row r="10" spans="1:13" ht="31.5" x14ac:dyDescent="0.25">
      <c r="A10" s="134">
        <v>43018</v>
      </c>
      <c r="B10" s="135" t="s">
        <v>34</v>
      </c>
      <c r="C10" s="136">
        <v>1140</v>
      </c>
      <c r="D10" s="137">
        <f t="shared" si="0"/>
        <v>1128.5999999999999</v>
      </c>
      <c r="E10" s="136">
        <v>1</v>
      </c>
      <c r="F10" s="136" t="s">
        <v>101</v>
      </c>
      <c r="G10" s="136">
        <v>140</v>
      </c>
      <c r="H10" s="136"/>
      <c r="I10" s="136"/>
      <c r="J10" s="136"/>
      <c r="K10" s="138"/>
      <c r="L10" s="139" t="s">
        <v>179</v>
      </c>
    </row>
    <row r="11" spans="1:13" ht="31.5" x14ac:dyDescent="0.25">
      <c r="A11" s="134">
        <v>43026</v>
      </c>
      <c r="B11" s="135" t="s">
        <v>34</v>
      </c>
      <c r="C11" s="136">
        <v>1186</v>
      </c>
      <c r="D11" s="137">
        <f t="shared" si="0"/>
        <v>1174.1400000000001</v>
      </c>
      <c r="E11" s="136">
        <v>1</v>
      </c>
      <c r="F11" s="136"/>
      <c r="G11" s="136">
        <v>123</v>
      </c>
      <c r="H11" s="136"/>
      <c r="I11" s="136"/>
      <c r="J11" s="136"/>
      <c r="K11" s="138"/>
      <c r="L11" s="139" t="s">
        <v>180</v>
      </c>
    </row>
    <row r="12" spans="1:13" ht="28.5" customHeight="1" x14ac:dyDescent="0.25">
      <c r="A12" s="134">
        <v>43046</v>
      </c>
      <c r="B12" s="135" t="s">
        <v>92</v>
      </c>
      <c r="C12" s="473" t="s">
        <v>181</v>
      </c>
      <c r="D12" s="474"/>
      <c r="E12" s="474"/>
      <c r="F12" s="474"/>
      <c r="G12" s="474"/>
      <c r="H12" s="474"/>
      <c r="I12" s="474"/>
      <c r="J12" s="475"/>
      <c r="K12" s="160"/>
      <c r="L12" s="139"/>
    </row>
    <row r="13" spans="1:13" ht="31.5" x14ac:dyDescent="0.25">
      <c r="A13" s="134">
        <v>43047</v>
      </c>
      <c r="B13" s="135" t="s">
        <v>34</v>
      </c>
      <c r="C13" s="136">
        <v>1155</v>
      </c>
      <c r="D13" s="137">
        <f t="shared" si="0"/>
        <v>958.65</v>
      </c>
      <c r="E13" s="136">
        <v>17</v>
      </c>
      <c r="F13" s="136"/>
      <c r="G13" s="136">
        <v>120</v>
      </c>
      <c r="H13" s="136"/>
      <c r="I13" s="136"/>
      <c r="J13" s="136"/>
      <c r="K13" s="138"/>
      <c r="L13" s="139" t="s">
        <v>182</v>
      </c>
    </row>
    <row r="14" spans="1:13" ht="48" thickBot="1" x14ac:dyDescent="0.3">
      <c r="A14" s="161">
        <v>43097</v>
      </c>
      <c r="B14" s="162" t="s">
        <v>34</v>
      </c>
      <c r="C14" s="163">
        <v>1105</v>
      </c>
      <c r="D14" s="164">
        <f t="shared" si="0"/>
        <v>906.1</v>
      </c>
      <c r="E14" s="163">
        <v>18</v>
      </c>
      <c r="F14" s="163"/>
      <c r="G14" s="163">
        <v>117</v>
      </c>
      <c r="H14" s="163"/>
      <c r="I14" s="163"/>
      <c r="J14" s="163"/>
      <c r="K14" s="165"/>
      <c r="L14" s="166" t="s">
        <v>183</v>
      </c>
    </row>
    <row r="15" spans="1:13" ht="30" customHeight="1" thickTop="1" x14ac:dyDescent="0.25">
      <c r="A15" s="167">
        <v>43106</v>
      </c>
      <c r="B15" s="168" t="s">
        <v>92</v>
      </c>
      <c r="C15" s="530" t="s">
        <v>184</v>
      </c>
      <c r="D15" s="531"/>
      <c r="E15" s="531"/>
      <c r="F15" s="531"/>
      <c r="G15" s="531"/>
      <c r="H15" s="531"/>
      <c r="I15" s="531"/>
      <c r="J15" s="532"/>
      <c r="K15" s="169"/>
      <c r="L15" s="170"/>
    </row>
    <row r="16" spans="1:13" ht="47.25" x14ac:dyDescent="0.25">
      <c r="A16" s="134">
        <v>43111</v>
      </c>
      <c r="B16" s="135" t="s">
        <v>34</v>
      </c>
      <c r="C16" s="136">
        <v>910</v>
      </c>
      <c r="D16" s="137">
        <f t="shared" si="0"/>
        <v>473.2</v>
      </c>
      <c r="E16" s="136">
        <v>48</v>
      </c>
      <c r="F16" s="136"/>
      <c r="G16" s="136">
        <v>126</v>
      </c>
      <c r="H16" s="136"/>
      <c r="I16" s="136"/>
      <c r="J16" s="136"/>
      <c r="K16" s="138"/>
      <c r="L16" s="139" t="s">
        <v>185</v>
      </c>
    </row>
    <row r="17" spans="1:12" ht="29.25" customHeight="1" x14ac:dyDescent="0.25">
      <c r="A17" s="171">
        <v>43116</v>
      </c>
      <c r="B17" s="172" t="s">
        <v>34</v>
      </c>
      <c r="C17" s="173">
        <v>770</v>
      </c>
      <c r="D17" s="174">
        <f t="shared" si="0"/>
        <v>400.4</v>
      </c>
      <c r="E17" s="173">
        <v>48</v>
      </c>
      <c r="F17" s="173"/>
      <c r="G17" s="173">
        <v>50</v>
      </c>
      <c r="H17" s="173"/>
      <c r="I17" s="173"/>
      <c r="J17" s="173"/>
      <c r="K17" s="175"/>
      <c r="L17" s="176" t="s">
        <v>36</v>
      </c>
    </row>
    <row r="18" spans="1:12" ht="47.25" x14ac:dyDescent="0.25">
      <c r="A18" s="134">
        <v>43118</v>
      </c>
      <c r="B18" s="135" t="s">
        <v>34</v>
      </c>
      <c r="C18" s="136">
        <v>870</v>
      </c>
      <c r="D18" s="137">
        <f>+C18*(100-E18)/100</f>
        <v>452.4</v>
      </c>
      <c r="E18" s="136">
        <v>48</v>
      </c>
      <c r="F18" s="136"/>
      <c r="G18" s="136">
        <v>115</v>
      </c>
      <c r="H18" s="136"/>
      <c r="I18" s="136"/>
      <c r="J18" s="136"/>
      <c r="K18" s="138"/>
      <c r="L18" s="139" t="s">
        <v>186</v>
      </c>
    </row>
    <row r="19" spans="1:12" ht="47.25" x14ac:dyDescent="0.25">
      <c r="A19" s="134">
        <v>43146</v>
      </c>
      <c r="B19" s="135" t="s">
        <v>34</v>
      </c>
      <c r="C19" s="136">
        <v>885</v>
      </c>
      <c r="D19" s="137">
        <f t="shared" si="0"/>
        <v>663.75</v>
      </c>
      <c r="E19" s="136">
        <v>25</v>
      </c>
      <c r="F19" s="136"/>
      <c r="G19" s="136">
        <v>125</v>
      </c>
      <c r="H19" s="136"/>
      <c r="I19" s="136"/>
      <c r="J19" s="136"/>
      <c r="K19" s="138"/>
      <c r="L19" s="139" t="s">
        <v>187</v>
      </c>
    </row>
    <row r="20" spans="1:12" ht="47.25" x14ac:dyDescent="0.25">
      <c r="A20" s="134">
        <v>43155</v>
      </c>
      <c r="B20" s="135" t="s">
        <v>34</v>
      </c>
      <c r="C20" s="136">
        <v>895</v>
      </c>
      <c r="D20" s="137">
        <f t="shared" si="0"/>
        <v>671.25</v>
      </c>
      <c r="E20" s="136">
        <v>25</v>
      </c>
      <c r="F20" s="136"/>
      <c r="G20" s="136">
        <v>125</v>
      </c>
      <c r="H20" s="136"/>
      <c r="I20" s="136"/>
      <c r="J20" s="136"/>
      <c r="K20" s="138"/>
      <c r="L20" s="139" t="s">
        <v>188</v>
      </c>
    </row>
    <row r="21" spans="1:12" ht="47.25" x14ac:dyDescent="0.25">
      <c r="A21" s="134">
        <v>43184</v>
      </c>
      <c r="B21" s="135" t="s">
        <v>34</v>
      </c>
      <c r="C21" s="136">
        <v>900</v>
      </c>
      <c r="D21" s="137">
        <f t="shared" si="0"/>
        <v>675</v>
      </c>
      <c r="E21" s="136">
        <v>25</v>
      </c>
      <c r="F21" s="136"/>
      <c r="G21" s="136">
        <v>130</v>
      </c>
      <c r="H21" s="136"/>
      <c r="I21" s="136"/>
      <c r="J21" s="136"/>
      <c r="K21" s="138"/>
      <c r="L21" s="139" t="s">
        <v>189</v>
      </c>
    </row>
    <row r="22" spans="1:12" ht="47.25" x14ac:dyDescent="0.25">
      <c r="A22" s="134">
        <v>43268</v>
      </c>
      <c r="B22" s="135" t="s">
        <v>34</v>
      </c>
      <c r="C22" s="136">
        <v>805</v>
      </c>
      <c r="D22" s="137">
        <f t="shared" si="0"/>
        <v>241.5</v>
      </c>
      <c r="E22" s="136">
        <v>70</v>
      </c>
      <c r="F22" s="136"/>
      <c r="G22" s="136">
        <v>130</v>
      </c>
      <c r="H22" s="136"/>
      <c r="I22" s="136"/>
      <c r="J22" s="136"/>
      <c r="K22" s="138"/>
      <c r="L22" s="139" t="s">
        <v>190</v>
      </c>
    </row>
    <row r="23" spans="1:12" ht="40.5" customHeight="1" x14ac:dyDescent="0.25">
      <c r="A23" s="134">
        <v>43264</v>
      </c>
      <c r="B23" s="135" t="s">
        <v>92</v>
      </c>
      <c r="C23" s="527" t="s">
        <v>191</v>
      </c>
      <c r="D23" s="523"/>
      <c r="E23" s="523"/>
      <c r="F23" s="523"/>
      <c r="G23" s="523"/>
      <c r="H23" s="523"/>
      <c r="I23" s="523"/>
      <c r="J23" s="524"/>
      <c r="K23" s="177"/>
      <c r="L23" s="139"/>
    </row>
    <row r="24" spans="1:12" x14ac:dyDescent="0.25">
      <c r="A24" s="134">
        <v>43313</v>
      </c>
      <c r="B24" s="135" t="s">
        <v>20</v>
      </c>
      <c r="C24" s="533" t="s">
        <v>192</v>
      </c>
      <c r="D24" s="474"/>
      <c r="E24" s="474"/>
      <c r="F24" s="474"/>
      <c r="G24" s="474"/>
      <c r="H24" s="474"/>
      <c r="I24" s="474"/>
      <c r="J24" s="475"/>
      <c r="K24" s="160"/>
      <c r="L24" s="139"/>
    </row>
    <row r="25" spans="1:12" ht="47.25" x14ac:dyDescent="0.25">
      <c r="A25" s="134">
        <v>43348</v>
      </c>
      <c r="B25" s="135" t="s">
        <v>34</v>
      </c>
      <c r="C25" s="136">
        <v>755</v>
      </c>
      <c r="D25" s="137">
        <f t="shared" si="0"/>
        <v>188.75</v>
      </c>
      <c r="E25" s="136">
        <v>75</v>
      </c>
      <c r="F25" s="136"/>
      <c r="G25" s="136">
        <v>130</v>
      </c>
      <c r="H25" s="136"/>
      <c r="I25" s="136"/>
      <c r="J25" s="136"/>
      <c r="K25" s="138"/>
      <c r="L25" s="139" t="s">
        <v>193</v>
      </c>
    </row>
    <row r="26" spans="1:12" ht="47.25" x14ac:dyDescent="0.25">
      <c r="A26" s="134">
        <v>43403</v>
      </c>
      <c r="B26" s="135" t="s">
        <v>34</v>
      </c>
      <c r="C26" s="136">
        <v>850</v>
      </c>
      <c r="D26" s="137">
        <f t="shared" si="0"/>
        <v>212.5</v>
      </c>
      <c r="E26" s="136">
        <v>75</v>
      </c>
      <c r="F26" s="136"/>
      <c r="G26" s="136">
        <v>140</v>
      </c>
      <c r="H26" s="136"/>
      <c r="I26" s="136"/>
      <c r="J26" s="136"/>
      <c r="K26" s="138"/>
      <c r="L26" s="139" t="s">
        <v>194</v>
      </c>
    </row>
    <row r="27" spans="1:12" ht="48" thickBot="1" x14ac:dyDescent="0.3">
      <c r="A27" s="134">
        <v>43435</v>
      </c>
      <c r="B27" s="135" t="s">
        <v>34</v>
      </c>
      <c r="C27" s="136">
        <v>720</v>
      </c>
      <c r="D27" s="137">
        <f t="shared" si="0"/>
        <v>180</v>
      </c>
      <c r="E27" s="136">
        <v>75</v>
      </c>
      <c r="F27" s="136"/>
      <c r="G27" s="136">
        <v>130</v>
      </c>
      <c r="H27" s="136"/>
      <c r="I27" s="136"/>
      <c r="J27" s="136"/>
      <c r="K27" s="138"/>
      <c r="L27" s="139" t="s">
        <v>195</v>
      </c>
    </row>
    <row r="28" spans="1:12" ht="54.75" customHeight="1" thickTop="1" x14ac:dyDescent="0.25">
      <c r="A28" s="47">
        <v>43482</v>
      </c>
      <c r="B28" s="48" t="s">
        <v>34</v>
      </c>
      <c r="C28" s="115">
        <v>635</v>
      </c>
      <c r="D28" s="178">
        <f t="shared" si="0"/>
        <v>63.5</v>
      </c>
      <c r="E28" s="115">
        <v>90</v>
      </c>
      <c r="F28" s="115"/>
      <c r="G28" s="115">
        <v>125</v>
      </c>
      <c r="H28" s="115"/>
      <c r="I28" s="115"/>
      <c r="J28" s="115"/>
      <c r="K28" s="179"/>
      <c r="L28" s="180" t="s">
        <v>196</v>
      </c>
    </row>
    <row r="29" spans="1:12" ht="38.25" customHeight="1" x14ac:dyDescent="0.25">
      <c r="A29" s="134">
        <v>43493</v>
      </c>
      <c r="B29" s="135" t="s">
        <v>92</v>
      </c>
      <c r="C29" s="485" t="s">
        <v>197</v>
      </c>
      <c r="D29" s="486"/>
      <c r="E29" s="486"/>
      <c r="F29" s="486"/>
      <c r="G29" s="486"/>
      <c r="H29" s="486"/>
      <c r="I29" s="486"/>
      <c r="J29" s="487"/>
      <c r="K29" s="181"/>
      <c r="L29" s="139"/>
    </row>
    <row r="30" spans="1:12" ht="24.75" customHeight="1" thickBot="1" x14ac:dyDescent="0.3">
      <c r="A30" s="161">
        <v>43494</v>
      </c>
      <c r="B30" s="162" t="s">
        <v>92</v>
      </c>
      <c r="C30" s="534" t="s">
        <v>198</v>
      </c>
      <c r="D30" s="535"/>
      <c r="E30" s="535"/>
      <c r="F30" s="535"/>
      <c r="G30" s="535"/>
      <c r="H30" s="535"/>
      <c r="I30" s="535"/>
      <c r="J30" s="536"/>
      <c r="K30" s="182"/>
      <c r="L30" s="166"/>
    </row>
    <row r="31" spans="1:12" ht="144" customHeight="1" thickBot="1" x14ac:dyDescent="0.3">
      <c r="A31" s="183">
        <v>43513</v>
      </c>
      <c r="B31" s="184" t="s">
        <v>55</v>
      </c>
      <c r="C31" s="519" t="s">
        <v>199</v>
      </c>
      <c r="D31" s="520"/>
      <c r="E31" s="520"/>
      <c r="F31" s="520"/>
      <c r="G31" s="520"/>
      <c r="H31" s="520"/>
      <c r="I31" s="520"/>
      <c r="J31" s="521"/>
      <c r="K31" s="185" t="s">
        <v>200</v>
      </c>
      <c r="L31" s="186" t="s">
        <v>201</v>
      </c>
    </row>
    <row r="32" spans="1:12" x14ac:dyDescent="0.25">
      <c r="A32" s="187">
        <v>43523</v>
      </c>
      <c r="B32" s="188" t="s">
        <v>34</v>
      </c>
      <c r="C32" s="189">
        <v>195</v>
      </c>
      <c r="D32" s="190">
        <f t="shared" si="0"/>
        <v>19.5</v>
      </c>
      <c r="E32" s="189">
        <v>90</v>
      </c>
      <c r="F32" s="189" t="s">
        <v>101</v>
      </c>
      <c r="G32" s="189">
        <v>115</v>
      </c>
      <c r="H32" s="189"/>
      <c r="I32" s="189"/>
      <c r="J32" s="189"/>
      <c r="K32" s="191"/>
      <c r="L32" s="192" t="s">
        <v>202</v>
      </c>
    </row>
    <row r="33" spans="1:12" x14ac:dyDescent="0.25">
      <c r="A33" s="134">
        <v>43535</v>
      </c>
      <c r="B33" s="135" t="s">
        <v>34</v>
      </c>
      <c r="C33" s="136">
        <v>190</v>
      </c>
      <c r="D33" s="137">
        <f t="shared" si="0"/>
        <v>17.100000000000001</v>
      </c>
      <c r="E33" s="136">
        <v>91</v>
      </c>
      <c r="F33" s="136" t="s">
        <v>101</v>
      </c>
      <c r="G33" s="136">
        <v>140</v>
      </c>
      <c r="H33" s="136"/>
      <c r="I33" s="136"/>
      <c r="J33" s="136"/>
      <c r="K33" s="165"/>
      <c r="L33" s="166" t="s">
        <v>153</v>
      </c>
    </row>
    <row r="34" spans="1:12" ht="99.75" customHeight="1" x14ac:dyDescent="0.25">
      <c r="A34" s="193">
        <v>43536</v>
      </c>
      <c r="B34" s="194" t="s">
        <v>68</v>
      </c>
      <c r="C34" s="516" t="s">
        <v>203</v>
      </c>
      <c r="D34" s="517"/>
      <c r="E34" s="517"/>
      <c r="F34" s="517"/>
      <c r="G34" s="517"/>
      <c r="H34" s="517"/>
      <c r="I34" s="517"/>
      <c r="J34" s="518"/>
      <c r="K34" s="195" t="s">
        <v>204</v>
      </c>
      <c r="L34" s="196" t="s">
        <v>205</v>
      </c>
    </row>
    <row r="35" spans="1:12" x14ac:dyDescent="0.25">
      <c r="A35" s="134">
        <v>43542</v>
      </c>
      <c r="B35" s="135" t="s">
        <v>34</v>
      </c>
      <c r="C35" s="136">
        <v>180</v>
      </c>
      <c r="D35" s="137">
        <f>+C35*(100-E35)/100</f>
        <v>108</v>
      </c>
      <c r="E35" s="136">
        <v>40</v>
      </c>
      <c r="F35" s="136"/>
      <c r="G35" s="136">
        <v>120</v>
      </c>
      <c r="H35" s="136"/>
      <c r="I35" s="136"/>
      <c r="J35" s="136"/>
      <c r="K35" s="191"/>
      <c r="L35" s="192" t="s">
        <v>206</v>
      </c>
    </row>
    <row r="36" spans="1:12" x14ac:dyDescent="0.25">
      <c r="A36" s="134">
        <v>43583</v>
      </c>
      <c r="B36" s="135" t="s">
        <v>32</v>
      </c>
      <c r="C36" s="136"/>
      <c r="D36" s="137"/>
      <c r="E36" s="136"/>
      <c r="F36" s="136"/>
      <c r="G36" s="136"/>
      <c r="H36" s="136"/>
      <c r="I36" s="136"/>
      <c r="J36" s="136">
        <v>3880</v>
      </c>
      <c r="K36" s="138"/>
      <c r="L36" s="139" t="s">
        <v>33</v>
      </c>
    </row>
    <row r="37" spans="1:12" x14ac:dyDescent="0.25">
      <c r="A37" s="134">
        <v>43648</v>
      </c>
      <c r="B37" s="135" t="s">
        <v>34</v>
      </c>
      <c r="C37" s="136">
        <v>170</v>
      </c>
      <c r="D37" s="137">
        <f t="shared" si="0"/>
        <v>102</v>
      </c>
      <c r="E37" s="136">
        <v>40</v>
      </c>
      <c r="F37" s="136"/>
      <c r="G37" s="136">
        <v>115</v>
      </c>
      <c r="H37" s="136"/>
      <c r="I37" s="136"/>
      <c r="J37" s="136"/>
      <c r="K37" s="138"/>
      <c r="L37" s="139" t="s">
        <v>153</v>
      </c>
    </row>
    <row r="38" spans="1:12" x14ac:dyDescent="0.25">
      <c r="A38" s="171">
        <v>43738</v>
      </c>
      <c r="B38" s="172" t="s">
        <v>34</v>
      </c>
      <c r="C38" s="173">
        <v>125</v>
      </c>
      <c r="D38" s="174">
        <f t="shared" si="0"/>
        <v>56.25</v>
      </c>
      <c r="E38" s="173">
        <v>55</v>
      </c>
      <c r="F38" s="173"/>
      <c r="G38" s="173">
        <v>125</v>
      </c>
      <c r="H38" s="173"/>
      <c r="I38" s="173"/>
      <c r="J38" s="173"/>
      <c r="K38" s="175"/>
      <c r="L38" s="197" t="s">
        <v>99</v>
      </c>
    </row>
    <row r="39" spans="1:12" x14ac:dyDescent="0.25">
      <c r="A39" s="134">
        <v>43759</v>
      </c>
      <c r="B39" s="135" t="s">
        <v>38</v>
      </c>
      <c r="C39" s="522" t="s">
        <v>207</v>
      </c>
      <c r="D39" s="523"/>
      <c r="E39" s="523"/>
      <c r="F39" s="523"/>
      <c r="G39" s="523"/>
      <c r="H39" s="523"/>
      <c r="I39" s="523"/>
      <c r="J39" s="524"/>
      <c r="K39" s="177"/>
      <c r="L39" s="139"/>
    </row>
    <row r="40" spans="1:12" x14ac:dyDescent="0.25">
      <c r="A40" s="134">
        <v>43788</v>
      </c>
      <c r="B40" s="135" t="s">
        <v>34</v>
      </c>
      <c r="C40" s="136">
        <v>175</v>
      </c>
      <c r="D40" s="137">
        <f t="shared" si="0"/>
        <v>70</v>
      </c>
      <c r="E40" s="136">
        <v>60</v>
      </c>
      <c r="F40" s="136" t="s">
        <v>101</v>
      </c>
      <c r="G40" s="136">
        <v>115</v>
      </c>
      <c r="H40" s="136"/>
      <c r="I40" s="136"/>
      <c r="J40" s="136"/>
      <c r="K40" s="138"/>
      <c r="L40" s="139" t="s">
        <v>208</v>
      </c>
    </row>
    <row r="41" spans="1:12" x14ac:dyDescent="0.25">
      <c r="A41" s="134">
        <v>43822</v>
      </c>
      <c r="B41" s="135" t="s">
        <v>32</v>
      </c>
      <c r="C41" s="136"/>
      <c r="D41" s="137" t="s">
        <v>140</v>
      </c>
      <c r="E41" s="136"/>
      <c r="F41" s="136"/>
      <c r="G41" s="136"/>
      <c r="H41" s="136"/>
      <c r="I41" s="136"/>
      <c r="J41" s="136">
        <v>3325</v>
      </c>
      <c r="K41" s="138"/>
      <c r="L41" s="139" t="s">
        <v>209</v>
      </c>
    </row>
    <row r="42" spans="1:12" x14ac:dyDescent="0.25">
      <c r="A42" s="171">
        <v>43842</v>
      </c>
      <c r="B42" s="172" t="s">
        <v>34</v>
      </c>
      <c r="C42" s="173">
        <v>205</v>
      </c>
      <c r="D42" s="174">
        <f t="shared" si="0"/>
        <v>82</v>
      </c>
      <c r="E42" s="173">
        <v>60</v>
      </c>
      <c r="F42" s="173" t="s">
        <v>101</v>
      </c>
      <c r="G42" s="173">
        <v>140</v>
      </c>
      <c r="H42" s="173"/>
      <c r="I42" s="173"/>
      <c r="J42" s="173"/>
      <c r="K42" s="175"/>
      <c r="L42" s="197" t="s">
        <v>130</v>
      </c>
    </row>
    <row r="43" spans="1:12" ht="44.25" customHeight="1" x14ac:dyDescent="0.25">
      <c r="A43" s="193">
        <v>43857</v>
      </c>
      <c r="B43" s="194" t="s">
        <v>68</v>
      </c>
      <c r="C43" s="516" t="s">
        <v>210</v>
      </c>
      <c r="D43" s="525"/>
      <c r="E43" s="525"/>
      <c r="F43" s="525"/>
      <c r="G43" s="525"/>
      <c r="H43" s="525"/>
      <c r="I43" s="525"/>
      <c r="J43" s="526"/>
      <c r="K43" s="198" t="s">
        <v>211</v>
      </c>
      <c r="L43" s="199" t="s">
        <v>212</v>
      </c>
    </row>
    <row r="44" spans="1:12" x14ac:dyDescent="0.25">
      <c r="A44" s="134">
        <v>43861</v>
      </c>
      <c r="B44" s="135" t="s">
        <v>34</v>
      </c>
      <c r="C44" s="136">
        <v>295</v>
      </c>
      <c r="D44" s="137">
        <f>+C44*(100-E44)/100</f>
        <v>118</v>
      </c>
      <c r="E44" s="136">
        <v>60</v>
      </c>
      <c r="F44" s="136" t="s">
        <v>101</v>
      </c>
      <c r="G44" s="136">
        <v>125</v>
      </c>
      <c r="H44" s="136"/>
      <c r="I44" s="136"/>
      <c r="J44" s="136"/>
      <c r="K44" s="138"/>
      <c r="L44" s="139" t="s">
        <v>213</v>
      </c>
    </row>
    <row r="45" spans="1:12" ht="18.75" customHeight="1" x14ac:dyDescent="0.25">
      <c r="A45" s="134">
        <v>43891</v>
      </c>
      <c r="B45" s="135" t="s">
        <v>38</v>
      </c>
      <c r="C45" s="473" t="s">
        <v>214</v>
      </c>
      <c r="D45" s="474"/>
      <c r="E45" s="474"/>
      <c r="F45" s="474"/>
      <c r="G45" s="474"/>
      <c r="H45" s="474"/>
      <c r="I45" s="474"/>
      <c r="J45" s="475"/>
      <c r="K45" s="160"/>
      <c r="L45" s="139"/>
    </row>
    <row r="46" spans="1:12" ht="24" customHeight="1" x14ac:dyDescent="0.25">
      <c r="A46" s="134">
        <v>43894</v>
      </c>
      <c r="B46" s="135" t="s">
        <v>38</v>
      </c>
      <c r="C46" s="527" t="s">
        <v>215</v>
      </c>
      <c r="D46" s="528"/>
      <c r="E46" s="528"/>
      <c r="F46" s="528"/>
      <c r="G46" s="528"/>
      <c r="H46" s="528"/>
      <c r="I46" s="528"/>
      <c r="J46" s="529"/>
      <c r="K46" s="200"/>
      <c r="L46" s="139"/>
    </row>
    <row r="47" spans="1:12" x14ac:dyDescent="0.25">
      <c r="A47" s="134">
        <v>43896</v>
      </c>
      <c r="B47" s="135" t="s">
        <v>34</v>
      </c>
      <c r="C47" s="136">
        <v>269</v>
      </c>
      <c r="D47" s="137">
        <f>+C47*(100-E47)/100</f>
        <v>107.6</v>
      </c>
      <c r="E47" s="136">
        <v>60</v>
      </c>
      <c r="F47" s="136" t="s">
        <v>101</v>
      </c>
      <c r="G47" s="136">
        <v>145</v>
      </c>
      <c r="H47" s="136"/>
      <c r="I47" s="136"/>
      <c r="J47" s="136"/>
      <c r="K47" s="138"/>
      <c r="L47" s="139" t="s">
        <v>216</v>
      </c>
    </row>
    <row r="48" spans="1:12" x14ac:dyDescent="0.25">
      <c r="A48" s="201">
        <v>43920</v>
      </c>
      <c r="B48" s="202" t="s">
        <v>20</v>
      </c>
      <c r="C48" s="203"/>
      <c r="D48" s="203"/>
      <c r="E48" s="203">
        <v>60</v>
      </c>
      <c r="F48" s="203"/>
      <c r="G48" s="203"/>
      <c r="H48" s="203"/>
      <c r="I48" s="203"/>
      <c r="J48" s="203"/>
      <c r="K48" s="204"/>
      <c r="L48" s="205"/>
    </row>
    <row r="49" spans="1:16384" x14ac:dyDescent="0.25">
      <c r="A49" s="201">
        <v>43951</v>
      </c>
      <c r="B49" s="202" t="s">
        <v>20</v>
      </c>
      <c r="C49" s="203"/>
      <c r="D49" s="203"/>
      <c r="E49" s="203">
        <v>75</v>
      </c>
      <c r="F49" s="203"/>
      <c r="G49" s="203"/>
      <c r="H49" s="203"/>
      <c r="I49" s="203"/>
      <c r="J49" s="203"/>
      <c r="K49" s="204"/>
      <c r="L49" s="205"/>
    </row>
    <row r="50" spans="1:16384" ht="37.5" customHeight="1" x14ac:dyDescent="0.25">
      <c r="A50" s="134">
        <v>43977</v>
      </c>
      <c r="B50" s="206" t="s">
        <v>38</v>
      </c>
      <c r="C50" s="485" t="s">
        <v>217</v>
      </c>
      <c r="D50" s="486"/>
      <c r="E50" s="486"/>
      <c r="F50" s="486"/>
      <c r="G50" s="486"/>
      <c r="H50" s="486"/>
      <c r="I50" s="486"/>
      <c r="J50" s="487"/>
      <c r="K50" s="181"/>
      <c r="L50" s="207" t="s">
        <v>218</v>
      </c>
    </row>
    <row r="51" spans="1:16384" ht="37.5" customHeight="1" x14ac:dyDescent="0.25">
      <c r="A51" s="134">
        <v>43990</v>
      </c>
      <c r="B51" s="206" t="s">
        <v>38</v>
      </c>
      <c r="C51" s="485" t="s">
        <v>219</v>
      </c>
      <c r="D51" s="486"/>
      <c r="E51" s="486"/>
      <c r="F51" s="486"/>
      <c r="G51" s="486"/>
      <c r="H51" s="486"/>
      <c r="I51" s="486"/>
      <c r="J51" s="487"/>
      <c r="K51" s="181"/>
      <c r="L51" s="207" t="s">
        <v>220</v>
      </c>
    </row>
    <row r="52" spans="1:16384" ht="48.75" customHeight="1" x14ac:dyDescent="0.25">
      <c r="A52" s="134">
        <v>43998</v>
      </c>
      <c r="B52" s="206" t="s">
        <v>38</v>
      </c>
      <c r="C52" s="485" t="s">
        <v>221</v>
      </c>
      <c r="D52" s="486"/>
      <c r="E52" s="486"/>
      <c r="F52" s="486"/>
      <c r="G52" s="486"/>
      <c r="H52" s="486"/>
      <c r="I52" s="486"/>
      <c r="J52" s="487"/>
      <c r="K52" s="181"/>
      <c r="L52" s="139"/>
    </row>
    <row r="53" spans="1:16384" ht="104.25" customHeight="1" x14ac:dyDescent="0.25">
      <c r="A53" s="193">
        <v>44047</v>
      </c>
      <c r="B53" s="194" t="s">
        <v>55</v>
      </c>
      <c r="C53" s="516" t="s">
        <v>222</v>
      </c>
      <c r="D53" s="517"/>
      <c r="E53" s="517"/>
      <c r="F53" s="517"/>
      <c r="G53" s="517"/>
      <c r="H53" s="517"/>
      <c r="I53" s="517"/>
      <c r="J53" s="518"/>
      <c r="K53" s="208" t="s">
        <v>223</v>
      </c>
      <c r="L53" s="196" t="s">
        <v>224</v>
      </c>
    </row>
    <row r="54" spans="1:16384" s="9" customFormat="1" x14ac:dyDescent="0.25">
      <c r="A54" s="14">
        <v>44064</v>
      </c>
      <c r="B54" s="15" t="s">
        <v>32</v>
      </c>
      <c r="C54" s="59"/>
      <c r="D54" s="59"/>
      <c r="E54" s="59"/>
      <c r="F54" s="59"/>
      <c r="G54" s="59"/>
      <c r="H54" s="59">
        <v>1630</v>
      </c>
      <c r="I54" s="136">
        <v>85</v>
      </c>
      <c r="J54" s="59"/>
      <c r="K54" s="121"/>
      <c r="L54" s="141" t="s">
        <v>33</v>
      </c>
    </row>
    <row r="55" spans="1:16384" x14ac:dyDescent="0.25">
      <c r="A55" s="134">
        <v>44069</v>
      </c>
      <c r="B55" s="206" t="s">
        <v>34</v>
      </c>
      <c r="C55" s="136">
        <v>220</v>
      </c>
      <c r="D55" s="137">
        <f>+C55*(100-E55)/100</f>
        <v>37.4</v>
      </c>
      <c r="E55" s="136">
        <v>83</v>
      </c>
      <c r="F55" s="136" t="s">
        <v>101</v>
      </c>
      <c r="G55" s="136">
        <v>120</v>
      </c>
      <c r="H55" s="136"/>
      <c r="I55" s="136"/>
      <c r="J55" s="136"/>
      <c r="K55" s="138"/>
      <c r="L55" s="139" t="s">
        <v>225</v>
      </c>
    </row>
    <row r="56" spans="1:16384" x14ac:dyDescent="0.25">
      <c r="A56" s="201">
        <v>44073</v>
      </c>
      <c r="B56" s="202" t="s">
        <v>20</v>
      </c>
      <c r="C56" s="203"/>
      <c r="D56" s="203"/>
      <c r="E56" s="203">
        <v>83</v>
      </c>
      <c r="F56" s="203"/>
      <c r="G56" s="203"/>
      <c r="H56" s="203"/>
      <c r="I56" s="203"/>
      <c r="J56" s="203"/>
      <c r="K56" s="204"/>
      <c r="L56" s="205"/>
    </row>
    <row r="57" spans="1:16384" x14ac:dyDescent="0.25">
      <c r="A57" s="134">
        <v>44089</v>
      </c>
      <c r="B57" s="206" t="s">
        <v>32</v>
      </c>
      <c r="C57" s="136"/>
      <c r="D57" s="137">
        <f>+C57*(100-E57)/100</f>
        <v>0</v>
      </c>
      <c r="E57" s="136"/>
      <c r="F57" s="136"/>
      <c r="G57" s="136"/>
      <c r="H57" s="136">
        <v>1570</v>
      </c>
      <c r="I57" s="136">
        <v>100</v>
      </c>
      <c r="J57" s="136"/>
      <c r="K57" s="138"/>
      <c r="L57" s="139"/>
    </row>
    <row r="58" spans="1:16384" x14ac:dyDescent="0.25">
      <c r="A58" s="201">
        <v>44104</v>
      </c>
      <c r="B58" s="202" t="s">
        <v>20</v>
      </c>
      <c r="C58" s="203"/>
      <c r="D58" s="203"/>
      <c r="E58" s="203">
        <v>90</v>
      </c>
      <c r="F58" s="203"/>
      <c r="G58" s="203"/>
      <c r="H58" s="203"/>
      <c r="I58" s="203"/>
      <c r="J58" s="203"/>
      <c r="K58" s="204"/>
      <c r="L58" s="205"/>
    </row>
    <row r="59" spans="1:16384" ht="147.75" customHeight="1" x14ac:dyDescent="0.25">
      <c r="A59" s="193">
        <v>44112</v>
      </c>
      <c r="B59" s="209" t="s">
        <v>68</v>
      </c>
      <c r="C59" s="499" t="s">
        <v>226</v>
      </c>
      <c r="D59" s="500"/>
      <c r="E59" s="500"/>
      <c r="F59" s="500"/>
      <c r="G59" s="500"/>
      <c r="H59" s="500"/>
      <c r="I59" s="500"/>
      <c r="J59" s="501"/>
      <c r="K59" s="210" t="s">
        <v>227</v>
      </c>
      <c r="L59" s="211" t="s">
        <v>228</v>
      </c>
    </row>
    <row r="60" spans="1:16384" s="218" customFormat="1" ht="18.75" x14ac:dyDescent="0.3">
      <c r="A60" s="212">
        <v>44119</v>
      </c>
      <c r="B60" s="213" t="s">
        <v>34</v>
      </c>
      <c r="C60" s="214">
        <v>215</v>
      </c>
      <c r="D60" s="215">
        <f>+C60-(E60/100*C60)</f>
        <v>25.800000000000011</v>
      </c>
      <c r="E60" s="214">
        <v>88</v>
      </c>
      <c r="F60" s="214" t="s">
        <v>101</v>
      </c>
      <c r="G60" s="214">
        <v>110</v>
      </c>
      <c r="H60" s="214"/>
      <c r="I60" s="214"/>
      <c r="J60" s="214"/>
      <c r="K60" s="216"/>
      <c r="L60" s="217" t="s">
        <v>229</v>
      </c>
    </row>
    <row r="61" spans="1:16384" s="218" customFormat="1" ht="18.75" x14ac:dyDescent="0.3">
      <c r="A61" s="212">
        <v>44120</v>
      </c>
      <c r="B61" s="213" t="s">
        <v>32</v>
      </c>
      <c r="C61" s="214"/>
      <c r="D61" s="215" t="s">
        <v>140</v>
      </c>
      <c r="E61" s="214"/>
      <c r="F61" s="214"/>
      <c r="G61" s="214"/>
      <c r="H61" s="214">
        <v>1540</v>
      </c>
      <c r="I61" s="214">
        <v>100</v>
      </c>
      <c r="J61" s="214"/>
      <c r="K61" s="216"/>
      <c r="L61" s="217"/>
    </row>
    <row r="62" spans="1:16384" x14ac:dyDescent="0.25">
      <c r="A62" s="201">
        <v>44134</v>
      </c>
      <c r="B62" s="202" t="s">
        <v>20</v>
      </c>
      <c r="C62" s="203"/>
      <c r="D62" s="203"/>
      <c r="E62" s="203">
        <v>88</v>
      </c>
      <c r="F62" s="203"/>
      <c r="G62" s="203"/>
      <c r="H62" s="203"/>
      <c r="I62" s="203"/>
      <c r="J62" s="203"/>
      <c r="K62" s="204"/>
      <c r="L62" s="205"/>
    </row>
    <row r="63" spans="1:16384" ht="100.5" customHeight="1" x14ac:dyDescent="0.25">
      <c r="A63" s="193">
        <v>44147</v>
      </c>
      <c r="B63" s="209" t="s">
        <v>68</v>
      </c>
      <c r="C63" s="499" t="s">
        <v>230</v>
      </c>
      <c r="D63" s="500" t="e">
        <f>+C63*(100-E63)/100</f>
        <v>#VALUE!</v>
      </c>
      <c r="E63" s="500"/>
      <c r="F63" s="500"/>
      <c r="G63" s="500"/>
      <c r="H63" s="500"/>
      <c r="I63" s="500"/>
      <c r="J63" s="501"/>
      <c r="K63" s="210" t="s">
        <v>231</v>
      </c>
      <c r="L63" s="211" t="s">
        <v>232</v>
      </c>
      <c r="M63" s="219"/>
      <c r="N63" s="220"/>
      <c r="O63" s="513"/>
      <c r="P63" s="514"/>
      <c r="Q63" s="514"/>
      <c r="R63" s="514"/>
      <c r="S63" s="514"/>
      <c r="T63" s="514"/>
      <c r="U63" s="514"/>
      <c r="V63" s="515"/>
      <c r="W63" s="221"/>
      <c r="X63" s="222"/>
      <c r="Y63" s="219"/>
      <c r="Z63" s="220"/>
      <c r="AA63" s="513"/>
      <c r="AB63" s="514"/>
      <c r="AC63" s="514"/>
      <c r="AD63" s="514"/>
      <c r="AE63" s="514"/>
      <c r="AF63" s="514"/>
      <c r="AG63" s="514"/>
      <c r="AH63" s="515"/>
      <c r="AI63" s="210"/>
      <c r="AJ63" s="211"/>
      <c r="AK63" s="193"/>
      <c r="AL63" s="209"/>
      <c r="AM63" s="499"/>
      <c r="AN63" s="500"/>
      <c r="AO63" s="500"/>
      <c r="AP63" s="500"/>
      <c r="AQ63" s="500"/>
      <c r="AR63" s="500"/>
      <c r="AS63" s="500"/>
      <c r="AT63" s="501"/>
      <c r="AU63" s="210"/>
      <c r="AV63" s="211"/>
      <c r="AW63" s="193"/>
      <c r="AX63" s="209"/>
      <c r="AY63" s="499"/>
      <c r="AZ63" s="500"/>
      <c r="BA63" s="500"/>
      <c r="BB63" s="500"/>
      <c r="BC63" s="500"/>
      <c r="BD63" s="500"/>
      <c r="BE63" s="500"/>
      <c r="BF63" s="501"/>
      <c r="BG63" s="210"/>
      <c r="BH63" s="211"/>
      <c r="BI63" s="193"/>
      <c r="BJ63" s="209"/>
      <c r="BK63" s="499"/>
      <c r="BL63" s="500"/>
      <c r="BM63" s="500"/>
      <c r="BN63" s="500"/>
      <c r="BO63" s="500"/>
      <c r="BP63" s="500"/>
      <c r="BQ63" s="500"/>
      <c r="BR63" s="501"/>
      <c r="BS63" s="210"/>
      <c r="BT63" s="211"/>
      <c r="BU63" s="193"/>
      <c r="BV63" s="209"/>
      <c r="BW63" s="499"/>
      <c r="BX63" s="500"/>
      <c r="BY63" s="500"/>
      <c r="BZ63" s="500"/>
      <c r="CA63" s="500"/>
      <c r="CB63" s="500"/>
      <c r="CC63" s="500"/>
      <c r="CD63" s="501"/>
      <c r="CE63" s="210"/>
      <c r="CF63" s="211"/>
      <c r="CG63" s="193"/>
      <c r="CH63" s="209"/>
      <c r="CI63" s="499"/>
      <c r="CJ63" s="500"/>
      <c r="CK63" s="500"/>
      <c r="CL63" s="500"/>
      <c r="CM63" s="500"/>
      <c r="CN63" s="500"/>
      <c r="CO63" s="500"/>
      <c r="CP63" s="501"/>
      <c r="CQ63" s="210"/>
      <c r="CR63" s="211"/>
      <c r="CS63" s="193"/>
      <c r="CT63" s="209"/>
      <c r="CU63" s="499"/>
      <c r="CV63" s="500"/>
      <c r="CW63" s="500"/>
      <c r="CX63" s="500"/>
      <c r="CY63" s="500"/>
      <c r="CZ63" s="500"/>
      <c r="DA63" s="500"/>
      <c r="DB63" s="501"/>
      <c r="DC63" s="210"/>
      <c r="DD63" s="211"/>
      <c r="DE63" s="193"/>
      <c r="DF63" s="209"/>
      <c r="DG63" s="499"/>
      <c r="DH63" s="500"/>
      <c r="DI63" s="500"/>
      <c r="DJ63" s="500"/>
      <c r="DK63" s="500"/>
      <c r="DL63" s="500"/>
      <c r="DM63" s="500"/>
      <c r="DN63" s="501"/>
      <c r="DO63" s="210"/>
      <c r="DP63" s="211"/>
      <c r="DQ63" s="193"/>
      <c r="DR63" s="209"/>
      <c r="DS63" s="499"/>
      <c r="DT63" s="500"/>
      <c r="DU63" s="500"/>
      <c r="DV63" s="500"/>
      <c r="DW63" s="500"/>
      <c r="DX63" s="500"/>
      <c r="DY63" s="500"/>
      <c r="DZ63" s="501"/>
      <c r="EA63" s="210"/>
      <c r="EB63" s="211"/>
      <c r="EC63" s="193"/>
      <c r="ED63" s="209"/>
      <c r="EE63" s="499"/>
      <c r="EF63" s="500"/>
      <c r="EG63" s="500"/>
      <c r="EH63" s="500"/>
      <c r="EI63" s="500"/>
      <c r="EJ63" s="500"/>
      <c r="EK63" s="500"/>
      <c r="EL63" s="501"/>
      <c r="EM63" s="210"/>
      <c r="EN63" s="211"/>
      <c r="EO63" s="193"/>
      <c r="EP63" s="209"/>
      <c r="EQ63" s="499"/>
      <c r="ER63" s="500"/>
      <c r="ES63" s="500"/>
      <c r="ET63" s="500"/>
      <c r="EU63" s="500"/>
      <c r="EV63" s="500"/>
      <c r="EW63" s="500"/>
      <c r="EX63" s="501"/>
      <c r="EY63" s="210"/>
      <c r="EZ63" s="211"/>
      <c r="FA63" s="193"/>
      <c r="FB63" s="209"/>
      <c r="FC63" s="499"/>
      <c r="FD63" s="500"/>
      <c r="FE63" s="500"/>
      <c r="FF63" s="500"/>
      <c r="FG63" s="500"/>
      <c r="FH63" s="500"/>
      <c r="FI63" s="500"/>
      <c r="FJ63" s="501"/>
      <c r="FK63" s="210"/>
      <c r="FL63" s="211"/>
      <c r="FM63" s="193"/>
      <c r="FN63" s="209"/>
      <c r="FO63" s="499"/>
      <c r="FP63" s="500"/>
      <c r="FQ63" s="500"/>
      <c r="FR63" s="500"/>
      <c r="FS63" s="500"/>
      <c r="FT63" s="500"/>
      <c r="FU63" s="500"/>
      <c r="FV63" s="501"/>
      <c r="FW63" s="210"/>
      <c r="FX63" s="211"/>
      <c r="FY63" s="193"/>
      <c r="FZ63" s="209"/>
      <c r="GA63" s="499"/>
      <c r="GB63" s="500"/>
      <c r="GC63" s="500"/>
      <c r="GD63" s="500"/>
      <c r="GE63" s="500"/>
      <c r="GF63" s="500"/>
      <c r="GG63" s="500"/>
      <c r="GH63" s="501"/>
      <c r="GI63" s="210"/>
      <c r="GJ63" s="211"/>
      <c r="GK63" s="193"/>
      <c r="GL63" s="209"/>
      <c r="GM63" s="499"/>
      <c r="GN63" s="500"/>
      <c r="GO63" s="500"/>
      <c r="GP63" s="500"/>
      <c r="GQ63" s="500"/>
      <c r="GR63" s="500"/>
      <c r="GS63" s="500"/>
      <c r="GT63" s="501"/>
      <c r="GU63" s="210"/>
      <c r="GV63" s="211"/>
      <c r="GW63" s="193"/>
      <c r="GX63" s="209"/>
      <c r="GY63" s="499"/>
      <c r="GZ63" s="500"/>
      <c r="HA63" s="500"/>
      <c r="HB63" s="500"/>
      <c r="HC63" s="500"/>
      <c r="HD63" s="500"/>
      <c r="HE63" s="500"/>
      <c r="HF63" s="501"/>
      <c r="HG63" s="210"/>
      <c r="HH63" s="211"/>
      <c r="HI63" s="193"/>
      <c r="HJ63" s="209"/>
      <c r="HK63" s="499"/>
      <c r="HL63" s="500"/>
      <c r="HM63" s="500"/>
      <c r="HN63" s="500"/>
      <c r="HO63" s="500"/>
      <c r="HP63" s="500"/>
      <c r="HQ63" s="500"/>
      <c r="HR63" s="501"/>
      <c r="HS63" s="210"/>
      <c r="HT63" s="211"/>
      <c r="HU63" s="193"/>
      <c r="HV63" s="209"/>
      <c r="HW63" s="499"/>
      <c r="HX63" s="500"/>
      <c r="HY63" s="500"/>
      <c r="HZ63" s="500"/>
      <c r="IA63" s="500"/>
      <c r="IB63" s="500"/>
      <c r="IC63" s="500"/>
      <c r="ID63" s="501"/>
      <c r="IE63" s="210"/>
      <c r="IF63" s="211"/>
      <c r="IG63" s="193"/>
      <c r="IH63" s="209"/>
      <c r="II63" s="499"/>
      <c r="IJ63" s="500"/>
      <c r="IK63" s="500"/>
      <c r="IL63" s="500"/>
      <c r="IM63" s="500"/>
      <c r="IN63" s="500"/>
      <c r="IO63" s="500"/>
      <c r="IP63" s="501"/>
      <c r="IQ63" s="210"/>
      <c r="IR63" s="211"/>
      <c r="IS63" s="193"/>
      <c r="IT63" s="209"/>
      <c r="IU63" s="499"/>
      <c r="IV63" s="500"/>
      <c r="IW63" s="500"/>
      <c r="IX63" s="500"/>
      <c r="IY63" s="500"/>
      <c r="IZ63" s="500"/>
      <c r="JA63" s="500"/>
      <c r="JB63" s="501"/>
      <c r="JC63" s="210"/>
      <c r="JD63" s="211"/>
      <c r="JE63" s="193"/>
      <c r="JF63" s="209"/>
      <c r="JG63" s="499"/>
      <c r="JH63" s="500"/>
      <c r="JI63" s="500"/>
      <c r="JJ63" s="500"/>
      <c r="JK63" s="500"/>
      <c r="JL63" s="500"/>
      <c r="JM63" s="500"/>
      <c r="JN63" s="501"/>
      <c r="JO63" s="210"/>
      <c r="JP63" s="211"/>
      <c r="JQ63" s="193"/>
      <c r="JR63" s="209"/>
      <c r="JS63" s="499"/>
      <c r="JT63" s="500"/>
      <c r="JU63" s="500"/>
      <c r="JV63" s="500"/>
      <c r="JW63" s="500"/>
      <c r="JX63" s="500"/>
      <c r="JY63" s="500"/>
      <c r="JZ63" s="501"/>
      <c r="KA63" s="210"/>
      <c r="KB63" s="211"/>
      <c r="KC63" s="193"/>
      <c r="KD63" s="209"/>
      <c r="KE63" s="499"/>
      <c r="KF63" s="500"/>
      <c r="KG63" s="500"/>
      <c r="KH63" s="500"/>
      <c r="KI63" s="500"/>
      <c r="KJ63" s="500"/>
      <c r="KK63" s="500"/>
      <c r="KL63" s="501"/>
      <c r="KM63" s="210"/>
      <c r="KN63" s="211"/>
      <c r="KO63" s="193"/>
      <c r="KP63" s="209"/>
      <c r="KQ63" s="499"/>
      <c r="KR63" s="500"/>
      <c r="KS63" s="500"/>
      <c r="KT63" s="500"/>
      <c r="KU63" s="500"/>
      <c r="KV63" s="500"/>
      <c r="KW63" s="500"/>
      <c r="KX63" s="501"/>
      <c r="KY63" s="210"/>
      <c r="KZ63" s="211"/>
      <c r="LA63" s="193"/>
      <c r="LB63" s="209"/>
      <c r="LC63" s="499"/>
      <c r="LD63" s="500"/>
      <c r="LE63" s="500"/>
      <c r="LF63" s="500"/>
      <c r="LG63" s="500"/>
      <c r="LH63" s="500"/>
      <c r="LI63" s="500"/>
      <c r="LJ63" s="501"/>
      <c r="LK63" s="210"/>
      <c r="LL63" s="211"/>
      <c r="LM63" s="193"/>
      <c r="LN63" s="209"/>
      <c r="LO63" s="499"/>
      <c r="LP63" s="500"/>
      <c r="LQ63" s="500"/>
      <c r="LR63" s="500"/>
      <c r="LS63" s="500"/>
      <c r="LT63" s="500"/>
      <c r="LU63" s="500"/>
      <c r="LV63" s="501"/>
      <c r="LW63" s="210"/>
      <c r="LX63" s="211"/>
      <c r="LY63" s="193"/>
      <c r="LZ63" s="209"/>
      <c r="MA63" s="499"/>
      <c r="MB63" s="500"/>
      <c r="MC63" s="500"/>
      <c r="MD63" s="500"/>
      <c r="ME63" s="500"/>
      <c r="MF63" s="500"/>
      <c r="MG63" s="500"/>
      <c r="MH63" s="501"/>
      <c r="MI63" s="210"/>
      <c r="MJ63" s="211"/>
      <c r="MK63" s="193"/>
      <c r="ML63" s="209"/>
      <c r="MM63" s="499"/>
      <c r="MN63" s="500"/>
      <c r="MO63" s="500"/>
      <c r="MP63" s="500"/>
      <c r="MQ63" s="500"/>
      <c r="MR63" s="500"/>
      <c r="MS63" s="500"/>
      <c r="MT63" s="501"/>
      <c r="MU63" s="210"/>
      <c r="MV63" s="211"/>
      <c r="MW63" s="193"/>
      <c r="MX63" s="209"/>
      <c r="MY63" s="499"/>
      <c r="MZ63" s="500"/>
      <c r="NA63" s="500"/>
      <c r="NB63" s="500"/>
      <c r="NC63" s="500"/>
      <c r="ND63" s="500"/>
      <c r="NE63" s="500"/>
      <c r="NF63" s="501"/>
      <c r="NG63" s="210"/>
      <c r="NH63" s="211"/>
      <c r="NI63" s="193"/>
      <c r="NJ63" s="209"/>
      <c r="NK63" s="499"/>
      <c r="NL63" s="500"/>
      <c r="NM63" s="500"/>
      <c r="NN63" s="500"/>
      <c r="NO63" s="500"/>
      <c r="NP63" s="500"/>
      <c r="NQ63" s="500"/>
      <c r="NR63" s="501"/>
      <c r="NS63" s="210"/>
      <c r="NT63" s="211"/>
      <c r="NU63" s="193"/>
      <c r="NV63" s="209"/>
      <c r="NW63" s="499"/>
      <c r="NX63" s="500"/>
      <c r="NY63" s="500"/>
      <c r="NZ63" s="500"/>
      <c r="OA63" s="500"/>
      <c r="OB63" s="500"/>
      <c r="OC63" s="500"/>
      <c r="OD63" s="501"/>
      <c r="OE63" s="210"/>
      <c r="OF63" s="211"/>
      <c r="OG63" s="193"/>
      <c r="OH63" s="209"/>
      <c r="OI63" s="499"/>
      <c r="OJ63" s="500"/>
      <c r="OK63" s="500"/>
      <c r="OL63" s="500"/>
      <c r="OM63" s="500"/>
      <c r="ON63" s="500"/>
      <c r="OO63" s="500"/>
      <c r="OP63" s="501"/>
      <c r="OQ63" s="210"/>
      <c r="OR63" s="211"/>
      <c r="OS63" s="193"/>
      <c r="OT63" s="209"/>
      <c r="OU63" s="499"/>
      <c r="OV63" s="500"/>
      <c r="OW63" s="500"/>
      <c r="OX63" s="500"/>
      <c r="OY63" s="500"/>
      <c r="OZ63" s="500"/>
      <c r="PA63" s="500"/>
      <c r="PB63" s="501"/>
      <c r="PC63" s="210"/>
      <c r="PD63" s="211"/>
      <c r="PE63" s="193"/>
      <c r="PF63" s="209"/>
      <c r="PG63" s="499"/>
      <c r="PH63" s="500"/>
      <c r="PI63" s="500"/>
      <c r="PJ63" s="500"/>
      <c r="PK63" s="500"/>
      <c r="PL63" s="500"/>
      <c r="PM63" s="500"/>
      <c r="PN63" s="501"/>
      <c r="PO63" s="210"/>
      <c r="PP63" s="211"/>
      <c r="PQ63" s="193"/>
      <c r="PR63" s="209"/>
      <c r="PS63" s="499"/>
      <c r="PT63" s="500"/>
      <c r="PU63" s="500"/>
      <c r="PV63" s="500"/>
      <c r="PW63" s="500"/>
      <c r="PX63" s="500"/>
      <c r="PY63" s="500"/>
      <c r="PZ63" s="501"/>
      <c r="QA63" s="210"/>
      <c r="QB63" s="211"/>
      <c r="QC63" s="193"/>
      <c r="QD63" s="209"/>
      <c r="QE63" s="499"/>
      <c r="QF63" s="500"/>
      <c r="QG63" s="500"/>
      <c r="QH63" s="500"/>
      <c r="QI63" s="500"/>
      <c r="QJ63" s="500"/>
      <c r="QK63" s="500"/>
      <c r="QL63" s="501"/>
      <c r="QM63" s="210"/>
      <c r="QN63" s="211"/>
      <c r="QO63" s="193"/>
      <c r="QP63" s="209"/>
      <c r="QQ63" s="499"/>
      <c r="QR63" s="500"/>
      <c r="QS63" s="500"/>
      <c r="QT63" s="500"/>
      <c r="QU63" s="500"/>
      <c r="QV63" s="500"/>
      <c r="QW63" s="500"/>
      <c r="QX63" s="501"/>
      <c r="QY63" s="210"/>
      <c r="QZ63" s="211"/>
      <c r="RA63" s="193"/>
      <c r="RB63" s="209"/>
      <c r="RC63" s="499"/>
      <c r="RD63" s="500"/>
      <c r="RE63" s="500"/>
      <c r="RF63" s="500"/>
      <c r="RG63" s="500"/>
      <c r="RH63" s="500"/>
      <c r="RI63" s="500"/>
      <c r="RJ63" s="501"/>
      <c r="RK63" s="210"/>
      <c r="RL63" s="211"/>
      <c r="RM63" s="193"/>
      <c r="RN63" s="209"/>
      <c r="RO63" s="499"/>
      <c r="RP63" s="500"/>
      <c r="RQ63" s="500"/>
      <c r="RR63" s="500"/>
      <c r="RS63" s="500"/>
      <c r="RT63" s="500"/>
      <c r="RU63" s="500"/>
      <c r="RV63" s="501"/>
      <c r="RW63" s="210"/>
      <c r="RX63" s="211"/>
      <c r="RY63" s="193"/>
      <c r="RZ63" s="209"/>
      <c r="SA63" s="499"/>
      <c r="SB63" s="500"/>
      <c r="SC63" s="500"/>
      <c r="SD63" s="500"/>
      <c r="SE63" s="500"/>
      <c r="SF63" s="500"/>
      <c r="SG63" s="500"/>
      <c r="SH63" s="501"/>
      <c r="SI63" s="210"/>
      <c r="SJ63" s="211"/>
      <c r="SK63" s="193"/>
      <c r="SL63" s="209"/>
      <c r="SM63" s="499"/>
      <c r="SN63" s="500"/>
      <c r="SO63" s="500"/>
      <c r="SP63" s="500"/>
      <c r="SQ63" s="500"/>
      <c r="SR63" s="500"/>
      <c r="SS63" s="500"/>
      <c r="ST63" s="501"/>
      <c r="SU63" s="210"/>
      <c r="SV63" s="211"/>
      <c r="SW63" s="193"/>
      <c r="SX63" s="209"/>
      <c r="SY63" s="499"/>
      <c r="SZ63" s="500"/>
      <c r="TA63" s="500"/>
      <c r="TB63" s="500"/>
      <c r="TC63" s="500"/>
      <c r="TD63" s="500"/>
      <c r="TE63" s="500"/>
      <c r="TF63" s="501"/>
      <c r="TG63" s="210"/>
      <c r="TH63" s="211"/>
      <c r="TI63" s="193"/>
      <c r="TJ63" s="209"/>
      <c r="TK63" s="499"/>
      <c r="TL63" s="500"/>
      <c r="TM63" s="500"/>
      <c r="TN63" s="500"/>
      <c r="TO63" s="500"/>
      <c r="TP63" s="500"/>
      <c r="TQ63" s="500"/>
      <c r="TR63" s="501"/>
      <c r="TS63" s="210"/>
      <c r="TT63" s="211"/>
      <c r="TU63" s="193"/>
      <c r="TV63" s="209"/>
      <c r="TW63" s="499"/>
      <c r="TX63" s="500"/>
      <c r="TY63" s="500"/>
      <c r="TZ63" s="500"/>
      <c r="UA63" s="500"/>
      <c r="UB63" s="500"/>
      <c r="UC63" s="500"/>
      <c r="UD63" s="501"/>
      <c r="UE63" s="210"/>
      <c r="UF63" s="211"/>
      <c r="UG63" s="193"/>
      <c r="UH63" s="209"/>
      <c r="UI63" s="499"/>
      <c r="UJ63" s="500"/>
      <c r="UK63" s="500"/>
      <c r="UL63" s="500"/>
      <c r="UM63" s="500"/>
      <c r="UN63" s="500"/>
      <c r="UO63" s="500"/>
      <c r="UP63" s="501"/>
      <c r="UQ63" s="210"/>
      <c r="UR63" s="211"/>
      <c r="US63" s="193"/>
      <c r="UT63" s="209"/>
      <c r="UU63" s="499"/>
      <c r="UV63" s="500"/>
      <c r="UW63" s="500"/>
      <c r="UX63" s="500"/>
      <c r="UY63" s="500"/>
      <c r="UZ63" s="500"/>
      <c r="VA63" s="500"/>
      <c r="VB63" s="501"/>
      <c r="VC63" s="210"/>
      <c r="VD63" s="211"/>
      <c r="VE63" s="193"/>
      <c r="VF63" s="209"/>
      <c r="VG63" s="499"/>
      <c r="VH63" s="500"/>
      <c r="VI63" s="500"/>
      <c r="VJ63" s="500"/>
      <c r="VK63" s="500"/>
      <c r="VL63" s="500"/>
      <c r="VM63" s="500"/>
      <c r="VN63" s="501"/>
      <c r="VO63" s="210"/>
      <c r="VP63" s="211"/>
      <c r="VQ63" s="193"/>
      <c r="VR63" s="209"/>
      <c r="VS63" s="499"/>
      <c r="VT63" s="500"/>
      <c r="VU63" s="500"/>
      <c r="VV63" s="500"/>
      <c r="VW63" s="500"/>
      <c r="VX63" s="500"/>
      <c r="VY63" s="500"/>
      <c r="VZ63" s="501"/>
      <c r="WA63" s="210"/>
      <c r="WB63" s="211"/>
      <c r="WC63" s="193"/>
      <c r="WD63" s="209"/>
      <c r="WE63" s="499"/>
      <c r="WF63" s="500"/>
      <c r="WG63" s="500"/>
      <c r="WH63" s="500"/>
      <c r="WI63" s="500"/>
      <c r="WJ63" s="500"/>
      <c r="WK63" s="500"/>
      <c r="WL63" s="501"/>
      <c r="WM63" s="210"/>
      <c r="WN63" s="211"/>
      <c r="WO63" s="193"/>
      <c r="WP63" s="209"/>
      <c r="WQ63" s="499"/>
      <c r="WR63" s="500"/>
      <c r="WS63" s="500"/>
      <c r="WT63" s="500"/>
      <c r="WU63" s="500"/>
      <c r="WV63" s="500"/>
      <c r="WW63" s="500"/>
      <c r="WX63" s="501"/>
      <c r="WY63" s="210"/>
      <c r="WZ63" s="211"/>
      <c r="XA63" s="193"/>
      <c r="XB63" s="209"/>
      <c r="XC63" s="499"/>
      <c r="XD63" s="500"/>
      <c r="XE63" s="500"/>
      <c r="XF63" s="500"/>
      <c r="XG63" s="500"/>
      <c r="XH63" s="500"/>
      <c r="XI63" s="500"/>
      <c r="XJ63" s="501"/>
      <c r="XK63" s="210"/>
      <c r="XL63" s="211"/>
      <c r="XM63" s="193"/>
      <c r="XN63" s="209"/>
      <c r="XO63" s="499"/>
      <c r="XP63" s="500"/>
      <c r="XQ63" s="500"/>
      <c r="XR63" s="500"/>
      <c r="XS63" s="500"/>
      <c r="XT63" s="500"/>
      <c r="XU63" s="500"/>
      <c r="XV63" s="501"/>
      <c r="XW63" s="210"/>
      <c r="XX63" s="211"/>
      <c r="XY63" s="193"/>
      <c r="XZ63" s="209"/>
      <c r="YA63" s="499"/>
      <c r="YB63" s="500"/>
      <c r="YC63" s="500"/>
      <c r="YD63" s="500"/>
      <c r="YE63" s="500"/>
      <c r="YF63" s="500"/>
      <c r="YG63" s="500"/>
      <c r="YH63" s="501"/>
      <c r="YI63" s="210"/>
      <c r="YJ63" s="211"/>
      <c r="YK63" s="193"/>
      <c r="YL63" s="209"/>
      <c r="YM63" s="499"/>
      <c r="YN63" s="500"/>
      <c r="YO63" s="500"/>
      <c r="YP63" s="500"/>
      <c r="YQ63" s="500"/>
      <c r="YR63" s="500"/>
      <c r="YS63" s="500"/>
      <c r="YT63" s="501"/>
      <c r="YU63" s="210"/>
      <c r="YV63" s="211"/>
      <c r="YW63" s="193"/>
      <c r="YX63" s="209"/>
      <c r="YY63" s="499"/>
      <c r="YZ63" s="500"/>
      <c r="ZA63" s="500"/>
      <c r="ZB63" s="500"/>
      <c r="ZC63" s="500"/>
      <c r="ZD63" s="500"/>
      <c r="ZE63" s="500"/>
      <c r="ZF63" s="501"/>
      <c r="ZG63" s="210"/>
      <c r="ZH63" s="211"/>
      <c r="ZI63" s="193"/>
      <c r="ZJ63" s="209"/>
      <c r="ZK63" s="499"/>
      <c r="ZL63" s="500"/>
      <c r="ZM63" s="500"/>
      <c r="ZN63" s="500"/>
      <c r="ZO63" s="500"/>
      <c r="ZP63" s="500"/>
      <c r="ZQ63" s="500"/>
      <c r="ZR63" s="501"/>
      <c r="ZS63" s="210"/>
      <c r="ZT63" s="211"/>
      <c r="ZU63" s="193"/>
      <c r="ZV63" s="209"/>
      <c r="ZW63" s="499"/>
      <c r="ZX63" s="500"/>
      <c r="ZY63" s="500"/>
      <c r="ZZ63" s="500"/>
      <c r="AAA63" s="500"/>
      <c r="AAB63" s="500"/>
      <c r="AAC63" s="500"/>
      <c r="AAD63" s="501"/>
      <c r="AAE63" s="210"/>
      <c r="AAF63" s="211"/>
      <c r="AAG63" s="193"/>
      <c r="AAH63" s="209"/>
      <c r="AAI63" s="499"/>
      <c r="AAJ63" s="500"/>
      <c r="AAK63" s="500"/>
      <c r="AAL63" s="500"/>
      <c r="AAM63" s="500"/>
      <c r="AAN63" s="500"/>
      <c r="AAO63" s="500"/>
      <c r="AAP63" s="501"/>
      <c r="AAQ63" s="210"/>
      <c r="AAR63" s="211"/>
      <c r="AAS63" s="193"/>
      <c r="AAT63" s="209"/>
      <c r="AAU63" s="499"/>
      <c r="AAV63" s="500"/>
      <c r="AAW63" s="500"/>
      <c r="AAX63" s="500"/>
      <c r="AAY63" s="500"/>
      <c r="AAZ63" s="500"/>
      <c r="ABA63" s="500"/>
      <c r="ABB63" s="501"/>
      <c r="ABC63" s="210"/>
      <c r="ABD63" s="211"/>
      <c r="ABE63" s="193"/>
      <c r="ABF63" s="209"/>
      <c r="ABG63" s="499"/>
      <c r="ABH63" s="500"/>
      <c r="ABI63" s="500"/>
      <c r="ABJ63" s="500"/>
      <c r="ABK63" s="500"/>
      <c r="ABL63" s="500"/>
      <c r="ABM63" s="500"/>
      <c r="ABN63" s="501"/>
      <c r="ABO63" s="210"/>
      <c r="ABP63" s="211"/>
      <c r="ABQ63" s="193"/>
      <c r="ABR63" s="209"/>
      <c r="ABS63" s="499"/>
      <c r="ABT63" s="500"/>
      <c r="ABU63" s="500"/>
      <c r="ABV63" s="500"/>
      <c r="ABW63" s="500"/>
      <c r="ABX63" s="500"/>
      <c r="ABY63" s="500"/>
      <c r="ABZ63" s="501"/>
      <c r="ACA63" s="210"/>
      <c r="ACB63" s="211"/>
      <c r="ACC63" s="193"/>
      <c r="ACD63" s="209"/>
      <c r="ACE63" s="499"/>
      <c r="ACF63" s="500"/>
      <c r="ACG63" s="500"/>
      <c r="ACH63" s="500"/>
      <c r="ACI63" s="500"/>
      <c r="ACJ63" s="500"/>
      <c r="ACK63" s="500"/>
      <c r="ACL63" s="501"/>
      <c r="ACM63" s="210"/>
      <c r="ACN63" s="211"/>
      <c r="ACO63" s="193"/>
      <c r="ACP63" s="209"/>
      <c r="ACQ63" s="499"/>
      <c r="ACR63" s="500"/>
      <c r="ACS63" s="500"/>
      <c r="ACT63" s="500"/>
      <c r="ACU63" s="500"/>
      <c r="ACV63" s="500"/>
      <c r="ACW63" s="500"/>
      <c r="ACX63" s="501"/>
      <c r="ACY63" s="210"/>
      <c r="ACZ63" s="211"/>
      <c r="ADA63" s="193"/>
      <c r="ADB63" s="209"/>
      <c r="ADC63" s="499"/>
      <c r="ADD63" s="500"/>
      <c r="ADE63" s="500"/>
      <c r="ADF63" s="500"/>
      <c r="ADG63" s="500"/>
      <c r="ADH63" s="500"/>
      <c r="ADI63" s="500"/>
      <c r="ADJ63" s="501"/>
      <c r="ADK63" s="210"/>
      <c r="ADL63" s="211"/>
      <c r="ADM63" s="193"/>
      <c r="ADN63" s="209"/>
      <c r="ADO63" s="499"/>
      <c r="ADP63" s="500"/>
      <c r="ADQ63" s="500"/>
      <c r="ADR63" s="500"/>
      <c r="ADS63" s="500"/>
      <c r="ADT63" s="500"/>
      <c r="ADU63" s="500"/>
      <c r="ADV63" s="501"/>
      <c r="ADW63" s="210"/>
      <c r="ADX63" s="211"/>
      <c r="ADY63" s="193"/>
      <c r="ADZ63" s="209"/>
      <c r="AEA63" s="499"/>
      <c r="AEB63" s="500"/>
      <c r="AEC63" s="500"/>
      <c r="AED63" s="500"/>
      <c r="AEE63" s="500"/>
      <c r="AEF63" s="500"/>
      <c r="AEG63" s="500"/>
      <c r="AEH63" s="501"/>
      <c r="AEI63" s="210"/>
      <c r="AEJ63" s="211"/>
      <c r="AEK63" s="193"/>
      <c r="AEL63" s="209"/>
      <c r="AEM63" s="499"/>
      <c r="AEN63" s="500"/>
      <c r="AEO63" s="500"/>
      <c r="AEP63" s="500"/>
      <c r="AEQ63" s="500"/>
      <c r="AER63" s="500"/>
      <c r="AES63" s="500"/>
      <c r="AET63" s="501"/>
      <c r="AEU63" s="210"/>
      <c r="AEV63" s="211"/>
      <c r="AEW63" s="193"/>
      <c r="AEX63" s="209"/>
      <c r="AEY63" s="499"/>
      <c r="AEZ63" s="500"/>
      <c r="AFA63" s="500"/>
      <c r="AFB63" s="500"/>
      <c r="AFC63" s="500"/>
      <c r="AFD63" s="500"/>
      <c r="AFE63" s="500"/>
      <c r="AFF63" s="501"/>
      <c r="AFG63" s="210"/>
      <c r="AFH63" s="211"/>
      <c r="AFI63" s="193"/>
      <c r="AFJ63" s="209"/>
      <c r="AFK63" s="499"/>
      <c r="AFL63" s="500"/>
      <c r="AFM63" s="500"/>
      <c r="AFN63" s="500"/>
      <c r="AFO63" s="500"/>
      <c r="AFP63" s="500"/>
      <c r="AFQ63" s="500"/>
      <c r="AFR63" s="501"/>
      <c r="AFS63" s="210"/>
      <c r="AFT63" s="211"/>
      <c r="AFU63" s="193"/>
      <c r="AFV63" s="209"/>
      <c r="AFW63" s="499"/>
      <c r="AFX63" s="500"/>
      <c r="AFY63" s="500"/>
      <c r="AFZ63" s="500"/>
      <c r="AGA63" s="500"/>
      <c r="AGB63" s="500"/>
      <c r="AGC63" s="500"/>
      <c r="AGD63" s="501"/>
      <c r="AGE63" s="210"/>
      <c r="AGF63" s="211"/>
      <c r="AGG63" s="193"/>
      <c r="AGH63" s="209"/>
      <c r="AGI63" s="499"/>
      <c r="AGJ63" s="500"/>
      <c r="AGK63" s="500"/>
      <c r="AGL63" s="500"/>
      <c r="AGM63" s="500"/>
      <c r="AGN63" s="500"/>
      <c r="AGO63" s="500"/>
      <c r="AGP63" s="501"/>
      <c r="AGQ63" s="210"/>
      <c r="AGR63" s="211"/>
      <c r="AGS63" s="193"/>
      <c r="AGT63" s="209"/>
      <c r="AGU63" s="499"/>
      <c r="AGV63" s="500"/>
      <c r="AGW63" s="500"/>
      <c r="AGX63" s="500"/>
      <c r="AGY63" s="500"/>
      <c r="AGZ63" s="500"/>
      <c r="AHA63" s="500"/>
      <c r="AHB63" s="501"/>
      <c r="AHC63" s="210"/>
      <c r="AHD63" s="211"/>
      <c r="AHE63" s="193"/>
      <c r="AHF63" s="209"/>
      <c r="AHG63" s="499"/>
      <c r="AHH63" s="500"/>
      <c r="AHI63" s="500"/>
      <c r="AHJ63" s="500"/>
      <c r="AHK63" s="500"/>
      <c r="AHL63" s="500"/>
      <c r="AHM63" s="500"/>
      <c r="AHN63" s="501"/>
      <c r="AHO63" s="210"/>
      <c r="AHP63" s="211"/>
      <c r="AHQ63" s="193"/>
      <c r="AHR63" s="209"/>
      <c r="AHS63" s="499"/>
      <c r="AHT63" s="500"/>
      <c r="AHU63" s="500"/>
      <c r="AHV63" s="500"/>
      <c r="AHW63" s="500"/>
      <c r="AHX63" s="500"/>
      <c r="AHY63" s="500"/>
      <c r="AHZ63" s="501"/>
      <c r="AIA63" s="210"/>
      <c r="AIB63" s="211"/>
      <c r="AIC63" s="193"/>
      <c r="AID63" s="209"/>
      <c r="AIE63" s="499"/>
      <c r="AIF63" s="500"/>
      <c r="AIG63" s="500"/>
      <c r="AIH63" s="500"/>
      <c r="AII63" s="500"/>
      <c r="AIJ63" s="500"/>
      <c r="AIK63" s="500"/>
      <c r="AIL63" s="501"/>
      <c r="AIM63" s="210"/>
      <c r="AIN63" s="211"/>
      <c r="AIO63" s="193"/>
      <c r="AIP63" s="209"/>
      <c r="AIQ63" s="499"/>
      <c r="AIR63" s="500"/>
      <c r="AIS63" s="500"/>
      <c r="AIT63" s="500"/>
      <c r="AIU63" s="500"/>
      <c r="AIV63" s="500"/>
      <c r="AIW63" s="500"/>
      <c r="AIX63" s="501"/>
      <c r="AIY63" s="210"/>
      <c r="AIZ63" s="211"/>
      <c r="AJA63" s="193"/>
      <c r="AJB63" s="209"/>
      <c r="AJC63" s="499"/>
      <c r="AJD63" s="500"/>
      <c r="AJE63" s="500"/>
      <c r="AJF63" s="500"/>
      <c r="AJG63" s="500"/>
      <c r="AJH63" s="500"/>
      <c r="AJI63" s="500"/>
      <c r="AJJ63" s="501"/>
      <c r="AJK63" s="210"/>
      <c r="AJL63" s="211"/>
      <c r="AJM63" s="193"/>
      <c r="AJN63" s="209"/>
      <c r="AJO63" s="499"/>
      <c r="AJP63" s="500"/>
      <c r="AJQ63" s="500"/>
      <c r="AJR63" s="500"/>
      <c r="AJS63" s="500"/>
      <c r="AJT63" s="500"/>
      <c r="AJU63" s="500"/>
      <c r="AJV63" s="501"/>
      <c r="AJW63" s="210"/>
      <c r="AJX63" s="211"/>
      <c r="AJY63" s="193"/>
      <c r="AJZ63" s="209"/>
      <c r="AKA63" s="499"/>
      <c r="AKB63" s="500"/>
      <c r="AKC63" s="500"/>
      <c r="AKD63" s="500"/>
      <c r="AKE63" s="500"/>
      <c r="AKF63" s="500"/>
      <c r="AKG63" s="500"/>
      <c r="AKH63" s="501"/>
      <c r="AKI63" s="210"/>
      <c r="AKJ63" s="211"/>
      <c r="AKK63" s="193"/>
      <c r="AKL63" s="209"/>
      <c r="AKM63" s="499"/>
      <c r="AKN63" s="500"/>
      <c r="AKO63" s="500"/>
      <c r="AKP63" s="500"/>
      <c r="AKQ63" s="500"/>
      <c r="AKR63" s="500"/>
      <c r="AKS63" s="500"/>
      <c r="AKT63" s="501"/>
      <c r="AKU63" s="210"/>
      <c r="AKV63" s="211"/>
      <c r="AKW63" s="193"/>
      <c r="AKX63" s="209"/>
      <c r="AKY63" s="499"/>
      <c r="AKZ63" s="500"/>
      <c r="ALA63" s="500"/>
      <c r="ALB63" s="500"/>
      <c r="ALC63" s="500"/>
      <c r="ALD63" s="500"/>
      <c r="ALE63" s="500"/>
      <c r="ALF63" s="501"/>
      <c r="ALG63" s="210"/>
      <c r="ALH63" s="211"/>
      <c r="ALI63" s="193"/>
      <c r="ALJ63" s="209"/>
      <c r="ALK63" s="499"/>
      <c r="ALL63" s="500"/>
      <c r="ALM63" s="500"/>
      <c r="ALN63" s="500"/>
      <c r="ALO63" s="500"/>
      <c r="ALP63" s="500"/>
      <c r="ALQ63" s="500"/>
      <c r="ALR63" s="501"/>
      <c r="ALS63" s="210"/>
      <c r="ALT63" s="211"/>
      <c r="ALU63" s="193"/>
      <c r="ALV63" s="209"/>
      <c r="ALW63" s="499"/>
      <c r="ALX63" s="500"/>
      <c r="ALY63" s="500"/>
      <c r="ALZ63" s="500"/>
      <c r="AMA63" s="500"/>
      <c r="AMB63" s="500"/>
      <c r="AMC63" s="500"/>
      <c r="AMD63" s="501"/>
      <c r="AME63" s="210"/>
      <c r="AMF63" s="211"/>
      <c r="AMG63" s="193"/>
      <c r="AMH63" s="209"/>
      <c r="AMI63" s="499"/>
      <c r="AMJ63" s="500"/>
      <c r="AMK63" s="500"/>
      <c r="AML63" s="500"/>
      <c r="AMM63" s="500"/>
      <c r="AMN63" s="500"/>
      <c r="AMO63" s="500"/>
      <c r="AMP63" s="501"/>
      <c r="AMQ63" s="210"/>
      <c r="AMR63" s="211"/>
      <c r="AMS63" s="193"/>
      <c r="AMT63" s="209"/>
      <c r="AMU63" s="499"/>
      <c r="AMV63" s="500"/>
      <c r="AMW63" s="500"/>
      <c r="AMX63" s="500"/>
      <c r="AMY63" s="500"/>
      <c r="AMZ63" s="500"/>
      <c r="ANA63" s="500"/>
      <c r="ANB63" s="501"/>
      <c r="ANC63" s="210"/>
      <c r="AND63" s="211"/>
      <c r="ANE63" s="193"/>
      <c r="ANF63" s="209"/>
      <c r="ANG63" s="499"/>
      <c r="ANH63" s="500"/>
      <c r="ANI63" s="500"/>
      <c r="ANJ63" s="500"/>
      <c r="ANK63" s="500"/>
      <c r="ANL63" s="500"/>
      <c r="ANM63" s="500"/>
      <c r="ANN63" s="501"/>
      <c r="ANO63" s="210"/>
      <c r="ANP63" s="211"/>
      <c r="ANQ63" s="193"/>
      <c r="ANR63" s="209"/>
      <c r="ANS63" s="499"/>
      <c r="ANT63" s="500"/>
      <c r="ANU63" s="500"/>
      <c r="ANV63" s="500"/>
      <c r="ANW63" s="500"/>
      <c r="ANX63" s="500"/>
      <c r="ANY63" s="500"/>
      <c r="ANZ63" s="501"/>
      <c r="AOA63" s="210"/>
      <c r="AOB63" s="211"/>
      <c r="AOC63" s="193"/>
      <c r="AOD63" s="209"/>
      <c r="AOE63" s="499"/>
      <c r="AOF63" s="500"/>
      <c r="AOG63" s="500"/>
      <c r="AOH63" s="500"/>
      <c r="AOI63" s="500"/>
      <c r="AOJ63" s="500"/>
      <c r="AOK63" s="500"/>
      <c r="AOL63" s="501"/>
      <c r="AOM63" s="210"/>
      <c r="AON63" s="211"/>
      <c r="AOO63" s="193"/>
      <c r="AOP63" s="209"/>
      <c r="AOQ63" s="499"/>
      <c r="AOR63" s="500"/>
      <c r="AOS63" s="500"/>
      <c r="AOT63" s="500"/>
      <c r="AOU63" s="500"/>
      <c r="AOV63" s="500"/>
      <c r="AOW63" s="500"/>
      <c r="AOX63" s="501"/>
      <c r="AOY63" s="210"/>
      <c r="AOZ63" s="211"/>
      <c r="APA63" s="193"/>
      <c r="APB63" s="209"/>
      <c r="APC63" s="499"/>
      <c r="APD63" s="500"/>
      <c r="APE63" s="500"/>
      <c r="APF63" s="500"/>
      <c r="APG63" s="500"/>
      <c r="APH63" s="500"/>
      <c r="API63" s="500"/>
      <c r="APJ63" s="501"/>
      <c r="APK63" s="210"/>
      <c r="APL63" s="211"/>
      <c r="APM63" s="193"/>
      <c r="APN63" s="209"/>
      <c r="APO63" s="499"/>
      <c r="APP63" s="500"/>
      <c r="APQ63" s="500"/>
      <c r="APR63" s="500"/>
      <c r="APS63" s="500"/>
      <c r="APT63" s="500"/>
      <c r="APU63" s="500"/>
      <c r="APV63" s="501"/>
      <c r="APW63" s="210"/>
      <c r="APX63" s="211"/>
      <c r="APY63" s="193"/>
      <c r="APZ63" s="209"/>
      <c r="AQA63" s="499"/>
      <c r="AQB63" s="500"/>
      <c r="AQC63" s="500"/>
      <c r="AQD63" s="500"/>
      <c r="AQE63" s="500"/>
      <c r="AQF63" s="500"/>
      <c r="AQG63" s="500"/>
      <c r="AQH63" s="501"/>
      <c r="AQI63" s="210"/>
      <c r="AQJ63" s="211"/>
      <c r="AQK63" s="193"/>
      <c r="AQL63" s="209"/>
      <c r="AQM63" s="499"/>
      <c r="AQN63" s="500"/>
      <c r="AQO63" s="500"/>
      <c r="AQP63" s="500"/>
      <c r="AQQ63" s="500"/>
      <c r="AQR63" s="500"/>
      <c r="AQS63" s="500"/>
      <c r="AQT63" s="501"/>
      <c r="AQU63" s="210"/>
      <c r="AQV63" s="211"/>
      <c r="AQW63" s="193"/>
      <c r="AQX63" s="209"/>
      <c r="AQY63" s="499"/>
      <c r="AQZ63" s="500"/>
      <c r="ARA63" s="500"/>
      <c r="ARB63" s="500"/>
      <c r="ARC63" s="500"/>
      <c r="ARD63" s="500"/>
      <c r="ARE63" s="500"/>
      <c r="ARF63" s="501"/>
      <c r="ARG63" s="210"/>
      <c r="ARH63" s="211"/>
      <c r="ARI63" s="193"/>
      <c r="ARJ63" s="209"/>
      <c r="ARK63" s="499"/>
      <c r="ARL63" s="500"/>
      <c r="ARM63" s="500"/>
      <c r="ARN63" s="500"/>
      <c r="ARO63" s="500"/>
      <c r="ARP63" s="500"/>
      <c r="ARQ63" s="500"/>
      <c r="ARR63" s="501"/>
      <c r="ARS63" s="210"/>
      <c r="ART63" s="211"/>
      <c r="ARU63" s="193"/>
      <c r="ARV63" s="209"/>
      <c r="ARW63" s="499"/>
      <c r="ARX63" s="500"/>
      <c r="ARY63" s="500"/>
      <c r="ARZ63" s="500"/>
      <c r="ASA63" s="500"/>
      <c r="ASB63" s="500"/>
      <c r="ASC63" s="500"/>
      <c r="ASD63" s="501"/>
      <c r="ASE63" s="210"/>
      <c r="ASF63" s="211"/>
      <c r="ASG63" s="193"/>
      <c r="ASH63" s="209"/>
      <c r="ASI63" s="499"/>
      <c r="ASJ63" s="500"/>
      <c r="ASK63" s="500"/>
      <c r="ASL63" s="500"/>
      <c r="ASM63" s="500"/>
      <c r="ASN63" s="500"/>
      <c r="ASO63" s="500"/>
      <c r="ASP63" s="501"/>
      <c r="ASQ63" s="210"/>
      <c r="ASR63" s="211"/>
      <c r="ASS63" s="193"/>
      <c r="AST63" s="209"/>
      <c r="ASU63" s="499"/>
      <c r="ASV63" s="500"/>
      <c r="ASW63" s="500"/>
      <c r="ASX63" s="500"/>
      <c r="ASY63" s="500"/>
      <c r="ASZ63" s="500"/>
      <c r="ATA63" s="500"/>
      <c r="ATB63" s="501"/>
      <c r="ATC63" s="210"/>
      <c r="ATD63" s="211"/>
      <c r="ATE63" s="193"/>
      <c r="ATF63" s="209"/>
      <c r="ATG63" s="499"/>
      <c r="ATH63" s="500"/>
      <c r="ATI63" s="500"/>
      <c r="ATJ63" s="500"/>
      <c r="ATK63" s="500"/>
      <c r="ATL63" s="500"/>
      <c r="ATM63" s="500"/>
      <c r="ATN63" s="501"/>
      <c r="ATO63" s="210"/>
      <c r="ATP63" s="211"/>
      <c r="ATQ63" s="193"/>
      <c r="ATR63" s="209"/>
      <c r="ATS63" s="499"/>
      <c r="ATT63" s="500"/>
      <c r="ATU63" s="500"/>
      <c r="ATV63" s="500"/>
      <c r="ATW63" s="500"/>
      <c r="ATX63" s="500"/>
      <c r="ATY63" s="500"/>
      <c r="ATZ63" s="501"/>
      <c r="AUA63" s="210"/>
      <c r="AUB63" s="211"/>
      <c r="AUC63" s="193"/>
      <c r="AUD63" s="209"/>
      <c r="AUE63" s="499"/>
      <c r="AUF63" s="500"/>
      <c r="AUG63" s="500"/>
      <c r="AUH63" s="500"/>
      <c r="AUI63" s="500"/>
      <c r="AUJ63" s="500"/>
      <c r="AUK63" s="500"/>
      <c r="AUL63" s="501"/>
      <c r="AUM63" s="210"/>
      <c r="AUN63" s="211"/>
      <c r="AUO63" s="193"/>
      <c r="AUP63" s="209"/>
      <c r="AUQ63" s="499"/>
      <c r="AUR63" s="500"/>
      <c r="AUS63" s="500"/>
      <c r="AUT63" s="500"/>
      <c r="AUU63" s="500"/>
      <c r="AUV63" s="500"/>
      <c r="AUW63" s="500"/>
      <c r="AUX63" s="501"/>
      <c r="AUY63" s="210"/>
      <c r="AUZ63" s="211"/>
      <c r="AVA63" s="193"/>
      <c r="AVB63" s="209"/>
      <c r="AVC63" s="499"/>
      <c r="AVD63" s="500"/>
      <c r="AVE63" s="500"/>
      <c r="AVF63" s="500"/>
      <c r="AVG63" s="500"/>
      <c r="AVH63" s="500"/>
      <c r="AVI63" s="500"/>
      <c r="AVJ63" s="501"/>
      <c r="AVK63" s="210"/>
      <c r="AVL63" s="211"/>
      <c r="AVM63" s="193"/>
      <c r="AVN63" s="209"/>
      <c r="AVO63" s="499"/>
      <c r="AVP63" s="500"/>
      <c r="AVQ63" s="500"/>
      <c r="AVR63" s="500"/>
      <c r="AVS63" s="500"/>
      <c r="AVT63" s="500"/>
      <c r="AVU63" s="500"/>
      <c r="AVV63" s="501"/>
      <c r="AVW63" s="210"/>
      <c r="AVX63" s="211"/>
      <c r="AVY63" s="193"/>
      <c r="AVZ63" s="209"/>
      <c r="AWA63" s="499"/>
      <c r="AWB63" s="500"/>
      <c r="AWC63" s="500"/>
      <c r="AWD63" s="500"/>
      <c r="AWE63" s="500"/>
      <c r="AWF63" s="500"/>
      <c r="AWG63" s="500"/>
      <c r="AWH63" s="501"/>
      <c r="AWI63" s="210"/>
      <c r="AWJ63" s="211"/>
      <c r="AWK63" s="193"/>
      <c r="AWL63" s="209"/>
      <c r="AWM63" s="499"/>
      <c r="AWN63" s="500"/>
      <c r="AWO63" s="500"/>
      <c r="AWP63" s="500"/>
      <c r="AWQ63" s="500"/>
      <c r="AWR63" s="500"/>
      <c r="AWS63" s="500"/>
      <c r="AWT63" s="501"/>
      <c r="AWU63" s="210"/>
      <c r="AWV63" s="211"/>
      <c r="AWW63" s="193"/>
      <c r="AWX63" s="209"/>
      <c r="AWY63" s="499"/>
      <c r="AWZ63" s="500"/>
      <c r="AXA63" s="500"/>
      <c r="AXB63" s="500"/>
      <c r="AXC63" s="500"/>
      <c r="AXD63" s="500"/>
      <c r="AXE63" s="500"/>
      <c r="AXF63" s="501"/>
      <c r="AXG63" s="210"/>
      <c r="AXH63" s="211"/>
      <c r="AXI63" s="193"/>
      <c r="AXJ63" s="209"/>
      <c r="AXK63" s="499"/>
      <c r="AXL63" s="500"/>
      <c r="AXM63" s="500"/>
      <c r="AXN63" s="500"/>
      <c r="AXO63" s="500"/>
      <c r="AXP63" s="500"/>
      <c r="AXQ63" s="500"/>
      <c r="AXR63" s="501"/>
      <c r="AXS63" s="210"/>
      <c r="AXT63" s="211"/>
      <c r="AXU63" s="193"/>
      <c r="AXV63" s="209"/>
      <c r="AXW63" s="499"/>
      <c r="AXX63" s="500"/>
      <c r="AXY63" s="500"/>
      <c r="AXZ63" s="500"/>
      <c r="AYA63" s="500"/>
      <c r="AYB63" s="500"/>
      <c r="AYC63" s="500"/>
      <c r="AYD63" s="501"/>
      <c r="AYE63" s="210"/>
      <c r="AYF63" s="211"/>
      <c r="AYG63" s="193"/>
      <c r="AYH63" s="209"/>
      <c r="AYI63" s="499"/>
      <c r="AYJ63" s="500"/>
      <c r="AYK63" s="500"/>
      <c r="AYL63" s="500"/>
      <c r="AYM63" s="500"/>
      <c r="AYN63" s="500"/>
      <c r="AYO63" s="500"/>
      <c r="AYP63" s="501"/>
      <c r="AYQ63" s="210"/>
      <c r="AYR63" s="211"/>
      <c r="AYS63" s="193"/>
      <c r="AYT63" s="209"/>
      <c r="AYU63" s="499"/>
      <c r="AYV63" s="500"/>
      <c r="AYW63" s="500"/>
      <c r="AYX63" s="500"/>
      <c r="AYY63" s="500"/>
      <c r="AYZ63" s="500"/>
      <c r="AZA63" s="500"/>
      <c r="AZB63" s="501"/>
      <c r="AZC63" s="210"/>
      <c r="AZD63" s="211"/>
      <c r="AZE63" s="193"/>
      <c r="AZF63" s="209"/>
      <c r="AZG63" s="499"/>
      <c r="AZH63" s="500"/>
      <c r="AZI63" s="500"/>
      <c r="AZJ63" s="500"/>
      <c r="AZK63" s="500"/>
      <c r="AZL63" s="500"/>
      <c r="AZM63" s="500"/>
      <c r="AZN63" s="501"/>
      <c r="AZO63" s="210"/>
      <c r="AZP63" s="211"/>
      <c r="AZQ63" s="193"/>
      <c r="AZR63" s="209"/>
      <c r="AZS63" s="499"/>
      <c r="AZT63" s="500"/>
      <c r="AZU63" s="500"/>
      <c r="AZV63" s="500"/>
      <c r="AZW63" s="500"/>
      <c r="AZX63" s="500"/>
      <c r="AZY63" s="500"/>
      <c r="AZZ63" s="501"/>
      <c r="BAA63" s="210"/>
      <c r="BAB63" s="211"/>
      <c r="BAC63" s="193"/>
      <c r="BAD63" s="209"/>
      <c r="BAE63" s="499"/>
      <c r="BAF63" s="500"/>
      <c r="BAG63" s="500"/>
      <c r="BAH63" s="500"/>
      <c r="BAI63" s="500"/>
      <c r="BAJ63" s="500"/>
      <c r="BAK63" s="500"/>
      <c r="BAL63" s="501"/>
      <c r="BAM63" s="210"/>
      <c r="BAN63" s="211"/>
      <c r="BAO63" s="193"/>
      <c r="BAP63" s="209"/>
      <c r="BAQ63" s="499"/>
      <c r="BAR63" s="500"/>
      <c r="BAS63" s="500"/>
      <c r="BAT63" s="500"/>
      <c r="BAU63" s="500"/>
      <c r="BAV63" s="500"/>
      <c r="BAW63" s="500"/>
      <c r="BAX63" s="501"/>
      <c r="BAY63" s="210"/>
      <c r="BAZ63" s="211"/>
      <c r="BBA63" s="193"/>
      <c r="BBB63" s="209"/>
      <c r="BBC63" s="499"/>
      <c r="BBD63" s="500"/>
      <c r="BBE63" s="500"/>
      <c r="BBF63" s="500"/>
      <c r="BBG63" s="500"/>
      <c r="BBH63" s="500"/>
      <c r="BBI63" s="500"/>
      <c r="BBJ63" s="501"/>
      <c r="BBK63" s="210"/>
      <c r="BBL63" s="211"/>
      <c r="BBM63" s="193"/>
      <c r="BBN63" s="209"/>
      <c r="BBO63" s="499"/>
      <c r="BBP63" s="500"/>
      <c r="BBQ63" s="500"/>
      <c r="BBR63" s="500"/>
      <c r="BBS63" s="500"/>
      <c r="BBT63" s="500"/>
      <c r="BBU63" s="500"/>
      <c r="BBV63" s="501"/>
      <c r="BBW63" s="210"/>
      <c r="BBX63" s="211"/>
      <c r="BBY63" s="193"/>
      <c r="BBZ63" s="209"/>
      <c r="BCA63" s="499"/>
      <c r="BCB63" s="500"/>
      <c r="BCC63" s="500"/>
      <c r="BCD63" s="500"/>
      <c r="BCE63" s="500"/>
      <c r="BCF63" s="500"/>
      <c r="BCG63" s="500"/>
      <c r="BCH63" s="501"/>
      <c r="BCI63" s="210"/>
      <c r="BCJ63" s="211"/>
      <c r="BCK63" s="193"/>
      <c r="BCL63" s="209"/>
      <c r="BCM63" s="499"/>
      <c r="BCN63" s="500"/>
      <c r="BCO63" s="500"/>
      <c r="BCP63" s="500"/>
      <c r="BCQ63" s="500"/>
      <c r="BCR63" s="500"/>
      <c r="BCS63" s="500"/>
      <c r="BCT63" s="501"/>
      <c r="BCU63" s="210"/>
      <c r="BCV63" s="211"/>
      <c r="BCW63" s="193"/>
      <c r="BCX63" s="209"/>
      <c r="BCY63" s="499"/>
      <c r="BCZ63" s="500"/>
      <c r="BDA63" s="500"/>
      <c r="BDB63" s="500"/>
      <c r="BDC63" s="500"/>
      <c r="BDD63" s="500"/>
      <c r="BDE63" s="500"/>
      <c r="BDF63" s="501"/>
      <c r="BDG63" s="210"/>
      <c r="BDH63" s="211"/>
      <c r="BDI63" s="193"/>
      <c r="BDJ63" s="209"/>
      <c r="BDK63" s="499"/>
      <c r="BDL63" s="500"/>
      <c r="BDM63" s="500"/>
      <c r="BDN63" s="500"/>
      <c r="BDO63" s="500"/>
      <c r="BDP63" s="500"/>
      <c r="BDQ63" s="500"/>
      <c r="BDR63" s="501"/>
      <c r="BDS63" s="210"/>
      <c r="BDT63" s="211"/>
      <c r="BDU63" s="193"/>
      <c r="BDV63" s="209"/>
      <c r="BDW63" s="499"/>
      <c r="BDX63" s="500"/>
      <c r="BDY63" s="500"/>
      <c r="BDZ63" s="500"/>
      <c r="BEA63" s="500"/>
      <c r="BEB63" s="500"/>
      <c r="BEC63" s="500"/>
      <c r="BED63" s="501"/>
      <c r="BEE63" s="210"/>
      <c r="BEF63" s="211"/>
      <c r="BEG63" s="193"/>
      <c r="BEH63" s="209"/>
      <c r="BEI63" s="499"/>
      <c r="BEJ63" s="500"/>
      <c r="BEK63" s="500"/>
      <c r="BEL63" s="500"/>
      <c r="BEM63" s="500"/>
      <c r="BEN63" s="500"/>
      <c r="BEO63" s="500"/>
      <c r="BEP63" s="501"/>
      <c r="BEQ63" s="210"/>
      <c r="BER63" s="211"/>
      <c r="BES63" s="193"/>
      <c r="BET63" s="209"/>
      <c r="BEU63" s="499"/>
      <c r="BEV63" s="500"/>
      <c r="BEW63" s="500"/>
      <c r="BEX63" s="500"/>
      <c r="BEY63" s="500"/>
      <c r="BEZ63" s="500"/>
      <c r="BFA63" s="500"/>
      <c r="BFB63" s="501"/>
      <c r="BFC63" s="210"/>
      <c r="BFD63" s="211"/>
      <c r="BFE63" s="193"/>
      <c r="BFF63" s="209"/>
      <c r="BFG63" s="499"/>
      <c r="BFH63" s="500"/>
      <c r="BFI63" s="500"/>
      <c r="BFJ63" s="500"/>
      <c r="BFK63" s="500"/>
      <c r="BFL63" s="500"/>
      <c r="BFM63" s="500"/>
      <c r="BFN63" s="501"/>
      <c r="BFO63" s="210"/>
      <c r="BFP63" s="211"/>
      <c r="BFQ63" s="193"/>
      <c r="BFR63" s="209"/>
      <c r="BFS63" s="499"/>
      <c r="BFT63" s="500"/>
      <c r="BFU63" s="500"/>
      <c r="BFV63" s="500"/>
      <c r="BFW63" s="500"/>
      <c r="BFX63" s="500"/>
      <c r="BFY63" s="500"/>
      <c r="BFZ63" s="501"/>
      <c r="BGA63" s="210"/>
      <c r="BGB63" s="211"/>
      <c r="BGC63" s="193"/>
      <c r="BGD63" s="209"/>
      <c r="BGE63" s="499"/>
      <c r="BGF63" s="500"/>
      <c r="BGG63" s="500"/>
      <c r="BGH63" s="500"/>
      <c r="BGI63" s="500"/>
      <c r="BGJ63" s="500"/>
      <c r="BGK63" s="500"/>
      <c r="BGL63" s="501"/>
      <c r="BGM63" s="210"/>
      <c r="BGN63" s="211"/>
      <c r="BGO63" s="193"/>
      <c r="BGP63" s="209"/>
      <c r="BGQ63" s="499"/>
      <c r="BGR63" s="500"/>
      <c r="BGS63" s="500"/>
      <c r="BGT63" s="500"/>
      <c r="BGU63" s="500"/>
      <c r="BGV63" s="500"/>
      <c r="BGW63" s="500"/>
      <c r="BGX63" s="501"/>
      <c r="BGY63" s="210"/>
      <c r="BGZ63" s="211"/>
      <c r="BHA63" s="193"/>
      <c r="BHB63" s="209"/>
      <c r="BHC63" s="499"/>
      <c r="BHD63" s="500"/>
      <c r="BHE63" s="500"/>
      <c r="BHF63" s="500"/>
      <c r="BHG63" s="500"/>
      <c r="BHH63" s="500"/>
      <c r="BHI63" s="500"/>
      <c r="BHJ63" s="501"/>
      <c r="BHK63" s="210"/>
      <c r="BHL63" s="211"/>
      <c r="BHM63" s="193"/>
      <c r="BHN63" s="209"/>
      <c r="BHO63" s="499"/>
      <c r="BHP63" s="500"/>
      <c r="BHQ63" s="500"/>
      <c r="BHR63" s="500"/>
      <c r="BHS63" s="500"/>
      <c r="BHT63" s="500"/>
      <c r="BHU63" s="500"/>
      <c r="BHV63" s="501"/>
      <c r="BHW63" s="210"/>
      <c r="BHX63" s="211"/>
      <c r="BHY63" s="193"/>
      <c r="BHZ63" s="209"/>
      <c r="BIA63" s="499"/>
      <c r="BIB63" s="500"/>
      <c r="BIC63" s="500"/>
      <c r="BID63" s="500"/>
      <c r="BIE63" s="500"/>
      <c r="BIF63" s="500"/>
      <c r="BIG63" s="500"/>
      <c r="BIH63" s="501"/>
      <c r="BII63" s="210"/>
      <c r="BIJ63" s="211"/>
      <c r="BIK63" s="193"/>
      <c r="BIL63" s="209"/>
      <c r="BIM63" s="499"/>
      <c r="BIN63" s="500"/>
      <c r="BIO63" s="500"/>
      <c r="BIP63" s="500"/>
      <c r="BIQ63" s="500"/>
      <c r="BIR63" s="500"/>
      <c r="BIS63" s="500"/>
      <c r="BIT63" s="501"/>
      <c r="BIU63" s="210"/>
      <c r="BIV63" s="211"/>
      <c r="BIW63" s="193"/>
      <c r="BIX63" s="209"/>
      <c r="BIY63" s="499"/>
      <c r="BIZ63" s="500"/>
      <c r="BJA63" s="500"/>
      <c r="BJB63" s="500"/>
      <c r="BJC63" s="500"/>
      <c r="BJD63" s="500"/>
      <c r="BJE63" s="500"/>
      <c r="BJF63" s="501"/>
      <c r="BJG63" s="210"/>
      <c r="BJH63" s="211"/>
      <c r="BJI63" s="193"/>
      <c r="BJJ63" s="209"/>
      <c r="BJK63" s="499"/>
      <c r="BJL63" s="500"/>
      <c r="BJM63" s="500"/>
      <c r="BJN63" s="500"/>
      <c r="BJO63" s="500"/>
      <c r="BJP63" s="500"/>
      <c r="BJQ63" s="500"/>
      <c r="BJR63" s="501"/>
      <c r="BJS63" s="210"/>
      <c r="BJT63" s="211"/>
      <c r="BJU63" s="193"/>
      <c r="BJV63" s="209"/>
      <c r="BJW63" s="499"/>
      <c r="BJX63" s="500"/>
      <c r="BJY63" s="500"/>
      <c r="BJZ63" s="500"/>
      <c r="BKA63" s="500"/>
      <c r="BKB63" s="500"/>
      <c r="BKC63" s="500"/>
      <c r="BKD63" s="501"/>
      <c r="BKE63" s="210"/>
      <c r="BKF63" s="211"/>
      <c r="BKG63" s="193"/>
      <c r="BKH63" s="209"/>
      <c r="BKI63" s="499"/>
      <c r="BKJ63" s="500"/>
      <c r="BKK63" s="500"/>
      <c r="BKL63" s="500"/>
      <c r="BKM63" s="500"/>
      <c r="BKN63" s="500"/>
      <c r="BKO63" s="500"/>
      <c r="BKP63" s="501"/>
      <c r="BKQ63" s="210"/>
      <c r="BKR63" s="211"/>
      <c r="BKS63" s="193"/>
      <c r="BKT63" s="209"/>
      <c r="BKU63" s="499"/>
      <c r="BKV63" s="500"/>
      <c r="BKW63" s="500"/>
      <c r="BKX63" s="500"/>
      <c r="BKY63" s="500"/>
      <c r="BKZ63" s="500"/>
      <c r="BLA63" s="500"/>
      <c r="BLB63" s="501"/>
      <c r="BLC63" s="210"/>
      <c r="BLD63" s="211"/>
      <c r="BLE63" s="193"/>
      <c r="BLF63" s="209"/>
      <c r="BLG63" s="499"/>
      <c r="BLH63" s="500"/>
      <c r="BLI63" s="500"/>
      <c r="BLJ63" s="500"/>
      <c r="BLK63" s="500"/>
      <c r="BLL63" s="500"/>
      <c r="BLM63" s="500"/>
      <c r="BLN63" s="501"/>
      <c r="BLO63" s="210"/>
      <c r="BLP63" s="211"/>
      <c r="BLQ63" s="193"/>
      <c r="BLR63" s="209"/>
      <c r="BLS63" s="499"/>
      <c r="BLT63" s="500"/>
      <c r="BLU63" s="500"/>
      <c r="BLV63" s="500"/>
      <c r="BLW63" s="500"/>
      <c r="BLX63" s="500"/>
      <c r="BLY63" s="500"/>
      <c r="BLZ63" s="501"/>
      <c r="BMA63" s="210"/>
      <c r="BMB63" s="211"/>
      <c r="BMC63" s="193"/>
      <c r="BMD63" s="209"/>
      <c r="BME63" s="499"/>
      <c r="BMF63" s="500"/>
      <c r="BMG63" s="500"/>
      <c r="BMH63" s="500"/>
      <c r="BMI63" s="500"/>
      <c r="BMJ63" s="500"/>
      <c r="BMK63" s="500"/>
      <c r="BML63" s="501"/>
      <c r="BMM63" s="210"/>
      <c r="BMN63" s="211"/>
      <c r="BMO63" s="193"/>
      <c r="BMP63" s="209"/>
      <c r="BMQ63" s="499"/>
      <c r="BMR63" s="500"/>
      <c r="BMS63" s="500"/>
      <c r="BMT63" s="500"/>
      <c r="BMU63" s="500"/>
      <c r="BMV63" s="500"/>
      <c r="BMW63" s="500"/>
      <c r="BMX63" s="501"/>
      <c r="BMY63" s="210"/>
      <c r="BMZ63" s="211"/>
      <c r="BNA63" s="193"/>
      <c r="BNB63" s="209"/>
      <c r="BNC63" s="499"/>
      <c r="BND63" s="500"/>
      <c r="BNE63" s="500"/>
      <c r="BNF63" s="500"/>
      <c r="BNG63" s="500"/>
      <c r="BNH63" s="500"/>
      <c r="BNI63" s="500"/>
      <c r="BNJ63" s="501"/>
      <c r="BNK63" s="210"/>
      <c r="BNL63" s="211"/>
      <c r="BNM63" s="193"/>
      <c r="BNN63" s="209"/>
      <c r="BNO63" s="499"/>
      <c r="BNP63" s="500"/>
      <c r="BNQ63" s="500"/>
      <c r="BNR63" s="500"/>
      <c r="BNS63" s="500"/>
      <c r="BNT63" s="500"/>
      <c r="BNU63" s="500"/>
      <c r="BNV63" s="501"/>
      <c r="BNW63" s="210"/>
      <c r="BNX63" s="211"/>
      <c r="BNY63" s="193"/>
      <c r="BNZ63" s="209"/>
      <c r="BOA63" s="499"/>
      <c r="BOB63" s="500"/>
      <c r="BOC63" s="500"/>
      <c r="BOD63" s="500"/>
      <c r="BOE63" s="500"/>
      <c r="BOF63" s="500"/>
      <c r="BOG63" s="500"/>
      <c r="BOH63" s="501"/>
      <c r="BOI63" s="210"/>
      <c r="BOJ63" s="211"/>
      <c r="BOK63" s="193"/>
      <c r="BOL63" s="209"/>
      <c r="BOM63" s="499"/>
      <c r="BON63" s="500"/>
      <c r="BOO63" s="500"/>
      <c r="BOP63" s="500"/>
      <c r="BOQ63" s="500"/>
      <c r="BOR63" s="500"/>
      <c r="BOS63" s="500"/>
      <c r="BOT63" s="501"/>
      <c r="BOU63" s="210"/>
      <c r="BOV63" s="211"/>
      <c r="BOW63" s="193"/>
      <c r="BOX63" s="209"/>
      <c r="BOY63" s="499"/>
      <c r="BOZ63" s="500"/>
      <c r="BPA63" s="500"/>
      <c r="BPB63" s="500"/>
      <c r="BPC63" s="500"/>
      <c r="BPD63" s="500"/>
      <c r="BPE63" s="500"/>
      <c r="BPF63" s="501"/>
      <c r="BPG63" s="210"/>
      <c r="BPH63" s="211"/>
      <c r="BPI63" s="193"/>
      <c r="BPJ63" s="209"/>
      <c r="BPK63" s="499"/>
      <c r="BPL63" s="500"/>
      <c r="BPM63" s="500"/>
      <c r="BPN63" s="500"/>
      <c r="BPO63" s="500"/>
      <c r="BPP63" s="500"/>
      <c r="BPQ63" s="500"/>
      <c r="BPR63" s="501"/>
      <c r="BPS63" s="210"/>
      <c r="BPT63" s="211"/>
      <c r="BPU63" s="193"/>
      <c r="BPV63" s="209"/>
      <c r="BPW63" s="499"/>
      <c r="BPX63" s="500"/>
      <c r="BPY63" s="500"/>
      <c r="BPZ63" s="500"/>
      <c r="BQA63" s="500"/>
      <c r="BQB63" s="500"/>
      <c r="BQC63" s="500"/>
      <c r="BQD63" s="501"/>
      <c r="BQE63" s="210"/>
      <c r="BQF63" s="211"/>
      <c r="BQG63" s="193"/>
      <c r="BQH63" s="209"/>
      <c r="BQI63" s="499"/>
      <c r="BQJ63" s="500"/>
      <c r="BQK63" s="500"/>
      <c r="BQL63" s="500"/>
      <c r="BQM63" s="500"/>
      <c r="BQN63" s="500"/>
      <c r="BQO63" s="500"/>
      <c r="BQP63" s="501"/>
      <c r="BQQ63" s="210"/>
      <c r="BQR63" s="211"/>
      <c r="BQS63" s="193"/>
      <c r="BQT63" s="209"/>
      <c r="BQU63" s="499"/>
      <c r="BQV63" s="500"/>
      <c r="BQW63" s="500"/>
      <c r="BQX63" s="500"/>
      <c r="BQY63" s="500"/>
      <c r="BQZ63" s="500"/>
      <c r="BRA63" s="500"/>
      <c r="BRB63" s="501"/>
      <c r="BRC63" s="210"/>
      <c r="BRD63" s="211"/>
      <c r="BRE63" s="193"/>
      <c r="BRF63" s="209"/>
      <c r="BRG63" s="499"/>
      <c r="BRH63" s="500"/>
      <c r="BRI63" s="500"/>
      <c r="BRJ63" s="500"/>
      <c r="BRK63" s="500"/>
      <c r="BRL63" s="500"/>
      <c r="BRM63" s="500"/>
      <c r="BRN63" s="501"/>
      <c r="BRO63" s="210"/>
      <c r="BRP63" s="211"/>
      <c r="BRQ63" s="193"/>
      <c r="BRR63" s="209"/>
      <c r="BRS63" s="499"/>
      <c r="BRT63" s="500"/>
      <c r="BRU63" s="500"/>
      <c r="BRV63" s="500"/>
      <c r="BRW63" s="500"/>
      <c r="BRX63" s="500"/>
      <c r="BRY63" s="500"/>
      <c r="BRZ63" s="501"/>
      <c r="BSA63" s="210"/>
      <c r="BSB63" s="211"/>
      <c r="BSC63" s="193"/>
      <c r="BSD63" s="209"/>
      <c r="BSE63" s="499"/>
      <c r="BSF63" s="500"/>
      <c r="BSG63" s="500"/>
      <c r="BSH63" s="500"/>
      <c r="BSI63" s="500"/>
      <c r="BSJ63" s="500"/>
      <c r="BSK63" s="500"/>
      <c r="BSL63" s="501"/>
      <c r="BSM63" s="210"/>
      <c r="BSN63" s="211"/>
      <c r="BSO63" s="193"/>
      <c r="BSP63" s="209"/>
      <c r="BSQ63" s="499"/>
      <c r="BSR63" s="500"/>
      <c r="BSS63" s="500"/>
      <c r="BST63" s="500"/>
      <c r="BSU63" s="500"/>
      <c r="BSV63" s="500"/>
      <c r="BSW63" s="500"/>
      <c r="BSX63" s="501"/>
      <c r="BSY63" s="210"/>
      <c r="BSZ63" s="211"/>
      <c r="BTA63" s="193"/>
      <c r="BTB63" s="209"/>
      <c r="BTC63" s="499"/>
      <c r="BTD63" s="500"/>
      <c r="BTE63" s="500"/>
      <c r="BTF63" s="500"/>
      <c r="BTG63" s="500"/>
      <c r="BTH63" s="500"/>
      <c r="BTI63" s="500"/>
      <c r="BTJ63" s="501"/>
      <c r="BTK63" s="210"/>
      <c r="BTL63" s="211"/>
      <c r="BTM63" s="193"/>
      <c r="BTN63" s="209"/>
      <c r="BTO63" s="499"/>
      <c r="BTP63" s="500"/>
      <c r="BTQ63" s="500"/>
      <c r="BTR63" s="500"/>
      <c r="BTS63" s="500"/>
      <c r="BTT63" s="500"/>
      <c r="BTU63" s="500"/>
      <c r="BTV63" s="501"/>
      <c r="BTW63" s="210"/>
      <c r="BTX63" s="211"/>
      <c r="BTY63" s="193"/>
      <c r="BTZ63" s="209"/>
      <c r="BUA63" s="499"/>
      <c r="BUB63" s="500"/>
      <c r="BUC63" s="500"/>
      <c r="BUD63" s="500"/>
      <c r="BUE63" s="500"/>
      <c r="BUF63" s="500"/>
      <c r="BUG63" s="500"/>
      <c r="BUH63" s="501"/>
      <c r="BUI63" s="210"/>
      <c r="BUJ63" s="211"/>
      <c r="BUK63" s="193"/>
      <c r="BUL63" s="209"/>
      <c r="BUM63" s="499"/>
      <c r="BUN63" s="500"/>
      <c r="BUO63" s="500"/>
      <c r="BUP63" s="500"/>
      <c r="BUQ63" s="500"/>
      <c r="BUR63" s="500"/>
      <c r="BUS63" s="500"/>
      <c r="BUT63" s="501"/>
      <c r="BUU63" s="210"/>
      <c r="BUV63" s="211"/>
      <c r="BUW63" s="193"/>
      <c r="BUX63" s="209"/>
      <c r="BUY63" s="499"/>
      <c r="BUZ63" s="500"/>
      <c r="BVA63" s="500"/>
      <c r="BVB63" s="500"/>
      <c r="BVC63" s="500"/>
      <c r="BVD63" s="500"/>
      <c r="BVE63" s="500"/>
      <c r="BVF63" s="501"/>
      <c r="BVG63" s="210"/>
      <c r="BVH63" s="211"/>
      <c r="BVI63" s="193"/>
      <c r="BVJ63" s="209"/>
      <c r="BVK63" s="499"/>
      <c r="BVL63" s="500"/>
      <c r="BVM63" s="500"/>
      <c r="BVN63" s="500"/>
      <c r="BVO63" s="500"/>
      <c r="BVP63" s="500"/>
      <c r="BVQ63" s="500"/>
      <c r="BVR63" s="501"/>
      <c r="BVS63" s="210"/>
      <c r="BVT63" s="211"/>
      <c r="BVU63" s="193"/>
      <c r="BVV63" s="209"/>
      <c r="BVW63" s="499"/>
      <c r="BVX63" s="500"/>
      <c r="BVY63" s="500"/>
      <c r="BVZ63" s="500"/>
      <c r="BWA63" s="500"/>
      <c r="BWB63" s="500"/>
      <c r="BWC63" s="500"/>
      <c r="BWD63" s="501"/>
      <c r="BWE63" s="210"/>
      <c r="BWF63" s="211"/>
      <c r="BWG63" s="193"/>
      <c r="BWH63" s="209"/>
      <c r="BWI63" s="499"/>
      <c r="BWJ63" s="500"/>
      <c r="BWK63" s="500"/>
      <c r="BWL63" s="500"/>
      <c r="BWM63" s="500"/>
      <c r="BWN63" s="500"/>
      <c r="BWO63" s="500"/>
      <c r="BWP63" s="501"/>
      <c r="BWQ63" s="210"/>
      <c r="BWR63" s="211"/>
      <c r="BWS63" s="193"/>
      <c r="BWT63" s="209"/>
      <c r="BWU63" s="499"/>
      <c r="BWV63" s="500"/>
      <c r="BWW63" s="500"/>
      <c r="BWX63" s="500"/>
      <c r="BWY63" s="500"/>
      <c r="BWZ63" s="500"/>
      <c r="BXA63" s="500"/>
      <c r="BXB63" s="501"/>
      <c r="BXC63" s="210"/>
      <c r="BXD63" s="211"/>
      <c r="BXE63" s="193"/>
      <c r="BXF63" s="209"/>
      <c r="BXG63" s="499"/>
      <c r="BXH63" s="500"/>
      <c r="BXI63" s="500"/>
      <c r="BXJ63" s="500"/>
      <c r="BXK63" s="500"/>
      <c r="BXL63" s="500"/>
      <c r="BXM63" s="500"/>
      <c r="BXN63" s="501"/>
      <c r="BXO63" s="210"/>
      <c r="BXP63" s="211"/>
      <c r="BXQ63" s="193"/>
      <c r="BXR63" s="209"/>
      <c r="BXS63" s="499"/>
      <c r="BXT63" s="500"/>
      <c r="BXU63" s="500"/>
      <c r="BXV63" s="500"/>
      <c r="BXW63" s="500"/>
      <c r="BXX63" s="500"/>
      <c r="BXY63" s="500"/>
      <c r="BXZ63" s="501"/>
      <c r="BYA63" s="210"/>
      <c r="BYB63" s="211"/>
      <c r="BYC63" s="193"/>
      <c r="BYD63" s="209"/>
      <c r="BYE63" s="499"/>
      <c r="BYF63" s="500"/>
      <c r="BYG63" s="500"/>
      <c r="BYH63" s="500"/>
      <c r="BYI63" s="500"/>
      <c r="BYJ63" s="500"/>
      <c r="BYK63" s="500"/>
      <c r="BYL63" s="501"/>
      <c r="BYM63" s="210"/>
      <c r="BYN63" s="211"/>
      <c r="BYO63" s="193"/>
      <c r="BYP63" s="209"/>
      <c r="BYQ63" s="499"/>
      <c r="BYR63" s="500"/>
      <c r="BYS63" s="500"/>
      <c r="BYT63" s="500"/>
      <c r="BYU63" s="500"/>
      <c r="BYV63" s="500"/>
      <c r="BYW63" s="500"/>
      <c r="BYX63" s="501"/>
      <c r="BYY63" s="210"/>
      <c r="BYZ63" s="211"/>
      <c r="BZA63" s="193"/>
      <c r="BZB63" s="209"/>
      <c r="BZC63" s="499"/>
      <c r="BZD63" s="500"/>
      <c r="BZE63" s="500"/>
      <c r="BZF63" s="500"/>
      <c r="BZG63" s="500"/>
      <c r="BZH63" s="500"/>
      <c r="BZI63" s="500"/>
      <c r="BZJ63" s="501"/>
      <c r="BZK63" s="210"/>
      <c r="BZL63" s="211"/>
      <c r="BZM63" s="193"/>
      <c r="BZN63" s="209"/>
      <c r="BZO63" s="499"/>
      <c r="BZP63" s="500"/>
      <c r="BZQ63" s="500"/>
      <c r="BZR63" s="500"/>
      <c r="BZS63" s="500"/>
      <c r="BZT63" s="500"/>
      <c r="BZU63" s="500"/>
      <c r="BZV63" s="501"/>
      <c r="BZW63" s="210"/>
      <c r="BZX63" s="211"/>
      <c r="BZY63" s="193"/>
      <c r="BZZ63" s="209"/>
      <c r="CAA63" s="499"/>
      <c r="CAB63" s="500"/>
      <c r="CAC63" s="500"/>
      <c r="CAD63" s="500"/>
      <c r="CAE63" s="500"/>
      <c r="CAF63" s="500"/>
      <c r="CAG63" s="500"/>
      <c r="CAH63" s="501"/>
      <c r="CAI63" s="210"/>
      <c r="CAJ63" s="211"/>
      <c r="CAK63" s="193"/>
      <c r="CAL63" s="209"/>
      <c r="CAM63" s="499"/>
      <c r="CAN63" s="500"/>
      <c r="CAO63" s="500"/>
      <c r="CAP63" s="500"/>
      <c r="CAQ63" s="500"/>
      <c r="CAR63" s="500"/>
      <c r="CAS63" s="500"/>
      <c r="CAT63" s="501"/>
      <c r="CAU63" s="210"/>
      <c r="CAV63" s="211"/>
      <c r="CAW63" s="193"/>
      <c r="CAX63" s="209"/>
      <c r="CAY63" s="499"/>
      <c r="CAZ63" s="500"/>
      <c r="CBA63" s="500"/>
      <c r="CBB63" s="500"/>
      <c r="CBC63" s="500"/>
      <c r="CBD63" s="500"/>
      <c r="CBE63" s="500"/>
      <c r="CBF63" s="501"/>
      <c r="CBG63" s="210"/>
      <c r="CBH63" s="211"/>
      <c r="CBI63" s="193"/>
      <c r="CBJ63" s="209"/>
      <c r="CBK63" s="499"/>
      <c r="CBL63" s="500"/>
      <c r="CBM63" s="500"/>
      <c r="CBN63" s="500"/>
      <c r="CBO63" s="500"/>
      <c r="CBP63" s="500"/>
      <c r="CBQ63" s="500"/>
      <c r="CBR63" s="501"/>
      <c r="CBS63" s="210"/>
      <c r="CBT63" s="211"/>
      <c r="CBU63" s="193"/>
      <c r="CBV63" s="209"/>
      <c r="CBW63" s="499"/>
      <c r="CBX63" s="500"/>
      <c r="CBY63" s="500"/>
      <c r="CBZ63" s="500"/>
      <c r="CCA63" s="500"/>
      <c r="CCB63" s="500"/>
      <c r="CCC63" s="500"/>
      <c r="CCD63" s="501"/>
      <c r="CCE63" s="210"/>
      <c r="CCF63" s="211"/>
      <c r="CCG63" s="193"/>
      <c r="CCH63" s="209"/>
      <c r="CCI63" s="499"/>
      <c r="CCJ63" s="500"/>
      <c r="CCK63" s="500"/>
      <c r="CCL63" s="500"/>
      <c r="CCM63" s="500"/>
      <c r="CCN63" s="500"/>
      <c r="CCO63" s="500"/>
      <c r="CCP63" s="501"/>
      <c r="CCQ63" s="210"/>
      <c r="CCR63" s="211"/>
      <c r="CCS63" s="193"/>
      <c r="CCT63" s="209"/>
      <c r="CCU63" s="499"/>
      <c r="CCV63" s="500"/>
      <c r="CCW63" s="500"/>
      <c r="CCX63" s="500"/>
      <c r="CCY63" s="500"/>
      <c r="CCZ63" s="500"/>
      <c r="CDA63" s="500"/>
      <c r="CDB63" s="501"/>
      <c r="CDC63" s="210"/>
      <c r="CDD63" s="211"/>
      <c r="CDE63" s="193"/>
      <c r="CDF63" s="209"/>
      <c r="CDG63" s="499"/>
      <c r="CDH63" s="500"/>
      <c r="CDI63" s="500"/>
      <c r="CDJ63" s="500"/>
      <c r="CDK63" s="500"/>
      <c r="CDL63" s="500"/>
      <c r="CDM63" s="500"/>
      <c r="CDN63" s="501"/>
      <c r="CDO63" s="210"/>
      <c r="CDP63" s="211"/>
      <c r="CDQ63" s="193"/>
      <c r="CDR63" s="209"/>
      <c r="CDS63" s="499"/>
      <c r="CDT63" s="500"/>
      <c r="CDU63" s="500"/>
      <c r="CDV63" s="500"/>
      <c r="CDW63" s="500"/>
      <c r="CDX63" s="500"/>
      <c r="CDY63" s="500"/>
      <c r="CDZ63" s="501"/>
      <c r="CEA63" s="210"/>
      <c r="CEB63" s="211"/>
      <c r="CEC63" s="193"/>
      <c r="CED63" s="209"/>
      <c r="CEE63" s="499"/>
      <c r="CEF63" s="500"/>
      <c r="CEG63" s="500"/>
      <c r="CEH63" s="500"/>
      <c r="CEI63" s="500"/>
      <c r="CEJ63" s="500"/>
      <c r="CEK63" s="500"/>
      <c r="CEL63" s="501"/>
      <c r="CEM63" s="210"/>
      <c r="CEN63" s="211"/>
      <c r="CEO63" s="193"/>
      <c r="CEP63" s="209"/>
      <c r="CEQ63" s="499"/>
      <c r="CER63" s="500"/>
      <c r="CES63" s="500"/>
      <c r="CET63" s="500"/>
      <c r="CEU63" s="500"/>
      <c r="CEV63" s="500"/>
      <c r="CEW63" s="500"/>
      <c r="CEX63" s="501"/>
      <c r="CEY63" s="210"/>
      <c r="CEZ63" s="211"/>
      <c r="CFA63" s="193"/>
      <c r="CFB63" s="209"/>
      <c r="CFC63" s="499"/>
      <c r="CFD63" s="500"/>
      <c r="CFE63" s="500"/>
      <c r="CFF63" s="500"/>
      <c r="CFG63" s="500"/>
      <c r="CFH63" s="500"/>
      <c r="CFI63" s="500"/>
      <c r="CFJ63" s="501"/>
      <c r="CFK63" s="210"/>
      <c r="CFL63" s="211"/>
      <c r="CFM63" s="193"/>
      <c r="CFN63" s="209"/>
      <c r="CFO63" s="499"/>
      <c r="CFP63" s="500"/>
      <c r="CFQ63" s="500"/>
      <c r="CFR63" s="500"/>
      <c r="CFS63" s="500"/>
      <c r="CFT63" s="500"/>
      <c r="CFU63" s="500"/>
      <c r="CFV63" s="501"/>
      <c r="CFW63" s="210"/>
      <c r="CFX63" s="211"/>
      <c r="CFY63" s="193"/>
      <c r="CFZ63" s="209"/>
      <c r="CGA63" s="499"/>
      <c r="CGB63" s="500"/>
      <c r="CGC63" s="500"/>
      <c r="CGD63" s="500"/>
      <c r="CGE63" s="500"/>
      <c r="CGF63" s="500"/>
      <c r="CGG63" s="500"/>
      <c r="CGH63" s="501"/>
      <c r="CGI63" s="210"/>
      <c r="CGJ63" s="211"/>
      <c r="CGK63" s="193"/>
      <c r="CGL63" s="209"/>
      <c r="CGM63" s="499"/>
      <c r="CGN63" s="500"/>
      <c r="CGO63" s="500"/>
      <c r="CGP63" s="500"/>
      <c r="CGQ63" s="500"/>
      <c r="CGR63" s="500"/>
      <c r="CGS63" s="500"/>
      <c r="CGT63" s="501"/>
      <c r="CGU63" s="210"/>
      <c r="CGV63" s="211"/>
      <c r="CGW63" s="193"/>
      <c r="CGX63" s="209"/>
      <c r="CGY63" s="499"/>
      <c r="CGZ63" s="500"/>
      <c r="CHA63" s="500"/>
      <c r="CHB63" s="500"/>
      <c r="CHC63" s="500"/>
      <c r="CHD63" s="500"/>
      <c r="CHE63" s="500"/>
      <c r="CHF63" s="501"/>
      <c r="CHG63" s="210"/>
      <c r="CHH63" s="211"/>
      <c r="CHI63" s="193"/>
      <c r="CHJ63" s="209"/>
      <c r="CHK63" s="499"/>
      <c r="CHL63" s="500"/>
      <c r="CHM63" s="500"/>
      <c r="CHN63" s="500"/>
      <c r="CHO63" s="500"/>
      <c r="CHP63" s="500"/>
      <c r="CHQ63" s="500"/>
      <c r="CHR63" s="501"/>
      <c r="CHS63" s="210"/>
      <c r="CHT63" s="211"/>
      <c r="CHU63" s="193"/>
      <c r="CHV63" s="209"/>
      <c r="CHW63" s="499"/>
      <c r="CHX63" s="500"/>
      <c r="CHY63" s="500"/>
      <c r="CHZ63" s="500"/>
      <c r="CIA63" s="500"/>
      <c r="CIB63" s="500"/>
      <c r="CIC63" s="500"/>
      <c r="CID63" s="501"/>
      <c r="CIE63" s="210"/>
      <c r="CIF63" s="211"/>
      <c r="CIG63" s="193"/>
      <c r="CIH63" s="209"/>
      <c r="CII63" s="499"/>
      <c r="CIJ63" s="500"/>
      <c r="CIK63" s="500"/>
      <c r="CIL63" s="500"/>
      <c r="CIM63" s="500"/>
      <c r="CIN63" s="500"/>
      <c r="CIO63" s="500"/>
      <c r="CIP63" s="501"/>
      <c r="CIQ63" s="210"/>
      <c r="CIR63" s="211"/>
      <c r="CIS63" s="193"/>
      <c r="CIT63" s="209"/>
      <c r="CIU63" s="499"/>
      <c r="CIV63" s="500"/>
      <c r="CIW63" s="500"/>
      <c r="CIX63" s="500"/>
      <c r="CIY63" s="500"/>
      <c r="CIZ63" s="500"/>
      <c r="CJA63" s="500"/>
      <c r="CJB63" s="501"/>
      <c r="CJC63" s="210"/>
      <c r="CJD63" s="211"/>
      <c r="CJE63" s="193"/>
      <c r="CJF63" s="209"/>
      <c r="CJG63" s="499"/>
      <c r="CJH63" s="500"/>
      <c r="CJI63" s="500"/>
      <c r="CJJ63" s="500"/>
      <c r="CJK63" s="500"/>
      <c r="CJL63" s="500"/>
      <c r="CJM63" s="500"/>
      <c r="CJN63" s="501"/>
      <c r="CJO63" s="210"/>
      <c r="CJP63" s="211"/>
      <c r="CJQ63" s="193"/>
      <c r="CJR63" s="209"/>
      <c r="CJS63" s="499"/>
      <c r="CJT63" s="500"/>
      <c r="CJU63" s="500"/>
      <c r="CJV63" s="500"/>
      <c r="CJW63" s="500"/>
      <c r="CJX63" s="500"/>
      <c r="CJY63" s="500"/>
      <c r="CJZ63" s="501"/>
      <c r="CKA63" s="210"/>
      <c r="CKB63" s="211"/>
      <c r="CKC63" s="193"/>
      <c r="CKD63" s="209"/>
      <c r="CKE63" s="499"/>
      <c r="CKF63" s="500"/>
      <c r="CKG63" s="500"/>
      <c r="CKH63" s="500"/>
      <c r="CKI63" s="500"/>
      <c r="CKJ63" s="500"/>
      <c r="CKK63" s="500"/>
      <c r="CKL63" s="501"/>
      <c r="CKM63" s="210"/>
      <c r="CKN63" s="211"/>
      <c r="CKO63" s="193"/>
      <c r="CKP63" s="209"/>
      <c r="CKQ63" s="499"/>
      <c r="CKR63" s="500"/>
      <c r="CKS63" s="500"/>
      <c r="CKT63" s="500"/>
      <c r="CKU63" s="500"/>
      <c r="CKV63" s="500"/>
      <c r="CKW63" s="500"/>
      <c r="CKX63" s="501"/>
      <c r="CKY63" s="210"/>
      <c r="CKZ63" s="211"/>
      <c r="CLA63" s="193"/>
      <c r="CLB63" s="209"/>
      <c r="CLC63" s="499"/>
      <c r="CLD63" s="500"/>
      <c r="CLE63" s="500"/>
      <c r="CLF63" s="500"/>
      <c r="CLG63" s="500"/>
      <c r="CLH63" s="500"/>
      <c r="CLI63" s="500"/>
      <c r="CLJ63" s="501"/>
      <c r="CLK63" s="210"/>
      <c r="CLL63" s="211"/>
      <c r="CLM63" s="193"/>
      <c r="CLN63" s="209"/>
      <c r="CLO63" s="499"/>
      <c r="CLP63" s="500"/>
      <c r="CLQ63" s="500"/>
      <c r="CLR63" s="500"/>
      <c r="CLS63" s="500"/>
      <c r="CLT63" s="500"/>
      <c r="CLU63" s="500"/>
      <c r="CLV63" s="501"/>
      <c r="CLW63" s="210"/>
      <c r="CLX63" s="211"/>
      <c r="CLY63" s="193"/>
      <c r="CLZ63" s="209"/>
      <c r="CMA63" s="499"/>
      <c r="CMB63" s="500"/>
      <c r="CMC63" s="500"/>
      <c r="CMD63" s="500"/>
      <c r="CME63" s="500"/>
      <c r="CMF63" s="500"/>
      <c r="CMG63" s="500"/>
      <c r="CMH63" s="501"/>
      <c r="CMI63" s="210"/>
      <c r="CMJ63" s="211"/>
      <c r="CMK63" s="193"/>
      <c r="CML63" s="209"/>
      <c r="CMM63" s="499"/>
      <c r="CMN63" s="500"/>
      <c r="CMO63" s="500"/>
      <c r="CMP63" s="500"/>
      <c r="CMQ63" s="500"/>
      <c r="CMR63" s="500"/>
      <c r="CMS63" s="500"/>
      <c r="CMT63" s="501"/>
      <c r="CMU63" s="210"/>
      <c r="CMV63" s="211"/>
      <c r="CMW63" s="193"/>
      <c r="CMX63" s="209"/>
      <c r="CMY63" s="499"/>
      <c r="CMZ63" s="500"/>
      <c r="CNA63" s="500"/>
      <c r="CNB63" s="500"/>
      <c r="CNC63" s="500"/>
      <c r="CND63" s="500"/>
      <c r="CNE63" s="500"/>
      <c r="CNF63" s="501"/>
      <c r="CNG63" s="210"/>
      <c r="CNH63" s="211"/>
      <c r="CNI63" s="193"/>
      <c r="CNJ63" s="209"/>
      <c r="CNK63" s="499"/>
      <c r="CNL63" s="500"/>
      <c r="CNM63" s="500"/>
      <c r="CNN63" s="500"/>
      <c r="CNO63" s="500"/>
      <c r="CNP63" s="500"/>
      <c r="CNQ63" s="500"/>
      <c r="CNR63" s="501"/>
      <c r="CNS63" s="210"/>
      <c r="CNT63" s="211"/>
      <c r="CNU63" s="193"/>
      <c r="CNV63" s="209"/>
      <c r="CNW63" s="499"/>
      <c r="CNX63" s="500"/>
      <c r="CNY63" s="500"/>
      <c r="CNZ63" s="500"/>
      <c r="COA63" s="500"/>
      <c r="COB63" s="500"/>
      <c r="COC63" s="500"/>
      <c r="COD63" s="501"/>
      <c r="COE63" s="210"/>
      <c r="COF63" s="211"/>
      <c r="COG63" s="193"/>
      <c r="COH63" s="209"/>
      <c r="COI63" s="499"/>
      <c r="COJ63" s="500"/>
      <c r="COK63" s="500"/>
      <c r="COL63" s="500"/>
      <c r="COM63" s="500"/>
      <c r="CON63" s="500"/>
      <c r="COO63" s="500"/>
      <c r="COP63" s="501"/>
      <c r="COQ63" s="210"/>
      <c r="COR63" s="211"/>
      <c r="COS63" s="193"/>
      <c r="COT63" s="209"/>
      <c r="COU63" s="499"/>
      <c r="COV63" s="500"/>
      <c r="COW63" s="500"/>
      <c r="COX63" s="500"/>
      <c r="COY63" s="500"/>
      <c r="COZ63" s="500"/>
      <c r="CPA63" s="500"/>
      <c r="CPB63" s="501"/>
      <c r="CPC63" s="210"/>
      <c r="CPD63" s="211"/>
      <c r="CPE63" s="193"/>
      <c r="CPF63" s="209"/>
      <c r="CPG63" s="499"/>
      <c r="CPH63" s="500"/>
      <c r="CPI63" s="500"/>
      <c r="CPJ63" s="500"/>
      <c r="CPK63" s="500"/>
      <c r="CPL63" s="500"/>
      <c r="CPM63" s="500"/>
      <c r="CPN63" s="501"/>
      <c r="CPO63" s="210"/>
      <c r="CPP63" s="211"/>
      <c r="CPQ63" s="193"/>
      <c r="CPR63" s="209"/>
      <c r="CPS63" s="499"/>
      <c r="CPT63" s="500"/>
      <c r="CPU63" s="500"/>
      <c r="CPV63" s="500"/>
      <c r="CPW63" s="500"/>
      <c r="CPX63" s="500"/>
      <c r="CPY63" s="500"/>
      <c r="CPZ63" s="501"/>
      <c r="CQA63" s="210"/>
      <c r="CQB63" s="211"/>
      <c r="CQC63" s="193"/>
      <c r="CQD63" s="209"/>
      <c r="CQE63" s="499"/>
      <c r="CQF63" s="500"/>
      <c r="CQG63" s="500"/>
      <c r="CQH63" s="500"/>
      <c r="CQI63" s="500"/>
      <c r="CQJ63" s="500"/>
      <c r="CQK63" s="500"/>
      <c r="CQL63" s="501"/>
      <c r="CQM63" s="210"/>
      <c r="CQN63" s="211"/>
      <c r="CQO63" s="193"/>
      <c r="CQP63" s="209"/>
      <c r="CQQ63" s="499"/>
      <c r="CQR63" s="500"/>
      <c r="CQS63" s="500"/>
      <c r="CQT63" s="500"/>
      <c r="CQU63" s="500"/>
      <c r="CQV63" s="500"/>
      <c r="CQW63" s="500"/>
      <c r="CQX63" s="501"/>
      <c r="CQY63" s="210"/>
      <c r="CQZ63" s="211"/>
      <c r="CRA63" s="193"/>
      <c r="CRB63" s="209"/>
      <c r="CRC63" s="499"/>
      <c r="CRD63" s="500"/>
      <c r="CRE63" s="500"/>
      <c r="CRF63" s="500"/>
      <c r="CRG63" s="500"/>
      <c r="CRH63" s="500"/>
      <c r="CRI63" s="500"/>
      <c r="CRJ63" s="501"/>
      <c r="CRK63" s="210"/>
      <c r="CRL63" s="211"/>
      <c r="CRM63" s="193"/>
      <c r="CRN63" s="209"/>
      <c r="CRO63" s="499"/>
      <c r="CRP63" s="500"/>
      <c r="CRQ63" s="500"/>
      <c r="CRR63" s="500"/>
      <c r="CRS63" s="500"/>
      <c r="CRT63" s="500"/>
      <c r="CRU63" s="500"/>
      <c r="CRV63" s="501"/>
      <c r="CRW63" s="210"/>
      <c r="CRX63" s="211"/>
      <c r="CRY63" s="193"/>
      <c r="CRZ63" s="209"/>
      <c r="CSA63" s="499"/>
      <c r="CSB63" s="500"/>
      <c r="CSC63" s="500"/>
      <c r="CSD63" s="500"/>
      <c r="CSE63" s="500"/>
      <c r="CSF63" s="500"/>
      <c r="CSG63" s="500"/>
      <c r="CSH63" s="501"/>
      <c r="CSI63" s="210"/>
      <c r="CSJ63" s="211"/>
      <c r="CSK63" s="193"/>
      <c r="CSL63" s="209"/>
      <c r="CSM63" s="499"/>
      <c r="CSN63" s="500"/>
      <c r="CSO63" s="500"/>
      <c r="CSP63" s="500"/>
      <c r="CSQ63" s="500"/>
      <c r="CSR63" s="500"/>
      <c r="CSS63" s="500"/>
      <c r="CST63" s="501"/>
      <c r="CSU63" s="210"/>
      <c r="CSV63" s="211"/>
      <c r="CSW63" s="193"/>
      <c r="CSX63" s="209"/>
      <c r="CSY63" s="499"/>
      <c r="CSZ63" s="500"/>
      <c r="CTA63" s="500"/>
      <c r="CTB63" s="500"/>
      <c r="CTC63" s="500"/>
      <c r="CTD63" s="500"/>
      <c r="CTE63" s="500"/>
      <c r="CTF63" s="501"/>
      <c r="CTG63" s="210"/>
      <c r="CTH63" s="211"/>
      <c r="CTI63" s="193"/>
      <c r="CTJ63" s="209"/>
      <c r="CTK63" s="499"/>
      <c r="CTL63" s="500"/>
      <c r="CTM63" s="500"/>
      <c r="CTN63" s="500"/>
      <c r="CTO63" s="500"/>
      <c r="CTP63" s="500"/>
      <c r="CTQ63" s="500"/>
      <c r="CTR63" s="501"/>
      <c r="CTS63" s="210"/>
      <c r="CTT63" s="211"/>
      <c r="CTU63" s="193"/>
      <c r="CTV63" s="209"/>
      <c r="CTW63" s="499"/>
      <c r="CTX63" s="500"/>
      <c r="CTY63" s="500"/>
      <c r="CTZ63" s="500"/>
      <c r="CUA63" s="500"/>
      <c r="CUB63" s="500"/>
      <c r="CUC63" s="500"/>
      <c r="CUD63" s="501"/>
      <c r="CUE63" s="210"/>
      <c r="CUF63" s="211"/>
      <c r="CUG63" s="193"/>
      <c r="CUH63" s="209"/>
      <c r="CUI63" s="499"/>
      <c r="CUJ63" s="500"/>
      <c r="CUK63" s="500"/>
      <c r="CUL63" s="500"/>
      <c r="CUM63" s="500"/>
      <c r="CUN63" s="500"/>
      <c r="CUO63" s="500"/>
      <c r="CUP63" s="501"/>
      <c r="CUQ63" s="210"/>
      <c r="CUR63" s="211"/>
      <c r="CUS63" s="193"/>
      <c r="CUT63" s="209"/>
      <c r="CUU63" s="499"/>
      <c r="CUV63" s="500"/>
      <c r="CUW63" s="500"/>
      <c r="CUX63" s="500"/>
      <c r="CUY63" s="500"/>
      <c r="CUZ63" s="500"/>
      <c r="CVA63" s="500"/>
      <c r="CVB63" s="501"/>
      <c r="CVC63" s="210"/>
      <c r="CVD63" s="211"/>
      <c r="CVE63" s="193"/>
      <c r="CVF63" s="209"/>
      <c r="CVG63" s="499"/>
      <c r="CVH63" s="500"/>
      <c r="CVI63" s="500"/>
      <c r="CVJ63" s="500"/>
      <c r="CVK63" s="500"/>
      <c r="CVL63" s="500"/>
      <c r="CVM63" s="500"/>
      <c r="CVN63" s="501"/>
      <c r="CVO63" s="210"/>
      <c r="CVP63" s="211"/>
      <c r="CVQ63" s="193"/>
      <c r="CVR63" s="209"/>
      <c r="CVS63" s="499"/>
      <c r="CVT63" s="500"/>
      <c r="CVU63" s="500"/>
      <c r="CVV63" s="500"/>
      <c r="CVW63" s="500"/>
      <c r="CVX63" s="500"/>
      <c r="CVY63" s="500"/>
      <c r="CVZ63" s="501"/>
      <c r="CWA63" s="210"/>
      <c r="CWB63" s="211"/>
      <c r="CWC63" s="193"/>
      <c r="CWD63" s="209"/>
      <c r="CWE63" s="499"/>
      <c r="CWF63" s="500"/>
      <c r="CWG63" s="500"/>
      <c r="CWH63" s="500"/>
      <c r="CWI63" s="500"/>
      <c r="CWJ63" s="500"/>
      <c r="CWK63" s="500"/>
      <c r="CWL63" s="501"/>
      <c r="CWM63" s="210"/>
      <c r="CWN63" s="211"/>
      <c r="CWO63" s="193"/>
      <c r="CWP63" s="209"/>
      <c r="CWQ63" s="499"/>
      <c r="CWR63" s="500"/>
      <c r="CWS63" s="500"/>
      <c r="CWT63" s="500"/>
      <c r="CWU63" s="500"/>
      <c r="CWV63" s="500"/>
      <c r="CWW63" s="500"/>
      <c r="CWX63" s="501"/>
      <c r="CWY63" s="210"/>
      <c r="CWZ63" s="211"/>
      <c r="CXA63" s="193"/>
      <c r="CXB63" s="209"/>
      <c r="CXC63" s="499"/>
      <c r="CXD63" s="500"/>
      <c r="CXE63" s="500"/>
      <c r="CXF63" s="500"/>
      <c r="CXG63" s="500"/>
      <c r="CXH63" s="500"/>
      <c r="CXI63" s="500"/>
      <c r="CXJ63" s="501"/>
      <c r="CXK63" s="210"/>
      <c r="CXL63" s="211"/>
      <c r="CXM63" s="193"/>
      <c r="CXN63" s="209"/>
      <c r="CXO63" s="499"/>
      <c r="CXP63" s="500"/>
      <c r="CXQ63" s="500"/>
      <c r="CXR63" s="500"/>
      <c r="CXS63" s="500"/>
      <c r="CXT63" s="500"/>
      <c r="CXU63" s="500"/>
      <c r="CXV63" s="501"/>
      <c r="CXW63" s="210"/>
      <c r="CXX63" s="211"/>
      <c r="CXY63" s="193"/>
      <c r="CXZ63" s="209"/>
      <c r="CYA63" s="499"/>
      <c r="CYB63" s="500"/>
      <c r="CYC63" s="500"/>
      <c r="CYD63" s="500"/>
      <c r="CYE63" s="500"/>
      <c r="CYF63" s="500"/>
      <c r="CYG63" s="500"/>
      <c r="CYH63" s="501"/>
      <c r="CYI63" s="210"/>
      <c r="CYJ63" s="211"/>
      <c r="CYK63" s="193"/>
      <c r="CYL63" s="209"/>
      <c r="CYM63" s="499"/>
      <c r="CYN63" s="500"/>
      <c r="CYO63" s="500"/>
      <c r="CYP63" s="500"/>
      <c r="CYQ63" s="500"/>
      <c r="CYR63" s="500"/>
      <c r="CYS63" s="500"/>
      <c r="CYT63" s="501"/>
      <c r="CYU63" s="210"/>
      <c r="CYV63" s="211"/>
      <c r="CYW63" s="193"/>
      <c r="CYX63" s="209"/>
      <c r="CYY63" s="499"/>
      <c r="CYZ63" s="500"/>
      <c r="CZA63" s="500"/>
      <c r="CZB63" s="500"/>
      <c r="CZC63" s="500"/>
      <c r="CZD63" s="500"/>
      <c r="CZE63" s="500"/>
      <c r="CZF63" s="501"/>
      <c r="CZG63" s="210"/>
      <c r="CZH63" s="211"/>
      <c r="CZI63" s="193"/>
      <c r="CZJ63" s="209"/>
      <c r="CZK63" s="499"/>
      <c r="CZL63" s="500"/>
      <c r="CZM63" s="500"/>
      <c r="CZN63" s="500"/>
      <c r="CZO63" s="500"/>
      <c r="CZP63" s="500"/>
      <c r="CZQ63" s="500"/>
      <c r="CZR63" s="501"/>
      <c r="CZS63" s="210"/>
      <c r="CZT63" s="211"/>
      <c r="CZU63" s="193"/>
      <c r="CZV63" s="209"/>
      <c r="CZW63" s="499"/>
      <c r="CZX63" s="500"/>
      <c r="CZY63" s="500"/>
      <c r="CZZ63" s="500"/>
      <c r="DAA63" s="500"/>
      <c r="DAB63" s="500"/>
      <c r="DAC63" s="500"/>
      <c r="DAD63" s="501"/>
      <c r="DAE63" s="210"/>
      <c r="DAF63" s="211"/>
      <c r="DAG63" s="193"/>
      <c r="DAH63" s="209"/>
      <c r="DAI63" s="499"/>
      <c r="DAJ63" s="500"/>
      <c r="DAK63" s="500"/>
      <c r="DAL63" s="500"/>
      <c r="DAM63" s="500"/>
      <c r="DAN63" s="500"/>
      <c r="DAO63" s="500"/>
      <c r="DAP63" s="501"/>
      <c r="DAQ63" s="210"/>
      <c r="DAR63" s="211"/>
      <c r="DAS63" s="193"/>
      <c r="DAT63" s="209"/>
      <c r="DAU63" s="499"/>
      <c r="DAV63" s="500"/>
      <c r="DAW63" s="500"/>
      <c r="DAX63" s="500"/>
      <c r="DAY63" s="500"/>
      <c r="DAZ63" s="500"/>
      <c r="DBA63" s="500"/>
      <c r="DBB63" s="501"/>
      <c r="DBC63" s="210"/>
      <c r="DBD63" s="211"/>
      <c r="DBE63" s="193"/>
      <c r="DBF63" s="209"/>
      <c r="DBG63" s="499"/>
      <c r="DBH63" s="500"/>
      <c r="DBI63" s="500"/>
      <c r="DBJ63" s="500"/>
      <c r="DBK63" s="500"/>
      <c r="DBL63" s="500"/>
      <c r="DBM63" s="500"/>
      <c r="DBN63" s="501"/>
      <c r="DBO63" s="210"/>
      <c r="DBP63" s="211"/>
      <c r="DBQ63" s="193"/>
      <c r="DBR63" s="209"/>
      <c r="DBS63" s="499"/>
      <c r="DBT63" s="500"/>
      <c r="DBU63" s="500"/>
      <c r="DBV63" s="500"/>
      <c r="DBW63" s="500"/>
      <c r="DBX63" s="500"/>
      <c r="DBY63" s="500"/>
      <c r="DBZ63" s="501"/>
      <c r="DCA63" s="210"/>
      <c r="DCB63" s="211"/>
      <c r="DCC63" s="193"/>
      <c r="DCD63" s="209"/>
      <c r="DCE63" s="499"/>
      <c r="DCF63" s="500"/>
      <c r="DCG63" s="500"/>
      <c r="DCH63" s="500"/>
      <c r="DCI63" s="500"/>
      <c r="DCJ63" s="500"/>
      <c r="DCK63" s="500"/>
      <c r="DCL63" s="501"/>
      <c r="DCM63" s="210"/>
      <c r="DCN63" s="211"/>
      <c r="DCO63" s="193"/>
      <c r="DCP63" s="209"/>
      <c r="DCQ63" s="499"/>
      <c r="DCR63" s="500"/>
      <c r="DCS63" s="500"/>
      <c r="DCT63" s="500"/>
      <c r="DCU63" s="500"/>
      <c r="DCV63" s="500"/>
      <c r="DCW63" s="500"/>
      <c r="DCX63" s="501"/>
      <c r="DCY63" s="210"/>
      <c r="DCZ63" s="211"/>
      <c r="DDA63" s="193"/>
      <c r="DDB63" s="209"/>
      <c r="DDC63" s="499"/>
      <c r="DDD63" s="500"/>
      <c r="DDE63" s="500"/>
      <c r="DDF63" s="500"/>
      <c r="DDG63" s="500"/>
      <c r="DDH63" s="500"/>
      <c r="DDI63" s="500"/>
      <c r="DDJ63" s="501"/>
      <c r="DDK63" s="210"/>
      <c r="DDL63" s="211"/>
      <c r="DDM63" s="193"/>
      <c r="DDN63" s="209"/>
      <c r="DDO63" s="499"/>
      <c r="DDP63" s="500"/>
      <c r="DDQ63" s="500"/>
      <c r="DDR63" s="500"/>
      <c r="DDS63" s="500"/>
      <c r="DDT63" s="500"/>
      <c r="DDU63" s="500"/>
      <c r="DDV63" s="501"/>
      <c r="DDW63" s="210"/>
      <c r="DDX63" s="211"/>
      <c r="DDY63" s="193"/>
      <c r="DDZ63" s="209"/>
      <c r="DEA63" s="499"/>
      <c r="DEB63" s="500"/>
      <c r="DEC63" s="500"/>
      <c r="DED63" s="500"/>
      <c r="DEE63" s="500"/>
      <c r="DEF63" s="500"/>
      <c r="DEG63" s="500"/>
      <c r="DEH63" s="501"/>
      <c r="DEI63" s="210"/>
      <c r="DEJ63" s="211"/>
      <c r="DEK63" s="193"/>
      <c r="DEL63" s="209"/>
      <c r="DEM63" s="499"/>
      <c r="DEN63" s="500"/>
      <c r="DEO63" s="500"/>
      <c r="DEP63" s="500"/>
      <c r="DEQ63" s="500"/>
      <c r="DER63" s="500"/>
      <c r="DES63" s="500"/>
      <c r="DET63" s="501"/>
      <c r="DEU63" s="210"/>
      <c r="DEV63" s="211"/>
      <c r="DEW63" s="193"/>
      <c r="DEX63" s="209"/>
      <c r="DEY63" s="499"/>
      <c r="DEZ63" s="500"/>
      <c r="DFA63" s="500"/>
      <c r="DFB63" s="500"/>
      <c r="DFC63" s="500"/>
      <c r="DFD63" s="500"/>
      <c r="DFE63" s="500"/>
      <c r="DFF63" s="501"/>
      <c r="DFG63" s="210"/>
      <c r="DFH63" s="211"/>
      <c r="DFI63" s="193"/>
      <c r="DFJ63" s="209"/>
      <c r="DFK63" s="499"/>
      <c r="DFL63" s="500"/>
      <c r="DFM63" s="500"/>
      <c r="DFN63" s="500"/>
      <c r="DFO63" s="500"/>
      <c r="DFP63" s="500"/>
      <c r="DFQ63" s="500"/>
      <c r="DFR63" s="501"/>
      <c r="DFS63" s="210"/>
      <c r="DFT63" s="211"/>
      <c r="DFU63" s="193"/>
      <c r="DFV63" s="209"/>
      <c r="DFW63" s="499"/>
      <c r="DFX63" s="500"/>
      <c r="DFY63" s="500"/>
      <c r="DFZ63" s="500"/>
      <c r="DGA63" s="500"/>
      <c r="DGB63" s="500"/>
      <c r="DGC63" s="500"/>
      <c r="DGD63" s="501"/>
      <c r="DGE63" s="210"/>
      <c r="DGF63" s="211"/>
      <c r="DGG63" s="193"/>
      <c r="DGH63" s="209"/>
      <c r="DGI63" s="499"/>
      <c r="DGJ63" s="500"/>
      <c r="DGK63" s="500"/>
      <c r="DGL63" s="500"/>
      <c r="DGM63" s="500"/>
      <c r="DGN63" s="500"/>
      <c r="DGO63" s="500"/>
      <c r="DGP63" s="501"/>
      <c r="DGQ63" s="210"/>
      <c r="DGR63" s="211"/>
      <c r="DGS63" s="193"/>
      <c r="DGT63" s="209"/>
      <c r="DGU63" s="499"/>
      <c r="DGV63" s="500"/>
      <c r="DGW63" s="500"/>
      <c r="DGX63" s="500"/>
      <c r="DGY63" s="500"/>
      <c r="DGZ63" s="500"/>
      <c r="DHA63" s="500"/>
      <c r="DHB63" s="501"/>
      <c r="DHC63" s="210"/>
      <c r="DHD63" s="211"/>
      <c r="DHE63" s="193"/>
      <c r="DHF63" s="209"/>
      <c r="DHG63" s="499"/>
      <c r="DHH63" s="500"/>
      <c r="DHI63" s="500"/>
      <c r="DHJ63" s="500"/>
      <c r="DHK63" s="500"/>
      <c r="DHL63" s="500"/>
      <c r="DHM63" s="500"/>
      <c r="DHN63" s="501"/>
      <c r="DHO63" s="210"/>
      <c r="DHP63" s="211"/>
      <c r="DHQ63" s="193"/>
      <c r="DHR63" s="209"/>
      <c r="DHS63" s="499"/>
      <c r="DHT63" s="500"/>
      <c r="DHU63" s="500"/>
      <c r="DHV63" s="500"/>
      <c r="DHW63" s="500"/>
      <c r="DHX63" s="500"/>
      <c r="DHY63" s="500"/>
      <c r="DHZ63" s="501"/>
      <c r="DIA63" s="210"/>
      <c r="DIB63" s="211"/>
      <c r="DIC63" s="193"/>
      <c r="DID63" s="209"/>
      <c r="DIE63" s="499"/>
      <c r="DIF63" s="500"/>
      <c r="DIG63" s="500"/>
      <c r="DIH63" s="500"/>
      <c r="DII63" s="500"/>
      <c r="DIJ63" s="500"/>
      <c r="DIK63" s="500"/>
      <c r="DIL63" s="501"/>
      <c r="DIM63" s="210"/>
      <c r="DIN63" s="211"/>
      <c r="DIO63" s="193"/>
      <c r="DIP63" s="209"/>
      <c r="DIQ63" s="499"/>
      <c r="DIR63" s="500"/>
      <c r="DIS63" s="500"/>
      <c r="DIT63" s="500"/>
      <c r="DIU63" s="500"/>
      <c r="DIV63" s="500"/>
      <c r="DIW63" s="500"/>
      <c r="DIX63" s="501"/>
      <c r="DIY63" s="210"/>
      <c r="DIZ63" s="211"/>
      <c r="DJA63" s="193"/>
      <c r="DJB63" s="209"/>
      <c r="DJC63" s="499"/>
      <c r="DJD63" s="500"/>
      <c r="DJE63" s="500"/>
      <c r="DJF63" s="500"/>
      <c r="DJG63" s="500"/>
      <c r="DJH63" s="500"/>
      <c r="DJI63" s="500"/>
      <c r="DJJ63" s="501"/>
      <c r="DJK63" s="210"/>
      <c r="DJL63" s="211"/>
      <c r="DJM63" s="193"/>
      <c r="DJN63" s="209"/>
      <c r="DJO63" s="499"/>
      <c r="DJP63" s="500"/>
      <c r="DJQ63" s="500"/>
      <c r="DJR63" s="500"/>
      <c r="DJS63" s="500"/>
      <c r="DJT63" s="500"/>
      <c r="DJU63" s="500"/>
      <c r="DJV63" s="501"/>
      <c r="DJW63" s="210"/>
      <c r="DJX63" s="211"/>
      <c r="DJY63" s="193"/>
      <c r="DJZ63" s="209"/>
      <c r="DKA63" s="499"/>
      <c r="DKB63" s="500"/>
      <c r="DKC63" s="500"/>
      <c r="DKD63" s="500"/>
      <c r="DKE63" s="500"/>
      <c r="DKF63" s="500"/>
      <c r="DKG63" s="500"/>
      <c r="DKH63" s="501"/>
      <c r="DKI63" s="210"/>
      <c r="DKJ63" s="211"/>
      <c r="DKK63" s="193"/>
      <c r="DKL63" s="209"/>
      <c r="DKM63" s="499"/>
      <c r="DKN63" s="500"/>
      <c r="DKO63" s="500"/>
      <c r="DKP63" s="500"/>
      <c r="DKQ63" s="500"/>
      <c r="DKR63" s="500"/>
      <c r="DKS63" s="500"/>
      <c r="DKT63" s="501"/>
      <c r="DKU63" s="210"/>
      <c r="DKV63" s="211"/>
      <c r="DKW63" s="193"/>
      <c r="DKX63" s="209"/>
      <c r="DKY63" s="499"/>
      <c r="DKZ63" s="500"/>
      <c r="DLA63" s="500"/>
      <c r="DLB63" s="500"/>
      <c r="DLC63" s="500"/>
      <c r="DLD63" s="500"/>
      <c r="DLE63" s="500"/>
      <c r="DLF63" s="501"/>
      <c r="DLG63" s="210"/>
      <c r="DLH63" s="211"/>
      <c r="DLI63" s="193"/>
      <c r="DLJ63" s="209"/>
      <c r="DLK63" s="499"/>
      <c r="DLL63" s="500"/>
      <c r="DLM63" s="500"/>
      <c r="DLN63" s="500"/>
      <c r="DLO63" s="500"/>
      <c r="DLP63" s="500"/>
      <c r="DLQ63" s="500"/>
      <c r="DLR63" s="501"/>
      <c r="DLS63" s="210"/>
      <c r="DLT63" s="211"/>
      <c r="DLU63" s="193"/>
      <c r="DLV63" s="209"/>
      <c r="DLW63" s="499"/>
      <c r="DLX63" s="500"/>
      <c r="DLY63" s="500"/>
      <c r="DLZ63" s="500"/>
      <c r="DMA63" s="500"/>
      <c r="DMB63" s="500"/>
      <c r="DMC63" s="500"/>
      <c r="DMD63" s="501"/>
      <c r="DME63" s="210"/>
      <c r="DMF63" s="211"/>
      <c r="DMG63" s="193"/>
      <c r="DMH63" s="209"/>
      <c r="DMI63" s="499"/>
      <c r="DMJ63" s="500"/>
      <c r="DMK63" s="500"/>
      <c r="DML63" s="500"/>
      <c r="DMM63" s="500"/>
      <c r="DMN63" s="500"/>
      <c r="DMO63" s="500"/>
      <c r="DMP63" s="501"/>
      <c r="DMQ63" s="210"/>
      <c r="DMR63" s="211"/>
      <c r="DMS63" s="193"/>
      <c r="DMT63" s="209"/>
      <c r="DMU63" s="499"/>
      <c r="DMV63" s="500"/>
      <c r="DMW63" s="500"/>
      <c r="DMX63" s="500"/>
      <c r="DMY63" s="500"/>
      <c r="DMZ63" s="500"/>
      <c r="DNA63" s="500"/>
      <c r="DNB63" s="501"/>
      <c r="DNC63" s="210"/>
      <c r="DND63" s="211"/>
      <c r="DNE63" s="193"/>
      <c r="DNF63" s="209"/>
      <c r="DNG63" s="499"/>
      <c r="DNH63" s="500"/>
      <c r="DNI63" s="500"/>
      <c r="DNJ63" s="500"/>
      <c r="DNK63" s="500"/>
      <c r="DNL63" s="500"/>
      <c r="DNM63" s="500"/>
      <c r="DNN63" s="501"/>
      <c r="DNO63" s="210"/>
      <c r="DNP63" s="211"/>
      <c r="DNQ63" s="193"/>
      <c r="DNR63" s="209"/>
      <c r="DNS63" s="499"/>
      <c r="DNT63" s="500"/>
      <c r="DNU63" s="500"/>
      <c r="DNV63" s="500"/>
      <c r="DNW63" s="500"/>
      <c r="DNX63" s="500"/>
      <c r="DNY63" s="500"/>
      <c r="DNZ63" s="501"/>
      <c r="DOA63" s="210"/>
      <c r="DOB63" s="211"/>
      <c r="DOC63" s="193"/>
      <c r="DOD63" s="209"/>
      <c r="DOE63" s="499"/>
      <c r="DOF63" s="500"/>
      <c r="DOG63" s="500"/>
      <c r="DOH63" s="500"/>
      <c r="DOI63" s="500"/>
      <c r="DOJ63" s="500"/>
      <c r="DOK63" s="500"/>
      <c r="DOL63" s="501"/>
      <c r="DOM63" s="210"/>
      <c r="DON63" s="211"/>
      <c r="DOO63" s="193"/>
      <c r="DOP63" s="209"/>
      <c r="DOQ63" s="499"/>
      <c r="DOR63" s="500"/>
      <c r="DOS63" s="500"/>
      <c r="DOT63" s="500"/>
      <c r="DOU63" s="500"/>
      <c r="DOV63" s="500"/>
      <c r="DOW63" s="500"/>
      <c r="DOX63" s="501"/>
      <c r="DOY63" s="210"/>
      <c r="DOZ63" s="211"/>
      <c r="DPA63" s="193"/>
      <c r="DPB63" s="209"/>
      <c r="DPC63" s="499"/>
      <c r="DPD63" s="500"/>
      <c r="DPE63" s="500"/>
      <c r="DPF63" s="500"/>
      <c r="DPG63" s="500"/>
      <c r="DPH63" s="500"/>
      <c r="DPI63" s="500"/>
      <c r="DPJ63" s="501"/>
      <c r="DPK63" s="210"/>
      <c r="DPL63" s="211"/>
      <c r="DPM63" s="193"/>
      <c r="DPN63" s="209"/>
      <c r="DPO63" s="499"/>
      <c r="DPP63" s="500"/>
      <c r="DPQ63" s="500"/>
      <c r="DPR63" s="500"/>
      <c r="DPS63" s="500"/>
      <c r="DPT63" s="500"/>
      <c r="DPU63" s="500"/>
      <c r="DPV63" s="501"/>
      <c r="DPW63" s="210"/>
      <c r="DPX63" s="211"/>
      <c r="DPY63" s="193"/>
      <c r="DPZ63" s="209"/>
      <c r="DQA63" s="499"/>
      <c r="DQB63" s="500"/>
      <c r="DQC63" s="500"/>
      <c r="DQD63" s="500"/>
      <c r="DQE63" s="500"/>
      <c r="DQF63" s="500"/>
      <c r="DQG63" s="500"/>
      <c r="DQH63" s="501"/>
      <c r="DQI63" s="210"/>
      <c r="DQJ63" s="211"/>
      <c r="DQK63" s="193"/>
      <c r="DQL63" s="209"/>
      <c r="DQM63" s="499"/>
      <c r="DQN63" s="500"/>
      <c r="DQO63" s="500"/>
      <c r="DQP63" s="500"/>
      <c r="DQQ63" s="500"/>
      <c r="DQR63" s="500"/>
      <c r="DQS63" s="500"/>
      <c r="DQT63" s="501"/>
      <c r="DQU63" s="210"/>
      <c r="DQV63" s="211"/>
      <c r="DQW63" s="193"/>
      <c r="DQX63" s="209"/>
      <c r="DQY63" s="499"/>
      <c r="DQZ63" s="500"/>
      <c r="DRA63" s="500"/>
      <c r="DRB63" s="500"/>
      <c r="DRC63" s="500"/>
      <c r="DRD63" s="500"/>
      <c r="DRE63" s="500"/>
      <c r="DRF63" s="501"/>
      <c r="DRG63" s="210"/>
      <c r="DRH63" s="211"/>
      <c r="DRI63" s="193"/>
      <c r="DRJ63" s="209"/>
      <c r="DRK63" s="499"/>
      <c r="DRL63" s="500"/>
      <c r="DRM63" s="500"/>
      <c r="DRN63" s="500"/>
      <c r="DRO63" s="500"/>
      <c r="DRP63" s="500"/>
      <c r="DRQ63" s="500"/>
      <c r="DRR63" s="501"/>
      <c r="DRS63" s="210"/>
      <c r="DRT63" s="211"/>
      <c r="DRU63" s="193"/>
      <c r="DRV63" s="209"/>
      <c r="DRW63" s="499"/>
      <c r="DRX63" s="500"/>
      <c r="DRY63" s="500"/>
      <c r="DRZ63" s="500"/>
      <c r="DSA63" s="500"/>
      <c r="DSB63" s="500"/>
      <c r="DSC63" s="500"/>
      <c r="DSD63" s="501"/>
      <c r="DSE63" s="210"/>
      <c r="DSF63" s="211"/>
      <c r="DSG63" s="193"/>
      <c r="DSH63" s="209"/>
      <c r="DSI63" s="499"/>
      <c r="DSJ63" s="500"/>
      <c r="DSK63" s="500"/>
      <c r="DSL63" s="500"/>
      <c r="DSM63" s="500"/>
      <c r="DSN63" s="500"/>
      <c r="DSO63" s="500"/>
      <c r="DSP63" s="501"/>
      <c r="DSQ63" s="210"/>
      <c r="DSR63" s="211"/>
      <c r="DSS63" s="193"/>
      <c r="DST63" s="209"/>
      <c r="DSU63" s="499"/>
      <c r="DSV63" s="500"/>
      <c r="DSW63" s="500"/>
      <c r="DSX63" s="500"/>
      <c r="DSY63" s="500"/>
      <c r="DSZ63" s="500"/>
      <c r="DTA63" s="500"/>
      <c r="DTB63" s="501"/>
      <c r="DTC63" s="210"/>
      <c r="DTD63" s="211"/>
      <c r="DTE63" s="193"/>
      <c r="DTF63" s="209"/>
      <c r="DTG63" s="499"/>
      <c r="DTH63" s="500"/>
      <c r="DTI63" s="500"/>
      <c r="DTJ63" s="500"/>
      <c r="DTK63" s="500"/>
      <c r="DTL63" s="500"/>
      <c r="DTM63" s="500"/>
      <c r="DTN63" s="501"/>
      <c r="DTO63" s="210"/>
      <c r="DTP63" s="211"/>
      <c r="DTQ63" s="193"/>
      <c r="DTR63" s="209"/>
      <c r="DTS63" s="499"/>
      <c r="DTT63" s="500"/>
      <c r="DTU63" s="500"/>
      <c r="DTV63" s="500"/>
      <c r="DTW63" s="500"/>
      <c r="DTX63" s="500"/>
      <c r="DTY63" s="500"/>
      <c r="DTZ63" s="501"/>
      <c r="DUA63" s="210"/>
      <c r="DUB63" s="211"/>
      <c r="DUC63" s="193"/>
      <c r="DUD63" s="209"/>
      <c r="DUE63" s="499"/>
      <c r="DUF63" s="500"/>
      <c r="DUG63" s="500"/>
      <c r="DUH63" s="500"/>
      <c r="DUI63" s="500"/>
      <c r="DUJ63" s="500"/>
      <c r="DUK63" s="500"/>
      <c r="DUL63" s="501"/>
      <c r="DUM63" s="210"/>
      <c r="DUN63" s="211"/>
      <c r="DUO63" s="193"/>
      <c r="DUP63" s="209"/>
      <c r="DUQ63" s="499"/>
      <c r="DUR63" s="500"/>
      <c r="DUS63" s="500"/>
      <c r="DUT63" s="500"/>
      <c r="DUU63" s="500"/>
      <c r="DUV63" s="500"/>
      <c r="DUW63" s="500"/>
      <c r="DUX63" s="501"/>
      <c r="DUY63" s="210"/>
      <c r="DUZ63" s="211"/>
      <c r="DVA63" s="193"/>
      <c r="DVB63" s="209"/>
      <c r="DVC63" s="499"/>
      <c r="DVD63" s="500"/>
      <c r="DVE63" s="500"/>
      <c r="DVF63" s="500"/>
      <c r="DVG63" s="500"/>
      <c r="DVH63" s="500"/>
      <c r="DVI63" s="500"/>
      <c r="DVJ63" s="501"/>
      <c r="DVK63" s="210"/>
      <c r="DVL63" s="211"/>
      <c r="DVM63" s="193"/>
      <c r="DVN63" s="209"/>
      <c r="DVO63" s="499"/>
      <c r="DVP63" s="500"/>
      <c r="DVQ63" s="500"/>
      <c r="DVR63" s="500"/>
      <c r="DVS63" s="500"/>
      <c r="DVT63" s="500"/>
      <c r="DVU63" s="500"/>
      <c r="DVV63" s="501"/>
      <c r="DVW63" s="210"/>
      <c r="DVX63" s="211"/>
      <c r="DVY63" s="193"/>
      <c r="DVZ63" s="209"/>
      <c r="DWA63" s="499"/>
      <c r="DWB63" s="500"/>
      <c r="DWC63" s="500"/>
      <c r="DWD63" s="500"/>
      <c r="DWE63" s="500"/>
      <c r="DWF63" s="500"/>
      <c r="DWG63" s="500"/>
      <c r="DWH63" s="501"/>
      <c r="DWI63" s="210"/>
      <c r="DWJ63" s="211"/>
      <c r="DWK63" s="193"/>
      <c r="DWL63" s="209"/>
      <c r="DWM63" s="499"/>
      <c r="DWN63" s="500"/>
      <c r="DWO63" s="500"/>
      <c r="DWP63" s="500"/>
      <c r="DWQ63" s="500"/>
      <c r="DWR63" s="500"/>
      <c r="DWS63" s="500"/>
      <c r="DWT63" s="501"/>
      <c r="DWU63" s="210"/>
      <c r="DWV63" s="211"/>
      <c r="DWW63" s="193"/>
      <c r="DWX63" s="209"/>
      <c r="DWY63" s="499"/>
      <c r="DWZ63" s="500"/>
      <c r="DXA63" s="500"/>
      <c r="DXB63" s="500"/>
      <c r="DXC63" s="500"/>
      <c r="DXD63" s="500"/>
      <c r="DXE63" s="500"/>
      <c r="DXF63" s="501"/>
      <c r="DXG63" s="210"/>
      <c r="DXH63" s="211"/>
      <c r="DXI63" s="193"/>
      <c r="DXJ63" s="209"/>
      <c r="DXK63" s="499"/>
      <c r="DXL63" s="500"/>
      <c r="DXM63" s="500"/>
      <c r="DXN63" s="500"/>
      <c r="DXO63" s="500"/>
      <c r="DXP63" s="500"/>
      <c r="DXQ63" s="500"/>
      <c r="DXR63" s="501"/>
      <c r="DXS63" s="210"/>
      <c r="DXT63" s="211"/>
      <c r="DXU63" s="193"/>
      <c r="DXV63" s="209"/>
      <c r="DXW63" s="499"/>
      <c r="DXX63" s="500"/>
      <c r="DXY63" s="500"/>
      <c r="DXZ63" s="500"/>
      <c r="DYA63" s="500"/>
      <c r="DYB63" s="500"/>
      <c r="DYC63" s="500"/>
      <c r="DYD63" s="501"/>
      <c r="DYE63" s="210"/>
      <c r="DYF63" s="211"/>
      <c r="DYG63" s="193"/>
      <c r="DYH63" s="209"/>
      <c r="DYI63" s="499"/>
      <c r="DYJ63" s="500"/>
      <c r="DYK63" s="500"/>
      <c r="DYL63" s="500"/>
      <c r="DYM63" s="500"/>
      <c r="DYN63" s="500"/>
      <c r="DYO63" s="500"/>
      <c r="DYP63" s="501"/>
      <c r="DYQ63" s="210"/>
      <c r="DYR63" s="211"/>
      <c r="DYS63" s="193"/>
      <c r="DYT63" s="209"/>
      <c r="DYU63" s="499"/>
      <c r="DYV63" s="500"/>
      <c r="DYW63" s="500"/>
      <c r="DYX63" s="500"/>
      <c r="DYY63" s="500"/>
      <c r="DYZ63" s="500"/>
      <c r="DZA63" s="500"/>
      <c r="DZB63" s="501"/>
      <c r="DZC63" s="210"/>
      <c r="DZD63" s="211"/>
      <c r="DZE63" s="193"/>
      <c r="DZF63" s="209"/>
      <c r="DZG63" s="499"/>
      <c r="DZH63" s="500"/>
      <c r="DZI63" s="500"/>
      <c r="DZJ63" s="500"/>
      <c r="DZK63" s="500"/>
      <c r="DZL63" s="500"/>
      <c r="DZM63" s="500"/>
      <c r="DZN63" s="501"/>
      <c r="DZO63" s="210"/>
      <c r="DZP63" s="211"/>
      <c r="DZQ63" s="193"/>
      <c r="DZR63" s="209"/>
      <c r="DZS63" s="499"/>
      <c r="DZT63" s="500"/>
      <c r="DZU63" s="500"/>
      <c r="DZV63" s="500"/>
      <c r="DZW63" s="500"/>
      <c r="DZX63" s="500"/>
      <c r="DZY63" s="500"/>
      <c r="DZZ63" s="501"/>
      <c r="EAA63" s="210"/>
      <c r="EAB63" s="211"/>
      <c r="EAC63" s="193"/>
      <c r="EAD63" s="209"/>
      <c r="EAE63" s="499"/>
      <c r="EAF63" s="500"/>
      <c r="EAG63" s="500"/>
      <c r="EAH63" s="500"/>
      <c r="EAI63" s="500"/>
      <c r="EAJ63" s="500"/>
      <c r="EAK63" s="500"/>
      <c r="EAL63" s="501"/>
      <c r="EAM63" s="210"/>
      <c r="EAN63" s="211"/>
      <c r="EAO63" s="193"/>
      <c r="EAP63" s="209"/>
      <c r="EAQ63" s="499"/>
      <c r="EAR63" s="500"/>
      <c r="EAS63" s="500"/>
      <c r="EAT63" s="500"/>
      <c r="EAU63" s="500"/>
      <c r="EAV63" s="500"/>
      <c r="EAW63" s="500"/>
      <c r="EAX63" s="501"/>
      <c r="EAY63" s="210"/>
      <c r="EAZ63" s="211"/>
      <c r="EBA63" s="193"/>
      <c r="EBB63" s="209"/>
      <c r="EBC63" s="499"/>
      <c r="EBD63" s="500"/>
      <c r="EBE63" s="500"/>
      <c r="EBF63" s="500"/>
      <c r="EBG63" s="500"/>
      <c r="EBH63" s="500"/>
      <c r="EBI63" s="500"/>
      <c r="EBJ63" s="501"/>
      <c r="EBK63" s="210"/>
      <c r="EBL63" s="211"/>
      <c r="EBM63" s="193"/>
      <c r="EBN63" s="209"/>
      <c r="EBO63" s="499"/>
      <c r="EBP63" s="500"/>
      <c r="EBQ63" s="500"/>
      <c r="EBR63" s="500"/>
      <c r="EBS63" s="500"/>
      <c r="EBT63" s="500"/>
      <c r="EBU63" s="500"/>
      <c r="EBV63" s="501"/>
      <c r="EBW63" s="210"/>
      <c r="EBX63" s="211"/>
      <c r="EBY63" s="193"/>
      <c r="EBZ63" s="209"/>
      <c r="ECA63" s="499"/>
      <c r="ECB63" s="500"/>
      <c r="ECC63" s="500"/>
      <c r="ECD63" s="500"/>
      <c r="ECE63" s="500"/>
      <c r="ECF63" s="500"/>
      <c r="ECG63" s="500"/>
      <c r="ECH63" s="501"/>
      <c r="ECI63" s="210"/>
      <c r="ECJ63" s="211"/>
      <c r="ECK63" s="193"/>
      <c r="ECL63" s="209"/>
      <c r="ECM63" s="499"/>
      <c r="ECN63" s="500"/>
      <c r="ECO63" s="500"/>
      <c r="ECP63" s="500"/>
      <c r="ECQ63" s="500"/>
      <c r="ECR63" s="500"/>
      <c r="ECS63" s="500"/>
      <c r="ECT63" s="501"/>
      <c r="ECU63" s="210"/>
      <c r="ECV63" s="211"/>
      <c r="ECW63" s="193"/>
      <c r="ECX63" s="209"/>
      <c r="ECY63" s="499"/>
      <c r="ECZ63" s="500"/>
      <c r="EDA63" s="500"/>
      <c r="EDB63" s="500"/>
      <c r="EDC63" s="500"/>
      <c r="EDD63" s="500"/>
      <c r="EDE63" s="500"/>
      <c r="EDF63" s="501"/>
      <c r="EDG63" s="210"/>
      <c r="EDH63" s="211"/>
      <c r="EDI63" s="193"/>
      <c r="EDJ63" s="209"/>
      <c r="EDK63" s="499"/>
      <c r="EDL63" s="500"/>
      <c r="EDM63" s="500"/>
      <c r="EDN63" s="500"/>
      <c r="EDO63" s="500"/>
      <c r="EDP63" s="500"/>
      <c r="EDQ63" s="500"/>
      <c r="EDR63" s="501"/>
      <c r="EDS63" s="210"/>
      <c r="EDT63" s="211"/>
      <c r="EDU63" s="193"/>
      <c r="EDV63" s="209"/>
      <c r="EDW63" s="499"/>
      <c r="EDX63" s="500"/>
      <c r="EDY63" s="500"/>
      <c r="EDZ63" s="500"/>
      <c r="EEA63" s="500"/>
      <c r="EEB63" s="500"/>
      <c r="EEC63" s="500"/>
      <c r="EED63" s="501"/>
      <c r="EEE63" s="210"/>
      <c r="EEF63" s="211"/>
      <c r="EEG63" s="193"/>
      <c r="EEH63" s="209"/>
      <c r="EEI63" s="499"/>
      <c r="EEJ63" s="500"/>
      <c r="EEK63" s="500"/>
      <c r="EEL63" s="500"/>
      <c r="EEM63" s="500"/>
      <c r="EEN63" s="500"/>
      <c r="EEO63" s="500"/>
      <c r="EEP63" s="501"/>
      <c r="EEQ63" s="210"/>
      <c r="EER63" s="211"/>
      <c r="EES63" s="193"/>
      <c r="EET63" s="209"/>
      <c r="EEU63" s="499"/>
      <c r="EEV63" s="500"/>
      <c r="EEW63" s="500"/>
      <c r="EEX63" s="500"/>
      <c r="EEY63" s="500"/>
      <c r="EEZ63" s="500"/>
      <c r="EFA63" s="500"/>
      <c r="EFB63" s="501"/>
      <c r="EFC63" s="210"/>
      <c r="EFD63" s="211"/>
      <c r="EFE63" s="193"/>
      <c r="EFF63" s="209"/>
      <c r="EFG63" s="499"/>
      <c r="EFH63" s="500"/>
      <c r="EFI63" s="500"/>
      <c r="EFJ63" s="500"/>
      <c r="EFK63" s="500"/>
      <c r="EFL63" s="500"/>
      <c r="EFM63" s="500"/>
      <c r="EFN63" s="501"/>
      <c r="EFO63" s="210"/>
      <c r="EFP63" s="211"/>
      <c r="EFQ63" s="193"/>
      <c r="EFR63" s="209"/>
      <c r="EFS63" s="499"/>
      <c r="EFT63" s="500"/>
      <c r="EFU63" s="500"/>
      <c r="EFV63" s="500"/>
      <c r="EFW63" s="500"/>
      <c r="EFX63" s="500"/>
      <c r="EFY63" s="500"/>
      <c r="EFZ63" s="501"/>
      <c r="EGA63" s="210"/>
      <c r="EGB63" s="211"/>
      <c r="EGC63" s="193"/>
      <c r="EGD63" s="209"/>
      <c r="EGE63" s="499"/>
      <c r="EGF63" s="500"/>
      <c r="EGG63" s="500"/>
      <c r="EGH63" s="500"/>
      <c r="EGI63" s="500"/>
      <c r="EGJ63" s="500"/>
      <c r="EGK63" s="500"/>
      <c r="EGL63" s="501"/>
      <c r="EGM63" s="210"/>
      <c r="EGN63" s="211"/>
      <c r="EGO63" s="193"/>
      <c r="EGP63" s="209"/>
      <c r="EGQ63" s="499"/>
      <c r="EGR63" s="500"/>
      <c r="EGS63" s="500"/>
      <c r="EGT63" s="500"/>
      <c r="EGU63" s="500"/>
      <c r="EGV63" s="500"/>
      <c r="EGW63" s="500"/>
      <c r="EGX63" s="501"/>
      <c r="EGY63" s="210"/>
      <c r="EGZ63" s="211"/>
      <c r="EHA63" s="193"/>
      <c r="EHB63" s="209"/>
      <c r="EHC63" s="499"/>
      <c r="EHD63" s="500"/>
      <c r="EHE63" s="500"/>
      <c r="EHF63" s="500"/>
      <c r="EHG63" s="500"/>
      <c r="EHH63" s="500"/>
      <c r="EHI63" s="500"/>
      <c r="EHJ63" s="501"/>
      <c r="EHK63" s="210"/>
      <c r="EHL63" s="211"/>
      <c r="EHM63" s="193"/>
      <c r="EHN63" s="209"/>
      <c r="EHO63" s="499"/>
      <c r="EHP63" s="500"/>
      <c r="EHQ63" s="500"/>
      <c r="EHR63" s="500"/>
      <c r="EHS63" s="500"/>
      <c r="EHT63" s="500"/>
      <c r="EHU63" s="500"/>
      <c r="EHV63" s="501"/>
      <c r="EHW63" s="210"/>
      <c r="EHX63" s="211"/>
      <c r="EHY63" s="193"/>
      <c r="EHZ63" s="209"/>
      <c r="EIA63" s="499"/>
      <c r="EIB63" s="500"/>
      <c r="EIC63" s="500"/>
      <c r="EID63" s="500"/>
      <c r="EIE63" s="500"/>
      <c r="EIF63" s="500"/>
      <c r="EIG63" s="500"/>
      <c r="EIH63" s="501"/>
      <c r="EII63" s="210"/>
      <c r="EIJ63" s="211"/>
      <c r="EIK63" s="193"/>
      <c r="EIL63" s="209"/>
      <c r="EIM63" s="499"/>
      <c r="EIN63" s="500"/>
      <c r="EIO63" s="500"/>
      <c r="EIP63" s="500"/>
      <c r="EIQ63" s="500"/>
      <c r="EIR63" s="500"/>
      <c r="EIS63" s="500"/>
      <c r="EIT63" s="501"/>
      <c r="EIU63" s="210"/>
      <c r="EIV63" s="211"/>
      <c r="EIW63" s="193"/>
      <c r="EIX63" s="209"/>
      <c r="EIY63" s="499"/>
      <c r="EIZ63" s="500"/>
      <c r="EJA63" s="500"/>
      <c r="EJB63" s="500"/>
      <c r="EJC63" s="500"/>
      <c r="EJD63" s="500"/>
      <c r="EJE63" s="500"/>
      <c r="EJF63" s="501"/>
      <c r="EJG63" s="210"/>
      <c r="EJH63" s="211"/>
      <c r="EJI63" s="193"/>
      <c r="EJJ63" s="209"/>
      <c r="EJK63" s="499"/>
      <c r="EJL63" s="500"/>
      <c r="EJM63" s="500"/>
      <c r="EJN63" s="500"/>
      <c r="EJO63" s="500"/>
      <c r="EJP63" s="500"/>
      <c r="EJQ63" s="500"/>
      <c r="EJR63" s="501"/>
      <c r="EJS63" s="210"/>
      <c r="EJT63" s="211"/>
      <c r="EJU63" s="193"/>
      <c r="EJV63" s="209"/>
      <c r="EJW63" s="499"/>
      <c r="EJX63" s="500"/>
      <c r="EJY63" s="500"/>
      <c r="EJZ63" s="500"/>
      <c r="EKA63" s="500"/>
      <c r="EKB63" s="500"/>
      <c r="EKC63" s="500"/>
      <c r="EKD63" s="501"/>
      <c r="EKE63" s="210"/>
      <c r="EKF63" s="211"/>
      <c r="EKG63" s="193"/>
      <c r="EKH63" s="209"/>
      <c r="EKI63" s="499"/>
      <c r="EKJ63" s="500"/>
      <c r="EKK63" s="500"/>
      <c r="EKL63" s="500"/>
      <c r="EKM63" s="500"/>
      <c r="EKN63" s="500"/>
      <c r="EKO63" s="500"/>
      <c r="EKP63" s="501"/>
      <c r="EKQ63" s="210"/>
      <c r="EKR63" s="211"/>
      <c r="EKS63" s="193"/>
      <c r="EKT63" s="209"/>
      <c r="EKU63" s="499"/>
      <c r="EKV63" s="500"/>
      <c r="EKW63" s="500"/>
      <c r="EKX63" s="500"/>
      <c r="EKY63" s="500"/>
      <c r="EKZ63" s="500"/>
      <c r="ELA63" s="500"/>
      <c r="ELB63" s="501"/>
      <c r="ELC63" s="210"/>
      <c r="ELD63" s="211"/>
      <c r="ELE63" s="193"/>
      <c r="ELF63" s="209"/>
      <c r="ELG63" s="499"/>
      <c r="ELH63" s="500"/>
      <c r="ELI63" s="500"/>
      <c r="ELJ63" s="500"/>
      <c r="ELK63" s="500"/>
      <c r="ELL63" s="500"/>
      <c r="ELM63" s="500"/>
      <c r="ELN63" s="501"/>
      <c r="ELO63" s="210"/>
      <c r="ELP63" s="211"/>
      <c r="ELQ63" s="193"/>
      <c r="ELR63" s="209"/>
      <c r="ELS63" s="499"/>
      <c r="ELT63" s="500"/>
      <c r="ELU63" s="500"/>
      <c r="ELV63" s="500"/>
      <c r="ELW63" s="500"/>
      <c r="ELX63" s="500"/>
      <c r="ELY63" s="500"/>
      <c r="ELZ63" s="501"/>
      <c r="EMA63" s="210"/>
      <c r="EMB63" s="211"/>
      <c r="EMC63" s="193"/>
      <c r="EMD63" s="209"/>
      <c r="EME63" s="499"/>
      <c r="EMF63" s="500"/>
      <c r="EMG63" s="500"/>
      <c r="EMH63" s="500"/>
      <c r="EMI63" s="500"/>
      <c r="EMJ63" s="500"/>
      <c r="EMK63" s="500"/>
      <c r="EML63" s="501"/>
      <c r="EMM63" s="210"/>
      <c r="EMN63" s="211"/>
      <c r="EMO63" s="193"/>
      <c r="EMP63" s="209"/>
      <c r="EMQ63" s="499"/>
      <c r="EMR63" s="500"/>
      <c r="EMS63" s="500"/>
      <c r="EMT63" s="500"/>
      <c r="EMU63" s="500"/>
      <c r="EMV63" s="500"/>
      <c r="EMW63" s="500"/>
      <c r="EMX63" s="501"/>
      <c r="EMY63" s="210"/>
      <c r="EMZ63" s="211"/>
      <c r="ENA63" s="193"/>
      <c r="ENB63" s="209"/>
      <c r="ENC63" s="499"/>
      <c r="END63" s="500"/>
      <c r="ENE63" s="500"/>
      <c r="ENF63" s="500"/>
      <c r="ENG63" s="500"/>
      <c r="ENH63" s="500"/>
      <c r="ENI63" s="500"/>
      <c r="ENJ63" s="501"/>
      <c r="ENK63" s="210"/>
      <c r="ENL63" s="211"/>
      <c r="ENM63" s="193"/>
      <c r="ENN63" s="209"/>
      <c r="ENO63" s="499"/>
      <c r="ENP63" s="500"/>
      <c r="ENQ63" s="500"/>
      <c r="ENR63" s="500"/>
      <c r="ENS63" s="500"/>
      <c r="ENT63" s="500"/>
      <c r="ENU63" s="500"/>
      <c r="ENV63" s="501"/>
      <c r="ENW63" s="210"/>
      <c r="ENX63" s="211"/>
      <c r="ENY63" s="193"/>
      <c r="ENZ63" s="209"/>
      <c r="EOA63" s="499"/>
      <c r="EOB63" s="500"/>
      <c r="EOC63" s="500"/>
      <c r="EOD63" s="500"/>
      <c r="EOE63" s="500"/>
      <c r="EOF63" s="500"/>
      <c r="EOG63" s="500"/>
      <c r="EOH63" s="501"/>
      <c r="EOI63" s="210"/>
      <c r="EOJ63" s="211"/>
      <c r="EOK63" s="193"/>
      <c r="EOL63" s="209"/>
      <c r="EOM63" s="499"/>
      <c r="EON63" s="500"/>
      <c r="EOO63" s="500"/>
      <c r="EOP63" s="500"/>
      <c r="EOQ63" s="500"/>
      <c r="EOR63" s="500"/>
      <c r="EOS63" s="500"/>
      <c r="EOT63" s="501"/>
      <c r="EOU63" s="210"/>
      <c r="EOV63" s="211"/>
      <c r="EOW63" s="193"/>
      <c r="EOX63" s="209"/>
      <c r="EOY63" s="499"/>
      <c r="EOZ63" s="500"/>
      <c r="EPA63" s="500"/>
      <c r="EPB63" s="500"/>
      <c r="EPC63" s="500"/>
      <c r="EPD63" s="500"/>
      <c r="EPE63" s="500"/>
      <c r="EPF63" s="501"/>
      <c r="EPG63" s="210"/>
      <c r="EPH63" s="211"/>
      <c r="EPI63" s="193"/>
      <c r="EPJ63" s="209"/>
      <c r="EPK63" s="499"/>
      <c r="EPL63" s="500"/>
      <c r="EPM63" s="500"/>
      <c r="EPN63" s="500"/>
      <c r="EPO63" s="500"/>
      <c r="EPP63" s="500"/>
      <c r="EPQ63" s="500"/>
      <c r="EPR63" s="501"/>
      <c r="EPS63" s="210"/>
      <c r="EPT63" s="211"/>
      <c r="EPU63" s="193"/>
      <c r="EPV63" s="209"/>
      <c r="EPW63" s="499"/>
      <c r="EPX63" s="500"/>
      <c r="EPY63" s="500"/>
      <c r="EPZ63" s="500"/>
      <c r="EQA63" s="500"/>
      <c r="EQB63" s="500"/>
      <c r="EQC63" s="500"/>
      <c r="EQD63" s="501"/>
      <c r="EQE63" s="210"/>
      <c r="EQF63" s="211"/>
      <c r="EQG63" s="193"/>
      <c r="EQH63" s="209"/>
      <c r="EQI63" s="499"/>
      <c r="EQJ63" s="500"/>
      <c r="EQK63" s="500"/>
      <c r="EQL63" s="500"/>
      <c r="EQM63" s="500"/>
      <c r="EQN63" s="500"/>
      <c r="EQO63" s="500"/>
      <c r="EQP63" s="501"/>
      <c r="EQQ63" s="210"/>
      <c r="EQR63" s="211"/>
      <c r="EQS63" s="193"/>
      <c r="EQT63" s="209"/>
      <c r="EQU63" s="499"/>
      <c r="EQV63" s="500"/>
      <c r="EQW63" s="500"/>
      <c r="EQX63" s="500"/>
      <c r="EQY63" s="500"/>
      <c r="EQZ63" s="500"/>
      <c r="ERA63" s="500"/>
      <c r="ERB63" s="501"/>
      <c r="ERC63" s="210"/>
      <c r="ERD63" s="211"/>
      <c r="ERE63" s="193"/>
      <c r="ERF63" s="209"/>
      <c r="ERG63" s="499"/>
      <c r="ERH63" s="500"/>
      <c r="ERI63" s="500"/>
      <c r="ERJ63" s="500"/>
      <c r="ERK63" s="500"/>
      <c r="ERL63" s="500"/>
      <c r="ERM63" s="500"/>
      <c r="ERN63" s="501"/>
      <c r="ERO63" s="210"/>
      <c r="ERP63" s="211"/>
      <c r="ERQ63" s="193"/>
      <c r="ERR63" s="209"/>
      <c r="ERS63" s="499"/>
      <c r="ERT63" s="500"/>
      <c r="ERU63" s="500"/>
      <c r="ERV63" s="500"/>
      <c r="ERW63" s="500"/>
      <c r="ERX63" s="500"/>
      <c r="ERY63" s="500"/>
      <c r="ERZ63" s="501"/>
      <c r="ESA63" s="210"/>
      <c r="ESB63" s="211"/>
      <c r="ESC63" s="193"/>
      <c r="ESD63" s="209"/>
      <c r="ESE63" s="499"/>
      <c r="ESF63" s="500"/>
      <c r="ESG63" s="500"/>
      <c r="ESH63" s="500"/>
      <c r="ESI63" s="500"/>
      <c r="ESJ63" s="500"/>
      <c r="ESK63" s="500"/>
      <c r="ESL63" s="501"/>
      <c r="ESM63" s="210"/>
      <c r="ESN63" s="211"/>
      <c r="ESO63" s="193"/>
      <c r="ESP63" s="209"/>
      <c r="ESQ63" s="499"/>
      <c r="ESR63" s="500"/>
      <c r="ESS63" s="500"/>
      <c r="EST63" s="500"/>
      <c r="ESU63" s="500"/>
      <c r="ESV63" s="500"/>
      <c r="ESW63" s="500"/>
      <c r="ESX63" s="501"/>
      <c r="ESY63" s="210"/>
      <c r="ESZ63" s="211"/>
      <c r="ETA63" s="193"/>
      <c r="ETB63" s="209"/>
      <c r="ETC63" s="499"/>
      <c r="ETD63" s="500"/>
      <c r="ETE63" s="500"/>
      <c r="ETF63" s="500"/>
      <c r="ETG63" s="500"/>
      <c r="ETH63" s="500"/>
      <c r="ETI63" s="500"/>
      <c r="ETJ63" s="501"/>
      <c r="ETK63" s="210"/>
      <c r="ETL63" s="211"/>
      <c r="ETM63" s="193"/>
      <c r="ETN63" s="209"/>
      <c r="ETO63" s="499"/>
      <c r="ETP63" s="500"/>
      <c r="ETQ63" s="500"/>
      <c r="ETR63" s="500"/>
      <c r="ETS63" s="500"/>
      <c r="ETT63" s="500"/>
      <c r="ETU63" s="500"/>
      <c r="ETV63" s="501"/>
      <c r="ETW63" s="210"/>
      <c r="ETX63" s="211"/>
      <c r="ETY63" s="193"/>
      <c r="ETZ63" s="209"/>
      <c r="EUA63" s="499"/>
      <c r="EUB63" s="500"/>
      <c r="EUC63" s="500"/>
      <c r="EUD63" s="500"/>
      <c r="EUE63" s="500"/>
      <c r="EUF63" s="500"/>
      <c r="EUG63" s="500"/>
      <c r="EUH63" s="501"/>
      <c r="EUI63" s="210"/>
      <c r="EUJ63" s="211"/>
      <c r="EUK63" s="193"/>
      <c r="EUL63" s="209"/>
      <c r="EUM63" s="499"/>
      <c r="EUN63" s="500"/>
      <c r="EUO63" s="500"/>
      <c r="EUP63" s="500"/>
      <c r="EUQ63" s="500"/>
      <c r="EUR63" s="500"/>
      <c r="EUS63" s="500"/>
      <c r="EUT63" s="501"/>
      <c r="EUU63" s="210"/>
      <c r="EUV63" s="211"/>
      <c r="EUW63" s="193"/>
      <c r="EUX63" s="209"/>
      <c r="EUY63" s="499"/>
      <c r="EUZ63" s="500"/>
      <c r="EVA63" s="500"/>
      <c r="EVB63" s="500"/>
      <c r="EVC63" s="500"/>
      <c r="EVD63" s="500"/>
      <c r="EVE63" s="500"/>
      <c r="EVF63" s="501"/>
      <c r="EVG63" s="210"/>
      <c r="EVH63" s="211"/>
      <c r="EVI63" s="193"/>
      <c r="EVJ63" s="209"/>
      <c r="EVK63" s="499"/>
      <c r="EVL63" s="500"/>
      <c r="EVM63" s="500"/>
      <c r="EVN63" s="500"/>
      <c r="EVO63" s="500"/>
      <c r="EVP63" s="500"/>
      <c r="EVQ63" s="500"/>
      <c r="EVR63" s="501"/>
      <c r="EVS63" s="210"/>
      <c r="EVT63" s="211"/>
      <c r="EVU63" s="193"/>
      <c r="EVV63" s="209"/>
      <c r="EVW63" s="499"/>
      <c r="EVX63" s="500"/>
      <c r="EVY63" s="500"/>
      <c r="EVZ63" s="500"/>
      <c r="EWA63" s="500"/>
      <c r="EWB63" s="500"/>
      <c r="EWC63" s="500"/>
      <c r="EWD63" s="501"/>
      <c r="EWE63" s="210"/>
      <c r="EWF63" s="211"/>
      <c r="EWG63" s="193"/>
      <c r="EWH63" s="209"/>
      <c r="EWI63" s="499"/>
      <c r="EWJ63" s="500"/>
      <c r="EWK63" s="500"/>
      <c r="EWL63" s="500"/>
      <c r="EWM63" s="500"/>
      <c r="EWN63" s="500"/>
      <c r="EWO63" s="500"/>
      <c r="EWP63" s="501"/>
      <c r="EWQ63" s="210"/>
      <c r="EWR63" s="211"/>
      <c r="EWS63" s="193"/>
      <c r="EWT63" s="209"/>
      <c r="EWU63" s="499"/>
      <c r="EWV63" s="500"/>
      <c r="EWW63" s="500"/>
      <c r="EWX63" s="500"/>
      <c r="EWY63" s="500"/>
      <c r="EWZ63" s="500"/>
      <c r="EXA63" s="500"/>
      <c r="EXB63" s="501"/>
      <c r="EXC63" s="210"/>
      <c r="EXD63" s="211"/>
      <c r="EXE63" s="193"/>
      <c r="EXF63" s="209"/>
      <c r="EXG63" s="499"/>
      <c r="EXH63" s="500"/>
      <c r="EXI63" s="500"/>
      <c r="EXJ63" s="500"/>
      <c r="EXK63" s="500"/>
      <c r="EXL63" s="500"/>
      <c r="EXM63" s="500"/>
      <c r="EXN63" s="501"/>
      <c r="EXO63" s="210"/>
      <c r="EXP63" s="211"/>
      <c r="EXQ63" s="193"/>
      <c r="EXR63" s="209"/>
      <c r="EXS63" s="499"/>
      <c r="EXT63" s="500"/>
      <c r="EXU63" s="500"/>
      <c r="EXV63" s="500"/>
      <c r="EXW63" s="500"/>
      <c r="EXX63" s="500"/>
      <c r="EXY63" s="500"/>
      <c r="EXZ63" s="501"/>
      <c r="EYA63" s="210"/>
      <c r="EYB63" s="211"/>
      <c r="EYC63" s="193"/>
      <c r="EYD63" s="209"/>
      <c r="EYE63" s="499"/>
      <c r="EYF63" s="500"/>
      <c r="EYG63" s="500"/>
      <c r="EYH63" s="500"/>
      <c r="EYI63" s="500"/>
      <c r="EYJ63" s="500"/>
      <c r="EYK63" s="500"/>
      <c r="EYL63" s="501"/>
      <c r="EYM63" s="210"/>
      <c r="EYN63" s="211"/>
      <c r="EYO63" s="193"/>
      <c r="EYP63" s="209"/>
      <c r="EYQ63" s="499"/>
      <c r="EYR63" s="500"/>
      <c r="EYS63" s="500"/>
      <c r="EYT63" s="500"/>
      <c r="EYU63" s="500"/>
      <c r="EYV63" s="500"/>
      <c r="EYW63" s="500"/>
      <c r="EYX63" s="501"/>
      <c r="EYY63" s="210"/>
      <c r="EYZ63" s="211"/>
      <c r="EZA63" s="193"/>
      <c r="EZB63" s="209"/>
      <c r="EZC63" s="499"/>
      <c r="EZD63" s="500"/>
      <c r="EZE63" s="500"/>
      <c r="EZF63" s="500"/>
      <c r="EZG63" s="500"/>
      <c r="EZH63" s="500"/>
      <c r="EZI63" s="500"/>
      <c r="EZJ63" s="501"/>
      <c r="EZK63" s="210"/>
      <c r="EZL63" s="211"/>
      <c r="EZM63" s="193"/>
      <c r="EZN63" s="209"/>
      <c r="EZO63" s="499"/>
      <c r="EZP63" s="500"/>
      <c r="EZQ63" s="500"/>
      <c r="EZR63" s="500"/>
      <c r="EZS63" s="500"/>
      <c r="EZT63" s="500"/>
      <c r="EZU63" s="500"/>
      <c r="EZV63" s="501"/>
      <c r="EZW63" s="210"/>
      <c r="EZX63" s="211"/>
      <c r="EZY63" s="193"/>
      <c r="EZZ63" s="209"/>
      <c r="FAA63" s="499"/>
      <c r="FAB63" s="500"/>
      <c r="FAC63" s="500"/>
      <c r="FAD63" s="500"/>
      <c r="FAE63" s="500"/>
      <c r="FAF63" s="500"/>
      <c r="FAG63" s="500"/>
      <c r="FAH63" s="501"/>
      <c r="FAI63" s="210"/>
      <c r="FAJ63" s="211"/>
      <c r="FAK63" s="193"/>
      <c r="FAL63" s="209"/>
      <c r="FAM63" s="499"/>
      <c r="FAN63" s="500"/>
      <c r="FAO63" s="500"/>
      <c r="FAP63" s="500"/>
      <c r="FAQ63" s="500"/>
      <c r="FAR63" s="500"/>
      <c r="FAS63" s="500"/>
      <c r="FAT63" s="501"/>
      <c r="FAU63" s="210"/>
      <c r="FAV63" s="211"/>
      <c r="FAW63" s="193"/>
      <c r="FAX63" s="209"/>
      <c r="FAY63" s="499"/>
      <c r="FAZ63" s="500"/>
      <c r="FBA63" s="500"/>
      <c r="FBB63" s="500"/>
      <c r="FBC63" s="500"/>
      <c r="FBD63" s="500"/>
      <c r="FBE63" s="500"/>
      <c r="FBF63" s="501"/>
      <c r="FBG63" s="210"/>
      <c r="FBH63" s="211"/>
      <c r="FBI63" s="193"/>
      <c r="FBJ63" s="209"/>
      <c r="FBK63" s="499"/>
      <c r="FBL63" s="500"/>
      <c r="FBM63" s="500"/>
      <c r="FBN63" s="500"/>
      <c r="FBO63" s="500"/>
      <c r="FBP63" s="500"/>
      <c r="FBQ63" s="500"/>
      <c r="FBR63" s="501"/>
      <c r="FBS63" s="210"/>
      <c r="FBT63" s="211"/>
      <c r="FBU63" s="193"/>
      <c r="FBV63" s="209"/>
      <c r="FBW63" s="499"/>
      <c r="FBX63" s="500"/>
      <c r="FBY63" s="500"/>
      <c r="FBZ63" s="500"/>
      <c r="FCA63" s="500"/>
      <c r="FCB63" s="500"/>
      <c r="FCC63" s="500"/>
      <c r="FCD63" s="501"/>
      <c r="FCE63" s="210"/>
      <c r="FCF63" s="211"/>
      <c r="FCG63" s="193"/>
      <c r="FCH63" s="209"/>
      <c r="FCI63" s="499"/>
      <c r="FCJ63" s="500"/>
      <c r="FCK63" s="500"/>
      <c r="FCL63" s="500"/>
      <c r="FCM63" s="500"/>
      <c r="FCN63" s="500"/>
      <c r="FCO63" s="500"/>
      <c r="FCP63" s="501"/>
      <c r="FCQ63" s="210"/>
      <c r="FCR63" s="211"/>
      <c r="FCS63" s="193"/>
      <c r="FCT63" s="209"/>
      <c r="FCU63" s="499"/>
      <c r="FCV63" s="500"/>
      <c r="FCW63" s="500"/>
      <c r="FCX63" s="500"/>
      <c r="FCY63" s="500"/>
      <c r="FCZ63" s="500"/>
      <c r="FDA63" s="500"/>
      <c r="FDB63" s="501"/>
      <c r="FDC63" s="210"/>
      <c r="FDD63" s="211"/>
      <c r="FDE63" s="193"/>
      <c r="FDF63" s="209"/>
      <c r="FDG63" s="499"/>
      <c r="FDH63" s="500"/>
      <c r="FDI63" s="500"/>
      <c r="FDJ63" s="500"/>
      <c r="FDK63" s="500"/>
      <c r="FDL63" s="500"/>
      <c r="FDM63" s="500"/>
      <c r="FDN63" s="501"/>
      <c r="FDO63" s="210"/>
      <c r="FDP63" s="211"/>
      <c r="FDQ63" s="193"/>
      <c r="FDR63" s="209"/>
      <c r="FDS63" s="499"/>
      <c r="FDT63" s="500"/>
      <c r="FDU63" s="500"/>
      <c r="FDV63" s="500"/>
      <c r="FDW63" s="500"/>
      <c r="FDX63" s="500"/>
      <c r="FDY63" s="500"/>
      <c r="FDZ63" s="501"/>
      <c r="FEA63" s="210"/>
      <c r="FEB63" s="211"/>
      <c r="FEC63" s="193"/>
      <c r="FED63" s="209"/>
      <c r="FEE63" s="499"/>
      <c r="FEF63" s="500"/>
      <c r="FEG63" s="500"/>
      <c r="FEH63" s="500"/>
      <c r="FEI63" s="500"/>
      <c r="FEJ63" s="500"/>
      <c r="FEK63" s="500"/>
      <c r="FEL63" s="501"/>
      <c r="FEM63" s="210"/>
      <c r="FEN63" s="211"/>
      <c r="FEO63" s="193"/>
      <c r="FEP63" s="209"/>
      <c r="FEQ63" s="499"/>
      <c r="FER63" s="500"/>
      <c r="FES63" s="500"/>
      <c r="FET63" s="500"/>
      <c r="FEU63" s="500"/>
      <c r="FEV63" s="500"/>
      <c r="FEW63" s="500"/>
      <c r="FEX63" s="501"/>
      <c r="FEY63" s="210"/>
      <c r="FEZ63" s="211"/>
      <c r="FFA63" s="193"/>
      <c r="FFB63" s="209"/>
      <c r="FFC63" s="499"/>
      <c r="FFD63" s="500"/>
      <c r="FFE63" s="500"/>
      <c r="FFF63" s="500"/>
      <c r="FFG63" s="500"/>
      <c r="FFH63" s="500"/>
      <c r="FFI63" s="500"/>
      <c r="FFJ63" s="501"/>
      <c r="FFK63" s="210"/>
      <c r="FFL63" s="211"/>
      <c r="FFM63" s="193"/>
      <c r="FFN63" s="209"/>
      <c r="FFO63" s="499"/>
      <c r="FFP63" s="500"/>
      <c r="FFQ63" s="500"/>
      <c r="FFR63" s="500"/>
      <c r="FFS63" s="500"/>
      <c r="FFT63" s="500"/>
      <c r="FFU63" s="500"/>
      <c r="FFV63" s="501"/>
      <c r="FFW63" s="210"/>
      <c r="FFX63" s="211"/>
      <c r="FFY63" s="193"/>
      <c r="FFZ63" s="209"/>
      <c r="FGA63" s="499"/>
      <c r="FGB63" s="500"/>
      <c r="FGC63" s="500"/>
      <c r="FGD63" s="500"/>
      <c r="FGE63" s="500"/>
      <c r="FGF63" s="500"/>
      <c r="FGG63" s="500"/>
      <c r="FGH63" s="501"/>
      <c r="FGI63" s="210"/>
      <c r="FGJ63" s="211"/>
      <c r="FGK63" s="193"/>
      <c r="FGL63" s="209"/>
      <c r="FGM63" s="499"/>
      <c r="FGN63" s="500"/>
      <c r="FGO63" s="500"/>
      <c r="FGP63" s="500"/>
      <c r="FGQ63" s="500"/>
      <c r="FGR63" s="500"/>
      <c r="FGS63" s="500"/>
      <c r="FGT63" s="501"/>
      <c r="FGU63" s="210"/>
      <c r="FGV63" s="211"/>
      <c r="FGW63" s="193"/>
      <c r="FGX63" s="209"/>
      <c r="FGY63" s="499"/>
      <c r="FGZ63" s="500"/>
      <c r="FHA63" s="500"/>
      <c r="FHB63" s="500"/>
      <c r="FHC63" s="500"/>
      <c r="FHD63" s="500"/>
      <c r="FHE63" s="500"/>
      <c r="FHF63" s="501"/>
      <c r="FHG63" s="210"/>
      <c r="FHH63" s="211"/>
      <c r="FHI63" s="193"/>
      <c r="FHJ63" s="209"/>
      <c r="FHK63" s="499"/>
      <c r="FHL63" s="500"/>
      <c r="FHM63" s="500"/>
      <c r="FHN63" s="500"/>
      <c r="FHO63" s="500"/>
      <c r="FHP63" s="500"/>
      <c r="FHQ63" s="500"/>
      <c r="FHR63" s="501"/>
      <c r="FHS63" s="210"/>
      <c r="FHT63" s="211"/>
      <c r="FHU63" s="193"/>
      <c r="FHV63" s="209"/>
      <c r="FHW63" s="499"/>
      <c r="FHX63" s="500"/>
      <c r="FHY63" s="500"/>
      <c r="FHZ63" s="500"/>
      <c r="FIA63" s="500"/>
      <c r="FIB63" s="500"/>
      <c r="FIC63" s="500"/>
      <c r="FID63" s="501"/>
      <c r="FIE63" s="210"/>
      <c r="FIF63" s="211"/>
      <c r="FIG63" s="193"/>
      <c r="FIH63" s="209"/>
      <c r="FII63" s="499"/>
      <c r="FIJ63" s="500"/>
      <c r="FIK63" s="500"/>
      <c r="FIL63" s="500"/>
      <c r="FIM63" s="500"/>
      <c r="FIN63" s="500"/>
      <c r="FIO63" s="500"/>
      <c r="FIP63" s="501"/>
      <c r="FIQ63" s="210"/>
      <c r="FIR63" s="211"/>
      <c r="FIS63" s="193"/>
      <c r="FIT63" s="209"/>
      <c r="FIU63" s="499"/>
      <c r="FIV63" s="500"/>
      <c r="FIW63" s="500"/>
      <c r="FIX63" s="500"/>
      <c r="FIY63" s="500"/>
      <c r="FIZ63" s="500"/>
      <c r="FJA63" s="500"/>
      <c r="FJB63" s="501"/>
      <c r="FJC63" s="210"/>
      <c r="FJD63" s="211"/>
      <c r="FJE63" s="193"/>
      <c r="FJF63" s="209"/>
      <c r="FJG63" s="499"/>
      <c r="FJH63" s="500"/>
      <c r="FJI63" s="500"/>
      <c r="FJJ63" s="500"/>
      <c r="FJK63" s="500"/>
      <c r="FJL63" s="500"/>
      <c r="FJM63" s="500"/>
      <c r="FJN63" s="501"/>
      <c r="FJO63" s="210"/>
      <c r="FJP63" s="211"/>
      <c r="FJQ63" s="193"/>
      <c r="FJR63" s="209"/>
      <c r="FJS63" s="499"/>
      <c r="FJT63" s="500"/>
      <c r="FJU63" s="500"/>
      <c r="FJV63" s="500"/>
      <c r="FJW63" s="500"/>
      <c r="FJX63" s="500"/>
      <c r="FJY63" s="500"/>
      <c r="FJZ63" s="501"/>
      <c r="FKA63" s="210"/>
      <c r="FKB63" s="211"/>
      <c r="FKC63" s="193"/>
      <c r="FKD63" s="209"/>
      <c r="FKE63" s="499"/>
      <c r="FKF63" s="500"/>
      <c r="FKG63" s="500"/>
      <c r="FKH63" s="500"/>
      <c r="FKI63" s="500"/>
      <c r="FKJ63" s="500"/>
      <c r="FKK63" s="500"/>
      <c r="FKL63" s="501"/>
      <c r="FKM63" s="210"/>
      <c r="FKN63" s="211"/>
      <c r="FKO63" s="193"/>
      <c r="FKP63" s="209"/>
      <c r="FKQ63" s="499"/>
      <c r="FKR63" s="500"/>
      <c r="FKS63" s="500"/>
      <c r="FKT63" s="500"/>
      <c r="FKU63" s="500"/>
      <c r="FKV63" s="500"/>
      <c r="FKW63" s="500"/>
      <c r="FKX63" s="501"/>
      <c r="FKY63" s="210"/>
      <c r="FKZ63" s="211"/>
      <c r="FLA63" s="193"/>
      <c r="FLB63" s="209"/>
      <c r="FLC63" s="499"/>
      <c r="FLD63" s="500"/>
      <c r="FLE63" s="500"/>
      <c r="FLF63" s="500"/>
      <c r="FLG63" s="500"/>
      <c r="FLH63" s="500"/>
      <c r="FLI63" s="500"/>
      <c r="FLJ63" s="501"/>
      <c r="FLK63" s="210"/>
      <c r="FLL63" s="211"/>
      <c r="FLM63" s="193"/>
      <c r="FLN63" s="209"/>
      <c r="FLO63" s="499"/>
      <c r="FLP63" s="500"/>
      <c r="FLQ63" s="500"/>
      <c r="FLR63" s="500"/>
      <c r="FLS63" s="500"/>
      <c r="FLT63" s="500"/>
      <c r="FLU63" s="500"/>
      <c r="FLV63" s="501"/>
      <c r="FLW63" s="210"/>
      <c r="FLX63" s="211"/>
      <c r="FLY63" s="193"/>
      <c r="FLZ63" s="209"/>
      <c r="FMA63" s="499"/>
      <c r="FMB63" s="500"/>
      <c r="FMC63" s="500"/>
      <c r="FMD63" s="500"/>
      <c r="FME63" s="500"/>
      <c r="FMF63" s="500"/>
      <c r="FMG63" s="500"/>
      <c r="FMH63" s="501"/>
      <c r="FMI63" s="210"/>
      <c r="FMJ63" s="211"/>
      <c r="FMK63" s="193"/>
      <c r="FML63" s="209"/>
      <c r="FMM63" s="499"/>
      <c r="FMN63" s="500"/>
      <c r="FMO63" s="500"/>
      <c r="FMP63" s="500"/>
      <c r="FMQ63" s="500"/>
      <c r="FMR63" s="500"/>
      <c r="FMS63" s="500"/>
      <c r="FMT63" s="501"/>
      <c r="FMU63" s="210"/>
      <c r="FMV63" s="211"/>
      <c r="FMW63" s="193"/>
      <c r="FMX63" s="209"/>
      <c r="FMY63" s="499"/>
      <c r="FMZ63" s="500"/>
      <c r="FNA63" s="500"/>
      <c r="FNB63" s="500"/>
      <c r="FNC63" s="500"/>
      <c r="FND63" s="500"/>
      <c r="FNE63" s="500"/>
      <c r="FNF63" s="501"/>
      <c r="FNG63" s="210"/>
      <c r="FNH63" s="211"/>
      <c r="FNI63" s="193"/>
      <c r="FNJ63" s="209"/>
      <c r="FNK63" s="499"/>
      <c r="FNL63" s="500"/>
      <c r="FNM63" s="500"/>
      <c r="FNN63" s="500"/>
      <c r="FNO63" s="500"/>
      <c r="FNP63" s="500"/>
      <c r="FNQ63" s="500"/>
      <c r="FNR63" s="501"/>
      <c r="FNS63" s="210"/>
      <c r="FNT63" s="211"/>
      <c r="FNU63" s="193"/>
      <c r="FNV63" s="209"/>
      <c r="FNW63" s="499"/>
      <c r="FNX63" s="500"/>
      <c r="FNY63" s="500"/>
      <c r="FNZ63" s="500"/>
      <c r="FOA63" s="500"/>
      <c r="FOB63" s="500"/>
      <c r="FOC63" s="500"/>
      <c r="FOD63" s="501"/>
      <c r="FOE63" s="210"/>
      <c r="FOF63" s="211"/>
      <c r="FOG63" s="193"/>
      <c r="FOH63" s="209"/>
      <c r="FOI63" s="499"/>
      <c r="FOJ63" s="500"/>
      <c r="FOK63" s="500"/>
      <c r="FOL63" s="500"/>
      <c r="FOM63" s="500"/>
      <c r="FON63" s="500"/>
      <c r="FOO63" s="500"/>
      <c r="FOP63" s="501"/>
      <c r="FOQ63" s="210"/>
      <c r="FOR63" s="211"/>
      <c r="FOS63" s="193"/>
      <c r="FOT63" s="209"/>
      <c r="FOU63" s="499"/>
      <c r="FOV63" s="500"/>
      <c r="FOW63" s="500"/>
      <c r="FOX63" s="500"/>
      <c r="FOY63" s="500"/>
      <c r="FOZ63" s="500"/>
      <c r="FPA63" s="500"/>
      <c r="FPB63" s="501"/>
      <c r="FPC63" s="210"/>
      <c r="FPD63" s="211"/>
      <c r="FPE63" s="193"/>
      <c r="FPF63" s="209"/>
      <c r="FPG63" s="499"/>
      <c r="FPH63" s="500"/>
      <c r="FPI63" s="500"/>
      <c r="FPJ63" s="500"/>
      <c r="FPK63" s="500"/>
      <c r="FPL63" s="500"/>
      <c r="FPM63" s="500"/>
      <c r="FPN63" s="501"/>
      <c r="FPO63" s="210"/>
      <c r="FPP63" s="211"/>
      <c r="FPQ63" s="193"/>
      <c r="FPR63" s="209"/>
      <c r="FPS63" s="499"/>
      <c r="FPT63" s="500"/>
      <c r="FPU63" s="500"/>
      <c r="FPV63" s="500"/>
      <c r="FPW63" s="500"/>
      <c r="FPX63" s="500"/>
      <c r="FPY63" s="500"/>
      <c r="FPZ63" s="501"/>
      <c r="FQA63" s="210"/>
      <c r="FQB63" s="211"/>
      <c r="FQC63" s="193"/>
      <c r="FQD63" s="209"/>
      <c r="FQE63" s="499"/>
      <c r="FQF63" s="500"/>
      <c r="FQG63" s="500"/>
      <c r="FQH63" s="500"/>
      <c r="FQI63" s="500"/>
      <c r="FQJ63" s="500"/>
      <c r="FQK63" s="500"/>
      <c r="FQL63" s="501"/>
      <c r="FQM63" s="210"/>
      <c r="FQN63" s="211"/>
      <c r="FQO63" s="193"/>
      <c r="FQP63" s="209"/>
      <c r="FQQ63" s="499"/>
      <c r="FQR63" s="500"/>
      <c r="FQS63" s="500"/>
      <c r="FQT63" s="500"/>
      <c r="FQU63" s="500"/>
      <c r="FQV63" s="500"/>
      <c r="FQW63" s="500"/>
      <c r="FQX63" s="501"/>
      <c r="FQY63" s="210"/>
      <c r="FQZ63" s="211"/>
      <c r="FRA63" s="193"/>
      <c r="FRB63" s="209"/>
      <c r="FRC63" s="499"/>
      <c r="FRD63" s="500"/>
      <c r="FRE63" s="500"/>
      <c r="FRF63" s="500"/>
      <c r="FRG63" s="500"/>
      <c r="FRH63" s="500"/>
      <c r="FRI63" s="500"/>
      <c r="FRJ63" s="501"/>
      <c r="FRK63" s="210"/>
      <c r="FRL63" s="211"/>
      <c r="FRM63" s="193"/>
      <c r="FRN63" s="209"/>
      <c r="FRO63" s="499"/>
      <c r="FRP63" s="500"/>
      <c r="FRQ63" s="500"/>
      <c r="FRR63" s="500"/>
      <c r="FRS63" s="500"/>
      <c r="FRT63" s="500"/>
      <c r="FRU63" s="500"/>
      <c r="FRV63" s="501"/>
      <c r="FRW63" s="210"/>
      <c r="FRX63" s="211"/>
      <c r="FRY63" s="193"/>
      <c r="FRZ63" s="209"/>
      <c r="FSA63" s="499"/>
      <c r="FSB63" s="500"/>
      <c r="FSC63" s="500"/>
      <c r="FSD63" s="500"/>
      <c r="FSE63" s="500"/>
      <c r="FSF63" s="500"/>
      <c r="FSG63" s="500"/>
      <c r="FSH63" s="501"/>
      <c r="FSI63" s="210"/>
      <c r="FSJ63" s="211"/>
      <c r="FSK63" s="193"/>
      <c r="FSL63" s="209"/>
      <c r="FSM63" s="499"/>
      <c r="FSN63" s="500"/>
      <c r="FSO63" s="500"/>
      <c r="FSP63" s="500"/>
      <c r="FSQ63" s="500"/>
      <c r="FSR63" s="500"/>
      <c r="FSS63" s="500"/>
      <c r="FST63" s="501"/>
      <c r="FSU63" s="210"/>
      <c r="FSV63" s="211"/>
      <c r="FSW63" s="193"/>
      <c r="FSX63" s="209"/>
      <c r="FSY63" s="499"/>
      <c r="FSZ63" s="500"/>
      <c r="FTA63" s="500"/>
      <c r="FTB63" s="500"/>
      <c r="FTC63" s="500"/>
      <c r="FTD63" s="500"/>
      <c r="FTE63" s="500"/>
      <c r="FTF63" s="501"/>
      <c r="FTG63" s="210"/>
      <c r="FTH63" s="211"/>
      <c r="FTI63" s="193"/>
      <c r="FTJ63" s="209"/>
      <c r="FTK63" s="499"/>
      <c r="FTL63" s="500"/>
      <c r="FTM63" s="500"/>
      <c r="FTN63" s="500"/>
      <c r="FTO63" s="500"/>
      <c r="FTP63" s="500"/>
      <c r="FTQ63" s="500"/>
      <c r="FTR63" s="501"/>
      <c r="FTS63" s="210"/>
      <c r="FTT63" s="211"/>
      <c r="FTU63" s="193"/>
      <c r="FTV63" s="209"/>
      <c r="FTW63" s="499"/>
      <c r="FTX63" s="500"/>
      <c r="FTY63" s="500"/>
      <c r="FTZ63" s="500"/>
      <c r="FUA63" s="500"/>
      <c r="FUB63" s="500"/>
      <c r="FUC63" s="500"/>
      <c r="FUD63" s="501"/>
      <c r="FUE63" s="210"/>
      <c r="FUF63" s="211"/>
      <c r="FUG63" s="193"/>
      <c r="FUH63" s="209"/>
      <c r="FUI63" s="499"/>
      <c r="FUJ63" s="500"/>
      <c r="FUK63" s="500"/>
      <c r="FUL63" s="500"/>
      <c r="FUM63" s="500"/>
      <c r="FUN63" s="500"/>
      <c r="FUO63" s="500"/>
      <c r="FUP63" s="501"/>
      <c r="FUQ63" s="210"/>
      <c r="FUR63" s="211"/>
      <c r="FUS63" s="193"/>
      <c r="FUT63" s="209"/>
      <c r="FUU63" s="499"/>
      <c r="FUV63" s="500"/>
      <c r="FUW63" s="500"/>
      <c r="FUX63" s="500"/>
      <c r="FUY63" s="500"/>
      <c r="FUZ63" s="500"/>
      <c r="FVA63" s="500"/>
      <c r="FVB63" s="501"/>
      <c r="FVC63" s="210"/>
      <c r="FVD63" s="211"/>
      <c r="FVE63" s="193"/>
      <c r="FVF63" s="209"/>
      <c r="FVG63" s="499"/>
      <c r="FVH63" s="500"/>
      <c r="FVI63" s="500"/>
      <c r="FVJ63" s="500"/>
      <c r="FVK63" s="500"/>
      <c r="FVL63" s="500"/>
      <c r="FVM63" s="500"/>
      <c r="FVN63" s="501"/>
      <c r="FVO63" s="210"/>
      <c r="FVP63" s="211"/>
      <c r="FVQ63" s="193"/>
      <c r="FVR63" s="209"/>
      <c r="FVS63" s="499"/>
      <c r="FVT63" s="500"/>
      <c r="FVU63" s="500"/>
      <c r="FVV63" s="500"/>
      <c r="FVW63" s="500"/>
      <c r="FVX63" s="500"/>
      <c r="FVY63" s="500"/>
      <c r="FVZ63" s="501"/>
      <c r="FWA63" s="210"/>
      <c r="FWB63" s="211"/>
      <c r="FWC63" s="193"/>
      <c r="FWD63" s="209"/>
      <c r="FWE63" s="499"/>
      <c r="FWF63" s="500"/>
      <c r="FWG63" s="500"/>
      <c r="FWH63" s="500"/>
      <c r="FWI63" s="500"/>
      <c r="FWJ63" s="500"/>
      <c r="FWK63" s="500"/>
      <c r="FWL63" s="501"/>
      <c r="FWM63" s="210"/>
      <c r="FWN63" s="211"/>
      <c r="FWO63" s="193"/>
      <c r="FWP63" s="209"/>
      <c r="FWQ63" s="499"/>
      <c r="FWR63" s="500"/>
      <c r="FWS63" s="500"/>
      <c r="FWT63" s="500"/>
      <c r="FWU63" s="500"/>
      <c r="FWV63" s="500"/>
      <c r="FWW63" s="500"/>
      <c r="FWX63" s="501"/>
      <c r="FWY63" s="210"/>
      <c r="FWZ63" s="211"/>
      <c r="FXA63" s="193"/>
      <c r="FXB63" s="209"/>
      <c r="FXC63" s="499"/>
      <c r="FXD63" s="500"/>
      <c r="FXE63" s="500"/>
      <c r="FXF63" s="500"/>
      <c r="FXG63" s="500"/>
      <c r="FXH63" s="500"/>
      <c r="FXI63" s="500"/>
      <c r="FXJ63" s="501"/>
      <c r="FXK63" s="210"/>
      <c r="FXL63" s="211"/>
      <c r="FXM63" s="193"/>
      <c r="FXN63" s="209"/>
      <c r="FXO63" s="499"/>
      <c r="FXP63" s="500"/>
      <c r="FXQ63" s="500"/>
      <c r="FXR63" s="500"/>
      <c r="FXS63" s="500"/>
      <c r="FXT63" s="500"/>
      <c r="FXU63" s="500"/>
      <c r="FXV63" s="501"/>
      <c r="FXW63" s="210"/>
      <c r="FXX63" s="211"/>
      <c r="FXY63" s="193"/>
      <c r="FXZ63" s="209"/>
      <c r="FYA63" s="499"/>
      <c r="FYB63" s="500"/>
      <c r="FYC63" s="500"/>
      <c r="FYD63" s="500"/>
      <c r="FYE63" s="500"/>
      <c r="FYF63" s="500"/>
      <c r="FYG63" s="500"/>
      <c r="FYH63" s="501"/>
      <c r="FYI63" s="210"/>
      <c r="FYJ63" s="211"/>
      <c r="FYK63" s="193"/>
      <c r="FYL63" s="209"/>
      <c r="FYM63" s="499"/>
      <c r="FYN63" s="500"/>
      <c r="FYO63" s="500"/>
      <c r="FYP63" s="500"/>
      <c r="FYQ63" s="500"/>
      <c r="FYR63" s="500"/>
      <c r="FYS63" s="500"/>
      <c r="FYT63" s="501"/>
      <c r="FYU63" s="210"/>
      <c r="FYV63" s="211"/>
      <c r="FYW63" s="193"/>
      <c r="FYX63" s="209"/>
      <c r="FYY63" s="499"/>
      <c r="FYZ63" s="500"/>
      <c r="FZA63" s="500"/>
      <c r="FZB63" s="500"/>
      <c r="FZC63" s="500"/>
      <c r="FZD63" s="500"/>
      <c r="FZE63" s="500"/>
      <c r="FZF63" s="501"/>
      <c r="FZG63" s="210"/>
      <c r="FZH63" s="211"/>
      <c r="FZI63" s="193"/>
      <c r="FZJ63" s="209"/>
      <c r="FZK63" s="499"/>
      <c r="FZL63" s="500"/>
      <c r="FZM63" s="500"/>
      <c r="FZN63" s="500"/>
      <c r="FZO63" s="500"/>
      <c r="FZP63" s="500"/>
      <c r="FZQ63" s="500"/>
      <c r="FZR63" s="501"/>
      <c r="FZS63" s="210"/>
      <c r="FZT63" s="211"/>
      <c r="FZU63" s="193"/>
      <c r="FZV63" s="209"/>
      <c r="FZW63" s="499"/>
      <c r="FZX63" s="500"/>
      <c r="FZY63" s="500"/>
      <c r="FZZ63" s="500"/>
      <c r="GAA63" s="500"/>
      <c r="GAB63" s="500"/>
      <c r="GAC63" s="500"/>
      <c r="GAD63" s="501"/>
      <c r="GAE63" s="210"/>
      <c r="GAF63" s="211"/>
      <c r="GAG63" s="193"/>
      <c r="GAH63" s="209"/>
      <c r="GAI63" s="499"/>
      <c r="GAJ63" s="500"/>
      <c r="GAK63" s="500"/>
      <c r="GAL63" s="500"/>
      <c r="GAM63" s="500"/>
      <c r="GAN63" s="500"/>
      <c r="GAO63" s="500"/>
      <c r="GAP63" s="501"/>
      <c r="GAQ63" s="210"/>
      <c r="GAR63" s="211"/>
      <c r="GAS63" s="193"/>
      <c r="GAT63" s="209"/>
      <c r="GAU63" s="499"/>
      <c r="GAV63" s="500"/>
      <c r="GAW63" s="500"/>
      <c r="GAX63" s="500"/>
      <c r="GAY63" s="500"/>
      <c r="GAZ63" s="500"/>
      <c r="GBA63" s="500"/>
      <c r="GBB63" s="501"/>
      <c r="GBC63" s="210"/>
      <c r="GBD63" s="211"/>
      <c r="GBE63" s="193"/>
      <c r="GBF63" s="209"/>
      <c r="GBG63" s="499"/>
      <c r="GBH63" s="500"/>
      <c r="GBI63" s="500"/>
      <c r="GBJ63" s="500"/>
      <c r="GBK63" s="500"/>
      <c r="GBL63" s="500"/>
      <c r="GBM63" s="500"/>
      <c r="GBN63" s="501"/>
      <c r="GBO63" s="210"/>
      <c r="GBP63" s="211"/>
      <c r="GBQ63" s="193"/>
      <c r="GBR63" s="209"/>
      <c r="GBS63" s="499"/>
      <c r="GBT63" s="500"/>
      <c r="GBU63" s="500"/>
      <c r="GBV63" s="500"/>
      <c r="GBW63" s="500"/>
      <c r="GBX63" s="500"/>
      <c r="GBY63" s="500"/>
      <c r="GBZ63" s="501"/>
      <c r="GCA63" s="210"/>
      <c r="GCB63" s="211"/>
      <c r="GCC63" s="193"/>
      <c r="GCD63" s="209"/>
      <c r="GCE63" s="499"/>
      <c r="GCF63" s="500"/>
      <c r="GCG63" s="500"/>
      <c r="GCH63" s="500"/>
      <c r="GCI63" s="500"/>
      <c r="GCJ63" s="500"/>
      <c r="GCK63" s="500"/>
      <c r="GCL63" s="501"/>
      <c r="GCM63" s="210"/>
      <c r="GCN63" s="211"/>
      <c r="GCO63" s="193"/>
      <c r="GCP63" s="209"/>
      <c r="GCQ63" s="499"/>
      <c r="GCR63" s="500"/>
      <c r="GCS63" s="500"/>
      <c r="GCT63" s="500"/>
      <c r="GCU63" s="500"/>
      <c r="GCV63" s="500"/>
      <c r="GCW63" s="500"/>
      <c r="GCX63" s="501"/>
      <c r="GCY63" s="210"/>
      <c r="GCZ63" s="211"/>
      <c r="GDA63" s="193"/>
      <c r="GDB63" s="209"/>
      <c r="GDC63" s="499"/>
      <c r="GDD63" s="500"/>
      <c r="GDE63" s="500"/>
      <c r="GDF63" s="500"/>
      <c r="GDG63" s="500"/>
      <c r="GDH63" s="500"/>
      <c r="GDI63" s="500"/>
      <c r="GDJ63" s="501"/>
      <c r="GDK63" s="210"/>
      <c r="GDL63" s="211"/>
      <c r="GDM63" s="193"/>
      <c r="GDN63" s="209"/>
      <c r="GDO63" s="499"/>
      <c r="GDP63" s="500"/>
      <c r="GDQ63" s="500"/>
      <c r="GDR63" s="500"/>
      <c r="GDS63" s="500"/>
      <c r="GDT63" s="500"/>
      <c r="GDU63" s="500"/>
      <c r="GDV63" s="501"/>
      <c r="GDW63" s="210"/>
      <c r="GDX63" s="211"/>
      <c r="GDY63" s="193"/>
      <c r="GDZ63" s="209"/>
      <c r="GEA63" s="499"/>
      <c r="GEB63" s="500"/>
      <c r="GEC63" s="500"/>
      <c r="GED63" s="500"/>
      <c r="GEE63" s="500"/>
      <c r="GEF63" s="500"/>
      <c r="GEG63" s="500"/>
      <c r="GEH63" s="501"/>
      <c r="GEI63" s="210"/>
      <c r="GEJ63" s="211"/>
      <c r="GEK63" s="193"/>
      <c r="GEL63" s="209"/>
      <c r="GEM63" s="499"/>
      <c r="GEN63" s="500"/>
      <c r="GEO63" s="500"/>
      <c r="GEP63" s="500"/>
      <c r="GEQ63" s="500"/>
      <c r="GER63" s="500"/>
      <c r="GES63" s="500"/>
      <c r="GET63" s="501"/>
      <c r="GEU63" s="210"/>
      <c r="GEV63" s="211"/>
      <c r="GEW63" s="193"/>
      <c r="GEX63" s="209"/>
      <c r="GEY63" s="499"/>
      <c r="GEZ63" s="500"/>
      <c r="GFA63" s="500"/>
      <c r="GFB63" s="500"/>
      <c r="GFC63" s="500"/>
      <c r="GFD63" s="500"/>
      <c r="GFE63" s="500"/>
      <c r="GFF63" s="501"/>
      <c r="GFG63" s="210"/>
      <c r="GFH63" s="211"/>
      <c r="GFI63" s="193"/>
      <c r="GFJ63" s="209"/>
      <c r="GFK63" s="499"/>
      <c r="GFL63" s="500"/>
      <c r="GFM63" s="500"/>
      <c r="GFN63" s="500"/>
      <c r="GFO63" s="500"/>
      <c r="GFP63" s="500"/>
      <c r="GFQ63" s="500"/>
      <c r="GFR63" s="501"/>
      <c r="GFS63" s="210"/>
      <c r="GFT63" s="211"/>
      <c r="GFU63" s="193"/>
      <c r="GFV63" s="209"/>
      <c r="GFW63" s="499"/>
      <c r="GFX63" s="500"/>
      <c r="GFY63" s="500"/>
      <c r="GFZ63" s="500"/>
      <c r="GGA63" s="500"/>
      <c r="GGB63" s="500"/>
      <c r="GGC63" s="500"/>
      <c r="GGD63" s="501"/>
      <c r="GGE63" s="210"/>
      <c r="GGF63" s="211"/>
      <c r="GGG63" s="193"/>
      <c r="GGH63" s="209"/>
      <c r="GGI63" s="499"/>
      <c r="GGJ63" s="500"/>
      <c r="GGK63" s="500"/>
      <c r="GGL63" s="500"/>
      <c r="GGM63" s="500"/>
      <c r="GGN63" s="500"/>
      <c r="GGO63" s="500"/>
      <c r="GGP63" s="501"/>
      <c r="GGQ63" s="210"/>
      <c r="GGR63" s="211"/>
      <c r="GGS63" s="193"/>
      <c r="GGT63" s="209"/>
      <c r="GGU63" s="499"/>
      <c r="GGV63" s="500"/>
      <c r="GGW63" s="500"/>
      <c r="GGX63" s="500"/>
      <c r="GGY63" s="500"/>
      <c r="GGZ63" s="500"/>
      <c r="GHA63" s="500"/>
      <c r="GHB63" s="501"/>
      <c r="GHC63" s="210"/>
      <c r="GHD63" s="211"/>
      <c r="GHE63" s="193"/>
      <c r="GHF63" s="209"/>
      <c r="GHG63" s="499"/>
      <c r="GHH63" s="500"/>
      <c r="GHI63" s="500"/>
      <c r="GHJ63" s="500"/>
      <c r="GHK63" s="500"/>
      <c r="GHL63" s="500"/>
      <c r="GHM63" s="500"/>
      <c r="GHN63" s="501"/>
      <c r="GHO63" s="210"/>
      <c r="GHP63" s="211"/>
      <c r="GHQ63" s="193"/>
      <c r="GHR63" s="209"/>
      <c r="GHS63" s="499"/>
      <c r="GHT63" s="500"/>
      <c r="GHU63" s="500"/>
      <c r="GHV63" s="500"/>
      <c r="GHW63" s="500"/>
      <c r="GHX63" s="500"/>
      <c r="GHY63" s="500"/>
      <c r="GHZ63" s="501"/>
      <c r="GIA63" s="210"/>
      <c r="GIB63" s="211"/>
      <c r="GIC63" s="193"/>
      <c r="GID63" s="209"/>
      <c r="GIE63" s="499"/>
      <c r="GIF63" s="500"/>
      <c r="GIG63" s="500"/>
      <c r="GIH63" s="500"/>
      <c r="GII63" s="500"/>
      <c r="GIJ63" s="500"/>
      <c r="GIK63" s="500"/>
      <c r="GIL63" s="501"/>
      <c r="GIM63" s="210"/>
      <c r="GIN63" s="211"/>
      <c r="GIO63" s="193"/>
      <c r="GIP63" s="209"/>
      <c r="GIQ63" s="499"/>
      <c r="GIR63" s="500"/>
      <c r="GIS63" s="500"/>
      <c r="GIT63" s="500"/>
      <c r="GIU63" s="500"/>
      <c r="GIV63" s="500"/>
      <c r="GIW63" s="500"/>
      <c r="GIX63" s="501"/>
      <c r="GIY63" s="210"/>
      <c r="GIZ63" s="211"/>
      <c r="GJA63" s="193"/>
      <c r="GJB63" s="209"/>
      <c r="GJC63" s="499"/>
      <c r="GJD63" s="500"/>
      <c r="GJE63" s="500"/>
      <c r="GJF63" s="500"/>
      <c r="GJG63" s="500"/>
      <c r="GJH63" s="500"/>
      <c r="GJI63" s="500"/>
      <c r="GJJ63" s="501"/>
      <c r="GJK63" s="210"/>
      <c r="GJL63" s="211"/>
      <c r="GJM63" s="193"/>
      <c r="GJN63" s="209"/>
      <c r="GJO63" s="499"/>
      <c r="GJP63" s="500"/>
      <c r="GJQ63" s="500"/>
      <c r="GJR63" s="500"/>
      <c r="GJS63" s="500"/>
      <c r="GJT63" s="500"/>
      <c r="GJU63" s="500"/>
      <c r="GJV63" s="501"/>
      <c r="GJW63" s="210"/>
      <c r="GJX63" s="211"/>
      <c r="GJY63" s="193"/>
      <c r="GJZ63" s="209"/>
      <c r="GKA63" s="499"/>
      <c r="GKB63" s="500"/>
      <c r="GKC63" s="500"/>
      <c r="GKD63" s="500"/>
      <c r="GKE63" s="500"/>
      <c r="GKF63" s="500"/>
      <c r="GKG63" s="500"/>
      <c r="GKH63" s="501"/>
      <c r="GKI63" s="210"/>
      <c r="GKJ63" s="211"/>
      <c r="GKK63" s="193"/>
      <c r="GKL63" s="209"/>
      <c r="GKM63" s="499"/>
      <c r="GKN63" s="500"/>
      <c r="GKO63" s="500"/>
      <c r="GKP63" s="500"/>
      <c r="GKQ63" s="500"/>
      <c r="GKR63" s="500"/>
      <c r="GKS63" s="500"/>
      <c r="GKT63" s="501"/>
      <c r="GKU63" s="210"/>
      <c r="GKV63" s="211"/>
      <c r="GKW63" s="193"/>
      <c r="GKX63" s="209"/>
      <c r="GKY63" s="499"/>
      <c r="GKZ63" s="500"/>
      <c r="GLA63" s="500"/>
      <c r="GLB63" s="500"/>
      <c r="GLC63" s="500"/>
      <c r="GLD63" s="500"/>
      <c r="GLE63" s="500"/>
      <c r="GLF63" s="501"/>
      <c r="GLG63" s="210"/>
      <c r="GLH63" s="211"/>
      <c r="GLI63" s="193"/>
      <c r="GLJ63" s="209"/>
      <c r="GLK63" s="499"/>
      <c r="GLL63" s="500"/>
      <c r="GLM63" s="500"/>
      <c r="GLN63" s="500"/>
      <c r="GLO63" s="500"/>
      <c r="GLP63" s="500"/>
      <c r="GLQ63" s="500"/>
      <c r="GLR63" s="501"/>
      <c r="GLS63" s="210"/>
      <c r="GLT63" s="211"/>
      <c r="GLU63" s="193"/>
      <c r="GLV63" s="209"/>
      <c r="GLW63" s="499"/>
      <c r="GLX63" s="500"/>
      <c r="GLY63" s="500"/>
      <c r="GLZ63" s="500"/>
      <c r="GMA63" s="500"/>
      <c r="GMB63" s="500"/>
      <c r="GMC63" s="500"/>
      <c r="GMD63" s="501"/>
      <c r="GME63" s="210"/>
      <c r="GMF63" s="211"/>
      <c r="GMG63" s="193"/>
      <c r="GMH63" s="209"/>
      <c r="GMI63" s="499"/>
      <c r="GMJ63" s="500"/>
      <c r="GMK63" s="500"/>
      <c r="GML63" s="500"/>
      <c r="GMM63" s="500"/>
      <c r="GMN63" s="500"/>
      <c r="GMO63" s="500"/>
      <c r="GMP63" s="501"/>
      <c r="GMQ63" s="210"/>
      <c r="GMR63" s="211"/>
      <c r="GMS63" s="193"/>
      <c r="GMT63" s="209"/>
      <c r="GMU63" s="499"/>
      <c r="GMV63" s="500"/>
      <c r="GMW63" s="500"/>
      <c r="GMX63" s="500"/>
      <c r="GMY63" s="500"/>
      <c r="GMZ63" s="500"/>
      <c r="GNA63" s="500"/>
      <c r="GNB63" s="501"/>
      <c r="GNC63" s="210"/>
      <c r="GND63" s="211"/>
      <c r="GNE63" s="193"/>
      <c r="GNF63" s="209"/>
      <c r="GNG63" s="499"/>
      <c r="GNH63" s="500"/>
      <c r="GNI63" s="500"/>
      <c r="GNJ63" s="500"/>
      <c r="GNK63" s="500"/>
      <c r="GNL63" s="500"/>
      <c r="GNM63" s="500"/>
      <c r="GNN63" s="501"/>
      <c r="GNO63" s="210"/>
      <c r="GNP63" s="211"/>
      <c r="GNQ63" s="193"/>
      <c r="GNR63" s="209"/>
      <c r="GNS63" s="499"/>
      <c r="GNT63" s="500"/>
      <c r="GNU63" s="500"/>
      <c r="GNV63" s="500"/>
      <c r="GNW63" s="500"/>
      <c r="GNX63" s="500"/>
      <c r="GNY63" s="500"/>
      <c r="GNZ63" s="501"/>
      <c r="GOA63" s="210"/>
      <c r="GOB63" s="211"/>
      <c r="GOC63" s="193"/>
      <c r="GOD63" s="209"/>
      <c r="GOE63" s="499"/>
      <c r="GOF63" s="500"/>
      <c r="GOG63" s="500"/>
      <c r="GOH63" s="500"/>
      <c r="GOI63" s="500"/>
      <c r="GOJ63" s="500"/>
      <c r="GOK63" s="500"/>
      <c r="GOL63" s="501"/>
      <c r="GOM63" s="210"/>
      <c r="GON63" s="211"/>
      <c r="GOO63" s="193"/>
      <c r="GOP63" s="209"/>
      <c r="GOQ63" s="499"/>
      <c r="GOR63" s="500"/>
      <c r="GOS63" s="500"/>
      <c r="GOT63" s="500"/>
      <c r="GOU63" s="500"/>
      <c r="GOV63" s="500"/>
      <c r="GOW63" s="500"/>
      <c r="GOX63" s="501"/>
      <c r="GOY63" s="210"/>
      <c r="GOZ63" s="211"/>
      <c r="GPA63" s="193"/>
      <c r="GPB63" s="209"/>
      <c r="GPC63" s="499"/>
      <c r="GPD63" s="500"/>
      <c r="GPE63" s="500"/>
      <c r="GPF63" s="500"/>
      <c r="GPG63" s="500"/>
      <c r="GPH63" s="500"/>
      <c r="GPI63" s="500"/>
      <c r="GPJ63" s="501"/>
      <c r="GPK63" s="210"/>
      <c r="GPL63" s="211"/>
      <c r="GPM63" s="193"/>
      <c r="GPN63" s="209"/>
      <c r="GPO63" s="499"/>
      <c r="GPP63" s="500"/>
      <c r="GPQ63" s="500"/>
      <c r="GPR63" s="500"/>
      <c r="GPS63" s="500"/>
      <c r="GPT63" s="500"/>
      <c r="GPU63" s="500"/>
      <c r="GPV63" s="501"/>
      <c r="GPW63" s="210"/>
      <c r="GPX63" s="211"/>
      <c r="GPY63" s="193"/>
      <c r="GPZ63" s="209"/>
      <c r="GQA63" s="499"/>
      <c r="GQB63" s="500"/>
      <c r="GQC63" s="500"/>
      <c r="GQD63" s="500"/>
      <c r="GQE63" s="500"/>
      <c r="GQF63" s="500"/>
      <c r="GQG63" s="500"/>
      <c r="GQH63" s="501"/>
      <c r="GQI63" s="210"/>
      <c r="GQJ63" s="211"/>
      <c r="GQK63" s="193"/>
      <c r="GQL63" s="209"/>
      <c r="GQM63" s="499"/>
      <c r="GQN63" s="500"/>
      <c r="GQO63" s="500"/>
      <c r="GQP63" s="500"/>
      <c r="GQQ63" s="500"/>
      <c r="GQR63" s="500"/>
      <c r="GQS63" s="500"/>
      <c r="GQT63" s="501"/>
      <c r="GQU63" s="210"/>
      <c r="GQV63" s="211"/>
      <c r="GQW63" s="193"/>
      <c r="GQX63" s="209"/>
      <c r="GQY63" s="499"/>
      <c r="GQZ63" s="500"/>
      <c r="GRA63" s="500"/>
      <c r="GRB63" s="500"/>
      <c r="GRC63" s="500"/>
      <c r="GRD63" s="500"/>
      <c r="GRE63" s="500"/>
      <c r="GRF63" s="501"/>
      <c r="GRG63" s="210"/>
      <c r="GRH63" s="211"/>
      <c r="GRI63" s="193"/>
      <c r="GRJ63" s="209"/>
      <c r="GRK63" s="499"/>
      <c r="GRL63" s="500"/>
      <c r="GRM63" s="500"/>
      <c r="GRN63" s="500"/>
      <c r="GRO63" s="500"/>
      <c r="GRP63" s="500"/>
      <c r="GRQ63" s="500"/>
      <c r="GRR63" s="501"/>
      <c r="GRS63" s="210"/>
      <c r="GRT63" s="211"/>
      <c r="GRU63" s="193"/>
      <c r="GRV63" s="209"/>
      <c r="GRW63" s="499"/>
      <c r="GRX63" s="500"/>
      <c r="GRY63" s="500"/>
      <c r="GRZ63" s="500"/>
      <c r="GSA63" s="500"/>
      <c r="GSB63" s="500"/>
      <c r="GSC63" s="500"/>
      <c r="GSD63" s="501"/>
      <c r="GSE63" s="210"/>
      <c r="GSF63" s="211"/>
      <c r="GSG63" s="193"/>
      <c r="GSH63" s="209"/>
      <c r="GSI63" s="499"/>
      <c r="GSJ63" s="500"/>
      <c r="GSK63" s="500"/>
      <c r="GSL63" s="500"/>
      <c r="GSM63" s="500"/>
      <c r="GSN63" s="500"/>
      <c r="GSO63" s="500"/>
      <c r="GSP63" s="501"/>
      <c r="GSQ63" s="210"/>
      <c r="GSR63" s="211"/>
      <c r="GSS63" s="193"/>
      <c r="GST63" s="209"/>
      <c r="GSU63" s="499"/>
      <c r="GSV63" s="500"/>
      <c r="GSW63" s="500"/>
      <c r="GSX63" s="500"/>
      <c r="GSY63" s="500"/>
      <c r="GSZ63" s="500"/>
      <c r="GTA63" s="500"/>
      <c r="GTB63" s="501"/>
      <c r="GTC63" s="210"/>
      <c r="GTD63" s="211"/>
      <c r="GTE63" s="193"/>
      <c r="GTF63" s="209"/>
      <c r="GTG63" s="499"/>
      <c r="GTH63" s="500"/>
      <c r="GTI63" s="500"/>
      <c r="GTJ63" s="500"/>
      <c r="GTK63" s="500"/>
      <c r="GTL63" s="500"/>
      <c r="GTM63" s="500"/>
      <c r="GTN63" s="501"/>
      <c r="GTO63" s="210"/>
      <c r="GTP63" s="211"/>
      <c r="GTQ63" s="193"/>
      <c r="GTR63" s="209"/>
      <c r="GTS63" s="499"/>
      <c r="GTT63" s="500"/>
      <c r="GTU63" s="500"/>
      <c r="GTV63" s="500"/>
      <c r="GTW63" s="500"/>
      <c r="GTX63" s="500"/>
      <c r="GTY63" s="500"/>
      <c r="GTZ63" s="501"/>
      <c r="GUA63" s="210"/>
      <c r="GUB63" s="211"/>
      <c r="GUC63" s="193"/>
      <c r="GUD63" s="209"/>
      <c r="GUE63" s="499"/>
      <c r="GUF63" s="500"/>
      <c r="GUG63" s="500"/>
      <c r="GUH63" s="500"/>
      <c r="GUI63" s="500"/>
      <c r="GUJ63" s="500"/>
      <c r="GUK63" s="500"/>
      <c r="GUL63" s="501"/>
      <c r="GUM63" s="210"/>
      <c r="GUN63" s="211"/>
      <c r="GUO63" s="193"/>
      <c r="GUP63" s="209"/>
      <c r="GUQ63" s="499"/>
      <c r="GUR63" s="500"/>
      <c r="GUS63" s="500"/>
      <c r="GUT63" s="500"/>
      <c r="GUU63" s="500"/>
      <c r="GUV63" s="500"/>
      <c r="GUW63" s="500"/>
      <c r="GUX63" s="501"/>
      <c r="GUY63" s="210"/>
      <c r="GUZ63" s="211"/>
      <c r="GVA63" s="193"/>
      <c r="GVB63" s="209"/>
      <c r="GVC63" s="499"/>
      <c r="GVD63" s="500"/>
      <c r="GVE63" s="500"/>
      <c r="GVF63" s="500"/>
      <c r="GVG63" s="500"/>
      <c r="GVH63" s="500"/>
      <c r="GVI63" s="500"/>
      <c r="GVJ63" s="501"/>
      <c r="GVK63" s="210"/>
      <c r="GVL63" s="211"/>
      <c r="GVM63" s="193"/>
      <c r="GVN63" s="209"/>
      <c r="GVO63" s="499"/>
      <c r="GVP63" s="500"/>
      <c r="GVQ63" s="500"/>
      <c r="GVR63" s="500"/>
      <c r="GVS63" s="500"/>
      <c r="GVT63" s="500"/>
      <c r="GVU63" s="500"/>
      <c r="GVV63" s="501"/>
      <c r="GVW63" s="210"/>
      <c r="GVX63" s="211"/>
      <c r="GVY63" s="193"/>
      <c r="GVZ63" s="209"/>
      <c r="GWA63" s="499"/>
      <c r="GWB63" s="500"/>
      <c r="GWC63" s="500"/>
      <c r="GWD63" s="500"/>
      <c r="GWE63" s="500"/>
      <c r="GWF63" s="500"/>
      <c r="GWG63" s="500"/>
      <c r="GWH63" s="501"/>
      <c r="GWI63" s="210"/>
      <c r="GWJ63" s="211"/>
      <c r="GWK63" s="193"/>
      <c r="GWL63" s="209"/>
      <c r="GWM63" s="499"/>
      <c r="GWN63" s="500"/>
      <c r="GWO63" s="500"/>
      <c r="GWP63" s="500"/>
      <c r="GWQ63" s="500"/>
      <c r="GWR63" s="500"/>
      <c r="GWS63" s="500"/>
      <c r="GWT63" s="501"/>
      <c r="GWU63" s="210"/>
      <c r="GWV63" s="211"/>
      <c r="GWW63" s="193"/>
      <c r="GWX63" s="209"/>
      <c r="GWY63" s="499"/>
      <c r="GWZ63" s="500"/>
      <c r="GXA63" s="500"/>
      <c r="GXB63" s="500"/>
      <c r="GXC63" s="500"/>
      <c r="GXD63" s="500"/>
      <c r="GXE63" s="500"/>
      <c r="GXF63" s="501"/>
      <c r="GXG63" s="210"/>
      <c r="GXH63" s="211"/>
      <c r="GXI63" s="193"/>
      <c r="GXJ63" s="209"/>
      <c r="GXK63" s="499"/>
      <c r="GXL63" s="500"/>
      <c r="GXM63" s="500"/>
      <c r="GXN63" s="500"/>
      <c r="GXO63" s="500"/>
      <c r="GXP63" s="500"/>
      <c r="GXQ63" s="500"/>
      <c r="GXR63" s="501"/>
      <c r="GXS63" s="210"/>
      <c r="GXT63" s="211"/>
      <c r="GXU63" s="193"/>
      <c r="GXV63" s="209"/>
      <c r="GXW63" s="499"/>
      <c r="GXX63" s="500"/>
      <c r="GXY63" s="500"/>
      <c r="GXZ63" s="500"/>
      <c r="GYA63" s="500"/>
      <c r="GYB63" s="500"/>
      <c r="GYC63" s="500"/>
      <c r="GYD63" s="501"/>
      <c r="GYE63" s="210"/>
      <c r="GYF63" s="211"/>
      <c r="GYG63" s="193"/>
      <c r="GYH63" s="209"/>
      <c r="GYI63" s="499"/>
      <c r="GYJ63" s="500"/>
      <c r="GYK63" s="500"/>
      <c r="GYL63" s="500"/>
      <c r="GYM63" s="500"/>
      <c r="GYN63" s="500"/>
      <c r="GYO63" s="500"/>
      <c r="GYP63" s="501"/>
      <c r="GYQ63" s="210"/>
      <c r="GYR63" s="211"/>
      <c r="GYS63" s="193"/>
      <c r="GYT63" s="209"/>
      <c r="GYU63" s="499"/>
      <c r="GYV63" s="500"/>
      <c r="GYW63" s="500"/>
      <c r="GYX63" s="500"/>
      <c r="GYY63" s="500"/>
      <c r="GYZ63" s="500"/>
      <c r="GZA63" s="500"/>
      <c r="GZB63" s="501"/>
      <c r="GZC63" s="210"/>
      <c r="GZD63" s="211"/>
      <c r="GZE63" s="193"/>
      <c r="GZF63" s="209"/>
      <c r="GZG63" s="499"/>
      <c r="GZH63" s="500"/>
      <c r="GZI63" s="500"/>
      <c r="GZJ63" s="500"/>
      <c r="GZK63" s="500"/>
      <c r="GZL63" s="500"/>
      <c r="GZM63" s="500"/>
      <c r="GZN63" s="501"/>
      <c r="GZO63" s="210"/>
      <c r="GZP63" s="211"/>
      <c r="GZQ63" s="193"/>
      <c r="GZR63" s="209"/>
      <c r="GZS63" s="499"/>
      <c r="GZT63" s="500"/>
      <c r="GZU63" s="500"/>
      <c r="GZV63" s="500"/>
      <c r="GZW63" s="500"/>
      <c r="GZX63" s="500"/>
      <c r="GZY63" s="500"/>
      <c r="GZZ63" s="501"/>
      <c r="HAA63" s="210"/>
      <c r="HAB63" s="211"/>
      <c r="HAC63" s="193"/>
      <c r="HAD63" s="209"/>
      <c r="HAE63" s="499"/>
      <c r="HAF63" s="500"/>
      <c r="HAG63" s="500"/>
      <c r="HAH63" s="500"/>
      <c r="HAI63" s="500"/>
      <c r="HAJ63" s="500"/>
      <c r="HAK63" s="500"/>
      <c r="HAL63" s="501"/>
      <c r="HAM63" s="210"/>
      <c r="HAN63" s="211"/>
      <c r="HAO63" s="193"/>
      <c r="HAP63" s="209"/>
      <c r="HAQ63" s="499"/>
      <c r="HAR63" s="500"/>
      <c r="HAS63" s="500"/>
      <c r="HAT63" s="500"/>
      <c r="HAU63" s="500"/>
      <c r="HAV63" s="500"/>
      <c r="HAW63" s="500"/>
      <c r="HAX63" s="501"/>
      <c r="HAY63" s="210"/>
      <c r="HAZ63" s="211"/>
      <c r="HBA63" s="193"/>
      <c r="HBB63" s="209"/>
      <c r="HBC63" s="499"/>
      <c r="HBD63" s="500"/>
      <c r="HBE63" s="500"/>
      <c r="HBF63" s="500"/>
      <c r="HBG63" s="500"/>
      <c r="HBH63" s="500"/>
      <c r="HBI63" s="500"/>
      <c r="HBJ63" s="501"/>
      <c r="HBK63" s="210"/>
      <c r="HBL63" s="211"/>
      <c r="HBM63" s="193"/>
      <c r="HBN63" s="209"/>
      <c r="HBO63" s="499"/>
      <c r="HBP63" s="500"/>
      <c r="HBQ63" s="500"/>
      <c r="HBR63" s="500"/>
      <c r="HBS63" s="500"/>
      <c r="HBT63" s="500"/>
      <c r="HBU63" s="500"/>
      <c r="HBV63" s="501"/>
      <c r="HBW63" s="210"/>
      <c r="HBX63" s="211"/>
      <c r="HBY63" s="193"/>
      <c r="HBZ63" s="209"/>
      <c r="HCA63" s="499"/>
      <c r="HCB63" s="500"/>
      <c r="HCC63" s="500"/>
      <c r="HCD63" s="500"/>
      <c r="HCE63" s="500"/>
      <c r="HCF63" s="500"/>
      <c r="HCG63" s="500"/>
      <c r="HCH63" s="501"/>
      <c r="HCI63" s="210"/>
      <c r="HCJ63" s="211"/>
      <c r="HCK63" s="193"/>
      <c r="HCL63" s="209"/>
      <c r="HCM63" s="499"/>
      <c r="HCN63" s="500"/>
      <c r="HCO63" s="500"/>
      <c r="HCP63" s="500"/>
      <c r="HCQ63" s="500"/>
      <c r="HCR63" s="500"/>
      <c r="HCS63" s="500"/>
      <c r="HCT63" s="501"/>
      <c r="HCU63" s="210"/>
      <c r="HCV63" s="211"/>
      <c r="HCW63" s="193"/>
      <c r="HCX63" s="209"/>
      <c r="HCY63" s="499"/>
      <c r="HCZ63" s="500"/>
      <c r="HDA63" s="500"/>
      <c r="HDB63" s="500"/>
      <c r="HDC63" s="500"/>
      <c r="HDD63" s="500"/>
      <c r="HDE63" s="500"/>
      <c r="HDF63" s="501"/>
      <c r="HDG63" s="210"/>
      <c r="HDH63" s="211"/>
      <c r="HDI63" s="193"/>
      <c r="HDJ63" s="209"/>
      <c r="HDK63" s="499"/>
      <c r="HDL63" s="500"/>
      <c r="HDM63" s="500"/>
      <c r="HDN63" s="500"/>
      <c r="HDO63" s="500"/>
      <c r="HDP63" s="500"/>
      <c r="HDQ63" s="500"/>
      <c r="HDR63" s="501"/>
      <c r="HDS63" s="210"/>
      <c r="HDT63" s="211"/>
      <c r="HDU63" s="193"/>
      <c r="HDV63" s="209"/>
      <c r="HDW63" s="499"/>
      <c r="HDX63" s="500"/>
      <c r="HDY63" s="500"/>
      <c r="HDZ63" s="500"/>
      <c r="HEA63" s="500"/>
      <c r="HEB63" s="500"/>
      <c r="HEC63" s="500"/>
      <c r="HED63" s="501"/>
      <c r="HEE63" s="210"/>
      <c r="HEF63" s="211"/>
      <c r="HEG63" s="193"/>
      <c r="HEH63" s="209"/>
      <c r="HEI63" s="499"/>
      <c r="HEJ63" s="500"/>
      <c r="HEK63" s="500"/>
      <c r="HEL63" s="500"/>
      <c r="HEM63" s="500"/>
      <c r="HEN63" s="500"/>
      <c r="HEO63" s="500"/>
      <c r="HEP63" s="501"/>
      <c r="HEQ63" s="210"/>
      <c r="HER63" s="211"/>
      <c r="HES63" s="193"/>
      <c r="HET63" s="209"/>
      <c r="HEU63" s="499"/>
      <c r="HEV63" s="500"/>
      <c r="HEW63" s="500"/>
      <c r="HEX63" s="500"/>
      <c r="HEY63" s="500"/>
      <c r="HEZ63" s="500"/>
      <c r="HFA63" s="500"/>
      <c r="HFB63" s="501"/>
      <c r="HFC63" s="210"/>
      <c r="HFD63" s="211"/>
      <c r="HFE63" s="193"/>
      <c r="HFF63" s="209"/>
      <c r="HFG63" s="499"/>
      <c r="HFH63" s="500"/>
      <c r="HFI63" s="500"/>
      <c r="HFJ63" s="500"/>
      <c r="HFK63" s="500"/>
      <c r="HFL63" s="500"/>
      <c r="HFM63" s="500"/>
      <c r="HFN63" s="501"/>
      <c r="HFO63" s="210"/>
      <c r="HFP63" s="211"/>
      <c r="HFQ63" s="193"/>
      <c r="HFR63" s="209"/>
      <c r="HFS63" s="499"/>
      <c r="HFT63" s="500"/>
      <c r="HFU63" s="500"/>
      <c r="HFV63" s="500"/>
      <c r="HFW63" s="500"/>
      <c r="HFX63" s="500"/>
      <c r="HFY63" s="500"/>
      <c r="HFZ63" s="501"/>
      <c r="HGA63" s="210"/>
      <c r="HGB63" s="211"/>
      <c r="HGC63" s="193"/>
      <c r="HGD63" s="209"/>
      <c r="HGE63" s="499"/>
      <c r="HGF63" s="500"/>
      <c r="HGG63" s="500"/>
      <c r="HGH63" s="500"/>
      <c r="HGI63" s="500"/>
      <c r="HGJ63" s="500"/>
      <c r="HGK63" s="500"/>
      <c r="HGL63" s="501"/>
      <c r="HGM63" s="210"/>
      <c r="HGN63" s="211"/>
      <c r="HGO63" s="193"/>
      <c r="HGP63" s="209"/>
      <c r="HGQ63" s="499"/>
      <c r="HGR63" s="500"/>
      <c r="HGS63" s="500"/>
      <c r="HGT63" s="500"/>
      <c r="HGU63" s="500"/>
      <c r="HGV63" s="500"/>
      <c r="HGW63" s="500"/>
      <c r="HGX63" s="501"/>
      <c r="HGY63" s="210"/>
      <c r="HGZ63" s="211"/>
      <c r="HHA63" s="193"/>
      <c r="HHB63" s="209"/>
      <c r="HHC63" s="499"/>
      <c r="HHD63" s="500"/>
      <c r="HHE63" s="500"/>
      <c r="HHF63" s="500"/>
      <c r="HHG63" s="500"/>
      <c r="HHH63" s="500"/>
      <c r="HHI63" s="500"/>
      <c r="HHJ63" s="501"/>
      <c r="HHK63" s="210"/>
      <c r="HHL63" s="211"/>
      <c r="HHM63" s="193"/>
      <c r="HHN63" s="209"/>
      <c r="HHO63" s="499"/>
      <c r="HHP63" s="500"/>
      <c r="HHQ63" s="500"/>
      <c r="HHR63" s="500"/>
      <c r="HHS63" s="500"/>
      <c r="HHT63" s="500"/>
      <c r="HHU63" s="500"/>
      <c r="HHV63" s="501"/>
      <c r="HHW63" s="210"/>
      <c r="HHX63" s="211"/>
      <c r="HHY63" s="193"/>
      <c r="HHZ63" s="209"/>
      <c r="HIA63" s="499"/>
      <c r="HIB63" s="500"/>
      <c r="HIC63" s="500"/>
      <c r="HID63" s="500"/>
      <c r="HIE63" s="500"/>
      <c r="HIF63" s="500"/>
      <c r="HIG63" s="500"/>
      <c r="HIH63" s="501"/>
      <c r="HII63" s="210"/>
      <c r="HIJ63" s="211"/>
      <c r="HIK63" s="193"/>
      <c r="HIL63" s="209"/>
      <c r="HIM63" s="499"/>
      <c r="HIN63" s="500"/>
      <c r="HIO63" s="500"/>
      <c r="HIP63" s="500"/>
      <c r="HIQ63" s="500"/>
      <c r="HIR63" s="500"/>
      <c r="HIS63" s="500"/>
      <c r="HIT63" s="501"/>
      <c r="HIU63" s="210"/>
      <c r="HIV63" s="211"/>
      <c r="HIW63" s="193"/>
      <c r="HIX63" s="209"/>
      <c r="HIY63" s="499"/>
      <c r="HIZ63" s="500"/>
      <c r="HJA63" s="500"/>
      <c r="HJB63" s="500"/>
      <c r="HJC63" s="500"/>
      <c r="HJD63" s="500"/>
      <c r="HJE63" s="500"/>
      <c r="HJF63" s="501"/>
      <c r="HJG63" s="210"/>
      <c r="HJH63" s="211"/>
      <c r="HJI63" s="193"/>
      <c r="HJJ63" s="209"/>
      <c r="HJK63" s="499"/>
      <c r="HJL63" s="500"/>
      <c r="HJM63" s="500"/>
      <c r="HJN63" s="500"/>
      <c r="HJO63" s="500"/>
      <c r="HJP63" s="500"/>
      <c r="HJQ63" s="500"/>
      <c r="HJR63" s="501"/>
      <c r="HJS63" s="210"/>
      <c r="HJT63" s="211"/>
      <c r="HJU63" s="193"/>
      <c r="HJV63" s="209"/>
      <c r="HJW63" s="499"/>
      <c r="HJX63" s="500"/>
      <c r="HJY63" s="500"/>
      <c r="HJZ63" s="500"/>
      <c r="HKA63" s="500"/>
      <c r="HKB63" s="500"/>
      <c r="HKC63" s="500"/>
      <c r="HKD63" s="501"/>
      <c r="HKE63" s="210"/>
      <c r="HKF63" s="211"/>
      <c r="HKG63" s="193"/>
      <c r="HKH63" s="209"/>
      <c r="HKI63" s="499"/>
      <c r="HKJ63" s="500"/>
      <c r="HKK63" s="500"/>
      <c r="HKL63" s="500"/>
      <c r="HKM63" s="500"/>
      <c r="HKN63" s="500"/>
      <c r="HKO63" s="500"/>
      <c r="HKP63" s="501"/>
      <c r="HKQ63" s="210"/>
      <c r="HKR63" s="211"/>
      <c r="HKS63" s="193"/>
      <c r="HKT63" s="209"/>
      <c r="HKU63" s="499"/>
      <c r="HKV63" s="500"/>
      <c r="HKW63" s="500"/>
      <c r="HKX63" s="500"/>
      <c r="HKY63" s="500"/>
      <c r="HKZ63" s="500"/>
      <c r="HLA63" s="500"/>
      <c r="HLB63" s="501"/>
      <c r="HLC63" s="210"/>
      <c r="HLD63" s="211"/>
      <c r="HLE63" s="193"/>
      <c r="HLF63" s="209"/>
      <c r="HLG63" s="499"/>
      <c r="HLH63" s="500"/>
      <c r="HLI63" s="500"/>
      <c r="HLJ63" s="500"/>
      <c r="HLK63" s="500"/>
      <c r="HLL63" s="500"/>
      <c r="HLM63" s="500"/>
      <c r="HLN63" s="501"/>
      <c r="HLO63" s="210"/>
      <c r="HLP63" s="211"/>
      <c r="HLQ63" s="193"/>
      <c r="HLR63" s="209"/>
      <c r="HLS63" s="499"/>
      <c r="HLT63" s="500"/>
      <c r="HLU63" s="500"/>
      <c r="HLV63" s="500"/>
      <c r="HLW63" s="500"/>
      <c r="HLX63" s="500"/>
      <c r="HLY63" s="500"/>
      <c r="HLZ63" s="501"/>
      <c r="HMA63" s="210"/>
      <c r="HMB63" s="211"/>
      <c r="HMC63" s="193"/>
      <c r="HMD63" s="209"/>
      <c r="HME63" s="499"/>
      <c r="HMF63" s="500"/>
      <c r="HMG63" s="500"/>
      <c r="HMH63" s="500"/>
      <c r="HMI63" s="500"/>
      <c r="HMJ63" s="500"/>
      <c r="HMK63" s="500"/>
      <c r="HML63" s="501"/>
      <c r="HMM63" s="210"/>
      <c r="HMN63" s="211"/>
      <c r="HMO63" s="193"/>
      <c r="HMP63" s="209"/>
      <c r="HMQ63" s="499"/>
      <c r="HMR63" s="500"/>
      <c r="HMS63" s="500"/>
      <c r="HMT63" s="500"/>
      <c r="HMU63" s="500"/>
      <c r="HMV63" s="500"/>
      <c r="HMW63" s="500"/>
      <c r="HMX63" s="501"/>
      <c r="HMY63" s="210"/>
      <c r="HMZ63" s="211"/>
      <c r="HNA63" s="193"/>
      <c r="HNB63" s="209"/>
      <c r="HNC63" s="499"/>
      <c r="HND63" s="500"/>
      <c r="HNE63" s="500"/>
      <c r="HNF63" s="500"/>
      <c r="HNG63" s="500"/>
      <c r="HNH63" s="500"/>
      <c r="HNI63" s="500"/>
      <c r="HNJ63" s="501"/>
      <c r="HNK63" s="210"/>
      <c r="HNL63" s="211"/>
      <c r="HNM63" s="193"/>
      <c r="HNN63" s="209"/>
      <c r="HNO63" s="499"/>
      <c r="HNP63" s="500"/>
      <c r="HNQ63" s="500"/>
      <c r="HNR63" s="500"/>
      <c r="HNS63" s="500"/>
      <c r="HNT63" s="500"/>
      <c r="HNU63" s="500"/>
      <c r="HNV63" s="501"/>
      <c r="HNW63" s="210"/>
      <c r="HNX63" s="211"/>
      <c r="HNY63" s="193"/>
      <c r="HNZ63" s="209"/>
      <c r="HOA63" s="499"/>
      <c r="HOB63" s="500"/>
      <c r="HOC63" s="500"/>
      <c r="HOD63" s="500"/>
      <c r="HOE63" s="500"/>
      <c r="HOF63" s="500"/>
      <c r="HOG63" s="500"/>
      <c r="HOH63" s="501"/>
      <c r="HOI63" s="210"/>
      <c r="HOJ63" s="211"/>
      <c r="HOK63" s="193"/>
      <c r="HOL63" s="209"/>
      <c r="HOM63" s="499"/>
      <c r="HON63" s="500"/>
      <c r="HOO63" s="500"/>
      <c r="HOP63" s="500"/>
      <c r="HOQ63" s="500"/>
      <c r="HOR63" s="500"/>
      <c r="HOS63" s="500"/>
      <c r="HOT63" s="501"/>
      <c r="HOU63" s="210"/>
      <c r="HOV63" s="211"/>
      <c r="HOW63" s="193"/>
      <c r="HOX63" s="209"/>
      <c r="HOY63" s="499"/>
      <c r="HOZ63" s="500"/>
      <c r="HPA63" s="500"/>
      <c r="HPB63" s="500"/>
      <c r="HPC63" s="500"/>
      <c r="HPD63" s="500"/>
      <c r="HPE63" s="500"/>
      <c r="HPF63" s="501"/>
      <c r="HPG63" s="210"/>
      <c r="HPH63" s="211"/>
      <c r="HPI63" s="193"/>
      <c r="HPJ63" s="209"/>
      <c r="HPK63" s="499"/>
      <c r="HPL63" s="500"/>
      <c r="HPM63" s="500"/>
      <c r="HPN63" s="500"/>
      <c r="HPO63" s="500"/>
      <c r="HPP63" s="500"/>
      <c r="HPQ63" s="500"/>
      <c r="HPR63" s="501"/>
      <c r="HPS63" s="210"/>
      <c r="HPT63" s="211"/>
      <c r="HPU63" s="193"/>
      <c r="HPV63" s="209"/>
      <c r="HPW63" s="499"/>
      <c r="HPX63" s="500"/>
      <c r="HPY63" s="500"/>
      <c r="HPZ63" s="500"/>
      <c r="HQA63" s="500"/>
      <c r="HQB63" s="500"/>
      <c r="HQC63" s="500"/>
      <c r="HQD63" s="501"/>
      <c r="HQE63" s="210"/>
      <c r="HQF63" s="211"/>
      <c r="HQG63" s="193"/>
      <c r="HQH63" s="209"/>
      <c r="HQI63" s="499"/>
      <c r="HQJ63" s="500"/>
      <c r="HQK63" s="500"/>
      <c r="HQL63" s="500"/>
      <c r="HQM63" s="500"/>
      <c r="HQN63" s="500"/>
      <c r="HQO63" s="500"/>
      <c r="HQP63" s="501"/>
      <c r="HQQ63" s="210"/>
      <c r="HQR63" s="211"/>
      <c r="HQS63" s="193"/>
      <c r="HQT63" s="209"/>
      <c r="HQU63" s="499"/>
      <c r="HQV63" s="500"/>
      <c r="HQW63" s="500"/>
      <c r="HQX63" s="500"/>
      <c r="HQY63" s="500"/>
      <c r="HQZ63" s="500"/>
      <c r="HRA63" s="500"/>
      <c r="HRB63" s="501"/>
      <c r="HRC63" s="210"/>
      <c r="HRD63" s="211"/>
      <c r="HRE63" s="193"/>
      <c r="HRF63" s="209"/>
      <c r="HRG63" s="499"/>
      <c r="HRH63" s="500"/>
      <c r="HRI63" s="500"/>
      <c r="HRJ63" s="500"/>
      <c r="HRK63" s="500"/>
      <c r="HRL63" s="500"/>
      <c r="HRM63" s="500"/>
      <c r="HRN63" s="501"/>
      <c r="HRO63" s="210"/>
      <c r="HRP63" s="211"/>
      <c r="HRQ63" s="193"/>
      <c r="HRR63" s="209"/>
      <c r="HRS63" s="499"/>
      <c r="HRT63" s="500"/>
      <c r="HRU63" s="500"/>
      <c r="HRV63" s="500"/>
      <c r="HRW63" s="500"/>
      <c r="HRX63" s="500"/>
      <c r="HRY63" s="500"/>
      <c r="HRZ63" s="501"/>
      <c r="HSA63" s="210"/>
      <c r="HSB63" s="211"/>
      <c r="HSC63" s="193"/>
      <c r="HSD63" s="209"/>
      <c r="HSE63" s="499"/>
      <c r="HSF63" s="500"/>
      <c r="HSG63" s="500"/>
      <c r="HSH63" s="500"/>
      <c r="HSI63" s="500"/>
      <c r="HSJ63" s="500"/>
      <c r="HSK63" s="500"/>
      <c r="HSL63" s="501"/>
      <c r="HSM63" s="210"/>
      <c r="HSN63" s="211"/>
      <c r="HSO63" s="193"/>
      <c r="HSP63" s="209"/>
      <c r="HSQ63" s="499"/>
      <c r="HSR63" s="500"/>
      <c r="HSS63" s="500"/>
      <c r="HST63" s="500"/>
      <c r="HSU63" s="500"/>
      <c r="HSV63" s="500"/>
      <c r="HSW63" s="500"/>
      <c r="HSX63" s="501"/>
      <c r="HSY63" s="210"/>
      <c r="HSZ63" s="211"/>
      <c r="HTA63" s="193"/>
      <c r="HTB63" s="209"/>
      <c r="HTC63" s="499"/>
      <c r="HTD63" s="500"/>
      <c r="HTE63" s="500"/>
      <c r="HTF63" s="500"/>
      <c r="HTG63" s="500"/>
      <c r="HTH63" s="500"/>
      <c r="HTI63" s="500"/>
      <c r="HTJ63" s="501"/>
      <c r="HTK63" s="210"/>
      <c r="HTL63" s="211"/>
      <c r="HTM63" s="193"/>
      <c r="HTN63" s="209"/>
      <c r="HTO63" s="499"/>
      <c r="HTP63" s="500"/>
      <c r="HTQ63" s="500"/>
      <c r="HTR63" s="500"/>
      <c r="HTS63" s="500"/>
      <c r="HTT63" s="500"/>
      <c r="HTU63" s="500"/>
      <c r="HTV63" s="501"/>
      <c r="HTW63" s="210"/>
      <c r="HTX63" s="211"/>
      <c r="HTY63" s="193"/>
      <c r="HTZ63" s="209"/>
      <c r="HUA63" s="499"/>
      <c r="HUB63" s="500"/>
      <c r="HUC63" s="500"/>
      <c r="HUD63" s="500"/>
      <c r="HUE63" s="500"/>
      <c r="HUF63" s="500"/>
      <c r="HUG63" s="500"/>
      <c r="HUH63" s="501"/>
      <c r="HUI63" s="210"/>
      <c r="HUJ63" s="211"/>
      <c r="HUK63" s="193"/>
      <c r="HUL63" s="209"/>
      <c r="HUM63" s="499"/>
      <c r="HUN63" s="500"/>
      <c r="HUO63" s="500"/>
      <c r="HUP63" s="500"/>
      <c r="HUQ63" s="500"/>
      <c r="HUR63" s="500"/>
      <c r="HUS63" s="500"/>
      <c r="HUT63" s="501"/>
      <c r="HUU63" s="210"/>
      <c r="HUV63" s="211"/>
      <c r="HUW63" s="193"/>
      <c r="HUX63" s="209"/>
      <c r="HUY63" s="499"/>
      <c r="HUZ63" s="500"/>
      <c r="HVA63" s="500"/>
      <c r="HVB63" s="500"/>
      <c r="HVC63" s="500"/>
      <c r="HVD63" s="500"/>
      <c r="HVE63" s="500"/>
      <c r="HVF63" s="501"/>
      <c r="HVG63" s="210"/>
      <c r="HVH63" s="211"/>
      <c r="HVI63" s="193"/>
      <c r="HVJ63" s="209"/>
      <c r="HVK63" s="499"/>
      <c r="HVL63" s="500"/>
      <c r="HVM63" s="500"/>
      <c r="HVN63" s="500"/>
      <c r="HVO63" s="500"/>
      <c r="HVP63" s="500"/>
      <c r="HVQ63" s="500"/>
      <c r="HVR63" s="501"/>
      <c r="HVS63" s="210"/>
      <c r="HVT63" s="211"/>
      <c r="HVU63" s="193"/>
      <c r="HVV63" s="209"/>
      <c r="HVW63" s="499"/>
      <c r="HVX63" s="500"/>
      <c r="HVY63" s="500"/>
      <c r="HVZ63" s="500"/>
      <c r="HWA63" s="500"/>
      <c r="HWB63" s="500"/>
      <c r="HWC63" s="500"/>
      <c r="HWD63" s="501"/>
      <c r="HWE63" s="210"/>
      <c r="HWF63" s="211"/>
      <c r="HWG63" s="193"/>
      <c r="HWH63" s="209"/>
      <c r="HWI63" s="499"/>
      <c r="HWJ63" s="500"/>
      <c r="HWK63" s="500"/>
      <c r="HWL63" s="500"/>
      <c r="HWM63" s="500"/>
      <c r="HWN63" s="500"/>
      <c r="HWO63" s="500"/>
      <c r="HWP63" s="501"/>
      <c r="HWQ63" s="210"/>
      <c r="HWR63" s="211"/>
      <c r="HWS63" s="193"/>
      <c r="HWT63" s="209"/>
      <c r="HWU63" s="499"/>
      <c r="HWV63" s="500"/>
      <c r="HWW63" s="500"/>
      <c r="HWX63" s="500"/>
      <c r="HWY63" s="500"/>
      <c r="HWZ63" s="500"/>
      <c r="HXA63" s="500"/>
      <c r="HXB63" s="501"/>
      <c r="HXC63" s="210"/>
      <c r="HXD63" s="211"/>
      <c r="HXE63" s="193"/>
      <c r="HXF63" s="209"/>
      <c r="HXG63" s="499"/>
      <c r="HXH63" s="500"/>
      <c r="HXI63" s="500"/>
      <c r="HXJ63" s="500"/>
      <c r="HXK63" s="500"/>
      <c r="HXL63" s="500"/>
      <c r="HXM63" s="500"/>
      <c r="HXN63" s="501"/>
      <c r="HXO63" s="210"/>
      <c r="HXP63" s="211"/>
      <c r="HXQ63" s="193"/>
      <c r="HXR63" s="209"/>
      <c r="HXS63" s="499"/>
      <c r="HXT63" s="500"/>
      <c r="HXU63" s="500"/>
      <c r="HXV63" s="500"/>
      <c r="HXW63" s="500"/>
      <c r="HXX63" s="500"/>
      <c r="HXY63" s="500"/>
      <c r="HXZ63" s="501"/>
      <c r="HYA63" s="210"/>
      <c r="HYB63" s="211"/>
      <c r="HYC63" s="193"/>
      <c r="HYD63" s="209"/>
      <c r="HYE63" s="499"/>
      <c r="HYF63" s="500"/>
      <c r="HYG63" s="500"/>
      <c r="HYH63" s="500"/>
      <c r="HYI63" s="500"/>
      <c r="HYJ63" s="500"/>
      <c r="HYK63" s="500"/>
      <c r="HYL63" s="501"/>
      <c r="HYM63" s="210"/>
      <c r="HYN63" s="211"/>
      <c r="HYO63" s="193"/>
      <c r="HYP63" s="209"/>
      <c r="HYQ63" s="499"/>
      <c r="HYR63" s="500"/>
      <c r="HYS63" s="500"/>
      <c r="HYT63" s="500"/>
      <c r="HYU63" s="500"/>
      <c r="HYV63" s="500"/>
      <c r="HYW63" s="500"/>
      <c r="HYX63" s="501"/>
      <c r="HYY63" s="210"/>
      <c r="HYZ63" s="211"/>
      <c r="HZA63" s="193"/>
      <c r="HZB63" s="209"/>
      <c r="HZC63" s="499"/>
      <c r="HZD63" s="500"/>
      <c r="HZE63" s="500"/>
      <c r="HZF63" s="500"/>
      <c r="HZG63" s="500"/>
      <c r="HZH63" s="500"/>
      <c r="HZI63" s="500"/>
      <c r="HZJ63" s="501"/>
      <c r="HZK63" s="210"/>
      <c r="HZL63" s="211"/>
      <c r="HZM63" s="193"/>
      <c r="HZN63" s="209"/>
      <c r="HZO63" s="499"/>
      <c r="HZP63" s="500"/>
      <c r="HZQ63" s="500"/>
      <c r="HZR63" s="500"/>
      <c r="HZS63" s="500"/>
      <c r="HZT63" s="500"/>
      <c r="HZU63" s="500"/>
      <c r="HZV63" s="501"/>
      <c r="HZW63" s="210"/>
      <c r="HZX63" s="211"/>
      <c r="HZY63" s="193"/>
      <c r="HZZ63" s="209"/>
      <c r="IAA63" s="499"/>
      <c r="IAB63" s="500"/>
      <c r="IAC63" s="500"/>
      <c r="IAD63" s="500"/>
      <c r="IAE63" s="500"/>
      <c r="IAF63" s="500"/>
      <c r="IAG63" s="500"/>
      <c r="IAH63" s="501"/>
      <c r="IAI63" s="210"/>
      <c r="IAJ63" s="211"/>
      <c r="IAK63" s="193"/>
      <c r="IAL63" s="209"/>
      <c r="IAM63" s="499"/>
      <c r="IAN63" s="500"/>
      <c r="IAO63" s="500"/>
      <c r="IAP63" s="500"/>
      <c r="IAQ63" s="500"/>
      <c r="IAR63" s="500"/>
      <c r="IAS63" s="500"/>
      <c r="IAT63" s="501"/>
      <c r="IAU63" s="210"/>
      <c r="IAV63" s="211"/>
      <c r="IAW63" s="193"/>
      <c r="IAX63" s="209"/>
      <c r="IAY63" s="499"/>
      <c r="IAZ63" s="500"/>
      <c r="IBA63" s="500"/>
      <c r="IBB63" s="500"/>
      <c r="IBC63" s="500"/>
      <c r="IBD63" s="500"/>
      <c r="IBE63" s="500"/>
      <c r="IBF63" s="501"/>
      <c r="IBG63" s="210"/>
      <c r="IBH63" s="211"/>
      <c r="IBI63" s="193"/>
      <c r="IBJ63" s="209"/>
      <c r="IBK63" s="499"/>
      <c r="IBL63" s="500"/>
      <c r="IBM63" s="500"/>
      <c r="IBN63" s="500"/>
      <c r="IBO63" s="500"/>
      <c r="IBP63" s="500"/>
      <c r="IBQ63" s="500"/>
      <c r="IBR63" s="501"/>
      <c r="IBS63" s="210"/>
      <c r="IBT63" s="211"/>
      <c r="IBU63" s="193"/>
      <c r="IBV63" s="209"/>
      <c r="IBW63" s="499"/>
      <c r="IBX63" s="500"/>
      <c r="IBY63" s="500"/>
      <c r="IBZ63" s="500"/>
      <c r="ICA63" s="500"/>
      <c r="ICB63" s="500"/>
      <c r="ICC63" s="500"/>
      <c r="ICD63" s="501"/>
      <c r="ICE63" s="210"/>
      <c r="ICF63" s="211"/>
      <c r="ICG63" s="193"/>
      <c r="ICH63" s="209"/>
      <c r="ICI63" s="499"/>
      <c r="ICJ63" s="500"/>
      <c r="ICK63" s="500"/>
      <c r="ICL63" s="500"/>
      <c r="ICM63" s="500"/>
      <c r="ICN63" s="500"/>
      <c r="ICO63" s="500"/>
      <c r="ICP63" s="501"/>
      <c r="ICQ63" s="210"/>
      <c r="ICR63" s="211"/>
      <c r="ICS63" s="193"/>
      <c r="ICT63" s="209"/>
      <c r="ICU63" s="499"/>
      <c r="ICV63" s="500"/>
      <c r="ICW63" s="500"/>
      <c r="ICX63" s="500"/>
      <c r="ICY63" s="500"/>
      <c r="ICZ63" s="500"/>
      <c r="IDA63" s="500"/>
      <c r="IDB63" s="501"/>
      <c r="IDC63" s="210"/>
      <c r="IDD63" s="211"/>
      <c r="IDE63" s="193"/>
      <c r="IDF63" s="209"/>
      <c r="IDG63" s="499"/>
      <c r="IDH63" s="500"/>
      <c r="IDI63" s="500"/>
      <c r="IDJ63" s="500"/>
      <c r="IDK63" s="500"/>
      <c r="IDL63" s="500"/>
      <c r="IDM63" s="500"/>
      <c r="IDN63" s="501"/>
      <c r="IDO63" s="210"/>
      <c r="IDP63" s="211"/>
      <c r="IDQ63" s="193"/>
      <c r="IDR63" s="209"/>
      <c r="IDS63" s="499"/>
      <c r="IDT63" s="500"/>
      <c r="IDU63" s="500"/>
      <c r="IDV63" s="500"/>
      <c r="IDW63" s="500"/>
      <c r="IDX63" s="500"/>
      <c r="IDY63" s="500"/>
      <c r="IDZ63" s="501"/>
      <c r="IEA63" s="210"/>
      <c r="IEB63" s="211"/>
      <c r="IEC63" s="193"/>
      <c r="IED63" s="209"/>
      <c r="IEE63" s="499"/>
      <c r="IEF63" s="500"/>
      <c r="IEG63" s="500"/>
      <c r="IEH63" s="500"/>
      <c r="IEI63" s="500"/>
      <c r="IEJ63" s="500"/>
      <c r="IEK63" s="500"/>
      <c r="IEL63" s="501"/>
      <c r="IEM63" s="210"/>
      <c r="IEN63" s="211"/>
      <c r="IEO63" s="193"/>
      <c r="IEP63" s="209"/>
      <c r="IEQ63" s="499"/>
      <c r="IER63" s="500"/>
      <c r="IES63" s="500"/>
      <c r="IET63" s="500"/>
      <c r="IEU63" s="500"/>
      <c r="IEV63" s="500"/>
      <c r="IEW63" s="500"/>
      <c r="IEX63" s="501"/>
      <c r="IEY63" s="210"/>
      <c r="IEZ63" s="211"/>
      <c r="IFA63" s="193"/>
      <c r="IFB63" s="209"/>
      <c r="IFC63" s="499"/>
      <c r="IFD63" s="500"/>
      <c r="IFE63" s="500"/>
      <c r="IFF63" s="500"/>
      <c r="IFG63" s="500"/>
      <c r="IFH63" s="500"/>
      <c r="IFI63" s="500"/>
      <c r="IFJ63" s="501"/>
      <c r="IFK63" s="210"/>
      <c r="IFL63" s="211"/>
      <c r="IFM63" s="193"/>
      <c r="IFN63" s="209"/>
      <c r="IFO63" s="499"/>
      <c r="IFP63" s="500"/>
      <c r="IFQ63" s="500"/>
      <c r="IFR63" s="500"/>
      <c r="IFS63" s="500"/>
      <c r="IFT63" s="500"/>
      <c r="IFU63" s="500"/>
      <c r="IFV63" s="501"/>
      <c r="IFW63" s="210"/>
      <c r="IFX63" s="211"/>
      <c r="IFY63" s="193"/>
      <c r="IFZ63" s="209"/>
      <c r="IGA63" s="499"/>
      <c r="IGB63" s="500"/>
      <c r="IGC63" s="500"/>
      <c r="IGD63" s="500"/>
      <c r="IGE63" s="500"/>
      <c r="IGF63" s="500"/>
      <c r="IGG63" s="500"/>
      <c r="IGH63" s="501"/>
      <c r="IGI63" s="210"/>
      <c r="IGJ63" s="211"/>
      <c r="IGK63" s="193"/>
      <c r="IGL63" s="209"/>
      <c r="IGM63" s="499"/>
      <c r="IGN63" s="500"/>
      <c r="IGO63" s="500"/>
      <c r="IGP63" s="500"/>
      <c r="IGQ63" s="500"/>
      <c r="IGR63" s="500"/>
      <c r="IGS63" s="500"/>
      <c r="IGT63" s="501"/>
      <c r="IGU63" s="210"/>
      <c r="IGV63" s="211"/>
      <c r="IGW63" s="193"/>
      <c r="IGX63" s="209"/>
      <c r="IGY63" s="499"/>
      <c r="IGZ63" s="500"/>
      <c r="IHA63" s="500"/>
      <c r="IHB63" s="500"/>
      <c r="IHC63" s="500"/>
      <c r="IHD63" s="500"/>
      <c r="IHE63" s="500"/>
      <c r="IHF63" s="501"/>
      <c r="IHG63" s="210"/>
      <c r="IHH63" s="211"/>
      <c r="IHI63" s="193"/>
      <c r="IHJ63" s="209"/>
      <c r="IHK63" s="499"/>
      <c r="IHL63" s="500"/>
      <c r="IHM63" s="500"/>
      <c r="IHN63" s="500"/>
      <c r="IHO63" s="500"/>
      <c r="IHP63" s="500"/>
      <c r="IHQ63" s="500"/>
      <c r="IHR63" s="501"/>
      <c r="IHS63" s="210"/>
      <c r="IHT63" s="211"/>
      <c r="IHU63" s="193"/>
      <c r="IHV63" s="209"/>
      <c r="IHW63" s="499"/>
      <c r="IHX63" s="500"/>
      <c r="IHY63" s="500"/>
      <c r="IHZ63" s="500"/>
      <c r="IIA63" s="500"/>
      <c r="IIB63" s="500"/>
      <c r="IIC63" s="500"/>
      <c r="IID63" s="501"/>
      <c r="IIE63" s="210"/>
      <c r="IIF63" s="211"/>
      <c r="IIG63" s="193"/>
      <c r="IIH63" s="209"/>
      <c r="III63" s="499"/>
      <c r="IIJ63" s="500"/>
      <c r="IIK63" s="500"/>
      <c r="IIL63" s="500"/>
      <c r="IIM63" s="500"/>
      <c r="IIN63" s="500"/>
      <c r="IIO63" s="500"/>
      <c r="IIP63" s="501"/>
      <c r="IIQ63" s="210"/>
      <c r="IIR63" s="211"/>
      <c r="IIS63" s="193"/>
      <c r="IIT63" s="209"/>
      <c r="IIU63" s="499"/>
      <c r="IIV63" s="500"/>
      <c r="IIW63" s="500"/>
      <c r="IIX63" s="500"/>
      <c r="IIY63" s="500"/>
      <c r="IIZ63" s="500"/>
      <c r="IJA63" s="500"/>
      <c r="IJB63" s="501"/>
      <c r="IJC63" s="210"/>
      <c r="IJD63" s="211"/>
      <c r="IJE63" s="193"/>
      <c r="IJF63" s="209"/>
      <c r="IJG63" s="499"/>
      <c r="IJH63" s="500"/>
      <c r="IJI63" s="500"/>
      <c r="IJJ63" s="500"/>
      <c r="IJK63" s="500"/>
      <c r="IJL63" s="500"/>
      <c r="IJM63" s="500"/>
      <c r="IJN63" s="501"/>
      <c r="IJO63" s="210"/>
      <c r="IJP63" s="211"/>
      <c r="IJQ63" s="193"/>
      <c r="IJR63" s="209"/>
      <c r="IJS63" s="499"/>
      <c r="IJT63" s="500"/>
      <c r="IJU63" s="500"/>
      <c r="IJV63" s="500"/>
      <c r="IJW63" s="500"/>
      <c r="IJX63" s="500"/>
      <c r="IJY63" s="500"/>
      <c r="IJZ63" s="501"/>
      <c r="IKA63" s="210"/>
      <c r="IKB63" s="211"/>
      <c r="IKC63" s="193"/>
      <c r="IKD63" s="209"/>
      <c r="IKE63" s="499"/>
      <c r="IKF63" s="500"/>
      <c r="IKG63" s="500"/>
      <c r="IKH63" s="500"/>
      <c r="IKI63" s="500"/>
      <c r="IKJ63" s="500"/>
      <c r="IKK63" s="500"/>
      <c r="IKL63" s="501"/>
      <c r="IKM63" s="210"/>
      <c r="IKN63" s="211"/>
      <c r="IKO63" s="193"/>
      <c r="IKP63" s="209"/>
      <c r="IKQ63" s="499"/>
      <c r="IKR63" s="500"/>
      <c r="IKS63" s="500"/>
      <c r="IKT63" s="500"/>
      <c r="IKU63" s="500"/>
      <c r="IKV63" s="500"/>
      <c r="IKW63" s="500"/>
      <c r="IKX63" s="501"/>
      <c r="IKY63" s="210"/>
      <c r="IKZ63" s="211"/>
      <c r="ILA63" s="193"/>
      <c r="ILB63" s="209"/>
      <c r="ILC63" s="499"/>
      <c r="ILD63" s="500"/>
      <c r="ILE63" s="500"/>
      <c r="ILF63" s="500"/>
      <c r="ILG63" s="500"/>
      <c r="ILH63" s="500"/>
      <c r="ILI63" s="500"/>
      <c r="ILJ63" s="501"/>
      <c r="ILK63" s="210"/>
      <c r="ILL63" s="211"/>
      <c r="ILM63" s="193"/>
      <c r="ILN63" s="209"/>
      <c r="ILO63" s="499"/>
      <c r="ILP63" s="500"/>
      <c r="ILQ63" s="500"/>
      <c r="ILR63" s="500"/>
      <c r="ILS63" s="500"/>
      <c r="ILT63" s="500"/>
      <c r="ILU63" s="500"/>
      <c r="ILV63" s="501"/>
      <c r="ILW63" s="210"/>
      <c r="ILX63" s="211"/>
      <c r="ILY63" s="193"/>
      <c r="ILZ63" s="209"/>
      <c r="IMA63" s="499"/>
      <c r="IMB63" s="500"/>
      <c r="IMC63" s="500"/>
      <c r="IMD63" s="500"/>
      <c r="IME63" s="500"/>
      <c r="IMF63" s="500"/>
      <c r="IMG63" s="500"/>
      <c r="IMH63" s="501"/>
      <c r="IMI63" s="210"/>
      <c r="IMJ63" s="211"/>
      <c r="IMK63" s="193"/>
      <c r="IML63" s="209"/>
      <c r="IMM63" s="499"/>
      <c r="IMN63" s="500"/>
      <c r="IMO63" s="500"/>
      <c r="IMP63" s="500"/>
      <c r="IMQ63" s="500"/>
      <c r="IMR63" s="500"/>
      <c r="IMS63" s="500"/>
      <c r="IMT63" s="501"/>
      <c r="IMU63" s="210"/>
      <c r="IMV63" s="211"/>
      <c r="IMW63" s="193"/>
      <c r="IMX63" s="209"/>
      <c r="IMY63" s="499"/>
      <c r="IMZ63" s="500"/>
      <c r="INA63" s="500"/>
      <c r="INB63" s="500"/>
      <c r="INC63" s="500"/>
      <c r="IND63" s="500"/>
      <c r="INE63" s="500"/>
      <c r="INF63" s="501"/>
      <c r="ING63" s="210"/>
      <c r="INH63" s="211"/>
      <c r="INI63" s="193"/>
      <c r="INJ63" s="209"/>
      <c r="INK63" s="499"/>
      <c r="INL63" s="500"/>
      <c r="INM63" s="500"/>
      <c r="INN63" s="500"/>
      <c r="INO63" s="500"/>
      <c r="INP63" s="500"/>
      <c r="INQ63" s="500"/>
      <c r="INR63" s="501"/>
      <c r="INS63" s="210"/>
      <c r="INT63" s="211"/>
      <c r="INU63" s="193"/>
      <c r="INV63" s="209"/>
      <c r="INW63" s="499"/>
      <c r="INX63" s="500"/>
      <c r="INY63" s="500"/>
      <c r="INZ63" s="500"/>
      <c r="IOA63" s="500"/>
      <c r="IOB63" s="500"/>
      <c r="IOC63" s="500"/>
      <c r="IOD63" s="501"/>
      <c r="IOE63" s="210"/>
      <c r="IOF63" s="211"/>
      <c r="IOG63" s="193"/>
      <c r="IOH63" s="209"/>
      <c r="IOI63" s="499"/>
      <c r="IOJ63" s="500"/>
      <c r="IOK63" s="500"/>
      <c r="IOL63" s="500"/>
      <c r="IOM63" s="500"/>
      <c r="ION63" s="500"/>
      <c r="IOO63" s="500"/>
      <c r="IOP63" s="501"/>
      <c r="IOQ63" s="210"/>
      <c r="IOR63" s="211"/>
      <c r="IOS63" s="193"/>
      <c r="IOT63" s="209"/>
      <c r="IOU63" s="499"/>
      <c r="IOV63" s="500"/>
      <c r="IOW63" s="500"/>
      <c r="IOX63" s="500"/>
      <c r="IOY63" s="500"/>
      <c r="IOZ63" s="500"/>
      <c r="IPA63" s="500"/>
      <c r="IPB63" s="501"/>
      <c r="IPC63" s="210"/>
      <c r="IPD63" s="211"/>
      <c r="IPE63" s="193"/>
      <c r="IPF63" s="209"/>
      <c r="IPG63" s="499"/>
      <c r="IPH63" s="500"/>
      <c r="IPI63" s="500"/>
      <c r="IPJ63" s="500"/>
      <c r="IPK63" s="500"/>
      <c r="IPL63" s="500"/>
      <c r="IPM63" s="500"/>
      <c r="IPN63" s="501"/>
      <c r="IPO63" s="210"/>
      <c r="IPP63" s="211"/>
      <c r="IPQ63" s="193"/>
      <c r="IPR63" s="209"/>
      <c r="IPS63" s="499"/>
      <c r="IPT63" s="500"/>
      <c r="IPU63" s="500"/>
      <c r="IPV63" s="500"/>
      <c r="IPW63" s="500"/>
      <c r="IPX63" s="500"/>
      <c r="IPY63" s="500"/>
      <c r="IPZ63" s="501"/>
      <c r="IQA63" s="210"/>
      <c r="IQB63" s="211"/>
      <c r="IQC63" s="193"/>
      <c r="IQD63" s="209"/>
      <c r="IQE63" s="499"/>
      <c r="IQF63" s="500"/>
      <c r="IQG63" s="500"/>
      <c r="IQH63" s="500"/>
      <c r="IQI63" s="500"/>
      <c r="IQJ63" s="500"/>
      <c r="IQK63" s="500"/>
      <c r="IQL63" s="501"/>
      <c r="IQM63" s="210"/>
      <c r="IQN63" s="211"/>
      <c r="IQO63" s="193"/>
      <c r="IQP63" s="209"/>
      <c r="IQQ63" s="499"/>
      <c r="IQR63" s="500"/>
      <c r="IQS63" s="500"/>
      <c r="IQT63" s="500"/>
      <c r="IQU63" s="500"/>
      <c r="IQV63" s="500"/>
      <c r="IQW63" s="500"/>
      <c r="IQX63" s="501"/>
      <c r="IQY63" s="210"/>
      <c r="IQZ63" s="211"/>
      <c r="IRA63" s="193"/>
      <c r="IRB63" s="209"/>
      <c r="IRC63" s="499"/>
      <c r="IRD63" s="500"/>
      <c r="IRE63" s="500"/>
      <c r="IRF63" s="500"/>
      <c r="IRG63" s="500"/>
      <c r="IRH63" s="500"/>
      <c r="IRI63" s="500"/>
      <c r="IRJ63" s="501"/>
      <c r="IRK63" s="210"/>
      <c r="IRL63" s="211"/>
      <c r="IRM63" s="193"/>
      <c r="IRN63" s="209"/>
      <c r="IRO63" s="499"/>
      <c r="IRP63" s="500"/>
      <c r="IRQ63" s="500"/>
      <c r="IRR63" s="500"/>
      <c r="IRS63" s="500"/>
      <c r="IRT63" s="500"/>
      <c r="IRU63" s="500"/>
      <c r="IRV63" s="501"/>
      <c r="IRW63" s="210"/>
      <c r="IRX63" s="211"/>
      <c r="IRY63" s="193"/>
      <c r="IRZ63" s="209"/>
      <c r="ISA63" s="499"/>
      <c r="ISB63" s="500"/>
      <c r="ISC63" s="500"/>
      <c r="ISD63" s="500"/>
      <c r="ISE63" s="500"/>
      <c r="ISF63" s="500"/>
      <c r="ISG63" s="500"/>
      <c r="ISH63" s="501"/>
      <c r="ISI63" s="210"/>
      <c r="ISJ63" s="211"/>
      <c r="ISK63" s="193"/>
      <c r="ISL63" s="209"/>
      <c r="ISM63" s="499"/>
      <c r="ISN63" s="500"/>
      <c r="ISO63" s="500"/>
      <c r="ISP63" s="500"/>
      <c r="ISQ63" s="500"/>
      <c r="ISR63" s="500"/>
      <c r="ISS63" s="500"/>
      <c r="IST63" s="501"/>
      <c r="ISU63" s="210"/>
      <c r="ISV63" s="211"/>
      <c r="ISW63" s="193"/>
      <c r="ISX63" s="209"/>
      <c r="ISY63" s="499"/>
      <c r="ISZ63" s="500"/>
      <c r="ITA63" s="500"/>
      <c r="ITB63" s="500"/>
      <c r="ITC63" s="500"/>
      <c r="ITD63" s="500"/>
      <c r="ITE63" s="500"/>
      <c r="ITF63" s="501"/>
      <c r="ITG63" s="210"/>
      <c r="ITH63" s="211"/>
      <c r="ITI63" s="193"/>
      <c r="ITJ63" s="209"/>
      <c r="ITK63" s="499"/>
      <c r="ITL63" s="500"/>
      <c r="ITM63" s="500"/>
      <c r="ITN63" s="500"/>
      <c r="ITO63" s="500"/>
      <c r="ITP63" s="500"/>
      <c r="ITQ63" s="500"/>
      <c r="ITR63" s="501"/>
      <c r="ITS63" s="210"/>
      <c r="ITT63" s="211"/>
      <c r="ITU63" s="193"/>
      <c r="ITV63" s="209"/>
      <c r="ITW63" s="499"/>
      <c r="ITX63" s="500"/>
      <c r="ITY63" s="500"/>
      <c r="ITZ63" s="500"/>
      <c r="IUA63" s="500"/>
      <c r="IUB63" s="500"/>
      <c r="IUC63" s="500"/>
      <c r="IUD63" s="501"/>
      <c r="IUE63" s="210"/>
      <c r="IUF63" s="211"/>
      <c r="IUG63" s="193"/>
      <c r="IUH63" s="209"/>
      <c r="IUI63" s="499"/>
      <c r="IUJ63" s="500"/>
      <c r="IUK63" s="500"/>
      <c r="IUL63" s="500"/>
      <c r="IUM63" s="500"/>
      <c r="IUN63" s="500"/>
      <c r="IUO63" s="500"/>
      <c r="IUP63" s="501"/>
      <c r="IUQ63" s="210"/>
      <c r="IUR63" s="211"/>
      <c r="IUS63" s="193"/>
      <c r="IUT63" s="209"/>
      <c r="IUU63" s="499"/>
      <c r="IUV63" s="500"/>
      <c r="IUW63" s="500"/>
      <c r="IUX63" s="500"/>
      <c r="IUY63" s="500"/>
      <c r="IUZ63" s="500"/>
      <c r="IVA63" s="500"/>
      <c r="IVB63" s="501"/>
      <c r="IVC63" s="210"/>
      <c r="IVD63" s="211"/>
      <c r="IVE63" s="193"/>
      <c r="IVF63" s="209"/>
      <c r="IVG63" s="499"/>
      <c r="IVH63" s="500"/>
      <c r="IVI63" s="500"/>
      <c r="IVJ63" s="500"/>
      <c r="IVK63" s="500"/>
      <c r="IVL63" s="500"/>
      <c r="IVM63" s="500"/>
      <c r="IVN63" s="501"/>
      <c r="IVO63" s="210"/>
      <c r="IVP63" s="211"/>
      <c r="IVQ63" s="193"/>
      <c r="IVR63" s="209"/>
      <c r="IVS63" s="499"/>
      <c r="IVT63" s="500"/>
      <c r="IVU63" s="500"/>
      <c r="IVV63" s="500"/>
      <c r="IVW63" s="500"/>
      <c r="IVX63" s="500"/>
      <c r="IVY63" s="500"/>
      <c r="IVZ63" s="501"/>
      <c r="IWA63" s="210"/>
      <c r="IWB63" s="211"/>
      <c r="IWC63" s="193"/>
      <c r="IWD63" s="209"/>
      <c r="IWE63" s="499"/>
      <c r="IWF63" s="500"/>
      <c r="IWG63" s="500"/>
      <c r="IWH63" s="500"/>
      <c r="IWI63" s="500"/>
      <c r="IWJ63" s="500"/>
      <c r="IWK63" s="500"/>
      <c r="IWL63" s="501"/>
      <c r="IWM63" s="210"/>
      <c r="IWN63" s="211"/>
      <c r="IWO63" s="193"/>
      <c r="IWP63" s="209"/>
      <c r="IWQ63" s="499"/>
      <c r="IWR63" s="500"/>
      <c r="IWS63" s="500"/>
      <c r="IWT63" s="500"/>
      <c r="IWU63" s="500"/>
      <c r="IWV63" s="500"/>
      <c r="IWW63" s="500"/>
      <c r="IWX63" s="501"/>
      <c r="IWY63" s="210"/>
      <c r="IWZ63" s="211"/>
      <c r="IXA63" s="193"/>
      <c r="IXB63" s="209"/>
      <c r="IXC63" s="499"/>
      <c r="IXD63" s="500"/>
      <c r="IXE63" s="500"/>
      <c r="IXF63" s="500"/>
      <c r="IXG63" s="500"/>
      <c r="IXH63" s="500"/>
      <c r="IXI63" s="500"/>
      <c r="IXJ63" s="501"/>
      <c r="IXK63" s="210"/>
      <c r="IXL63" s="211"/>
      <c r="IXM63" s="193"/>
      <c r="IXN63" s="209"/>
      <c r="IXO63" s="499"/>
      <c r="IXP63" s="500"/>
      <c r="IXQ63" s="500"/>
      <c r="IXR63" s="500"/>
      <c r="IXS63" s="500"/>
      <c r="IXT63" s="500"/>
      <c r="IXU63" s="500"/>
      <c r="IXV63" s="501"/>
      <c r="IXW63" s="210"/>
      <c r="IXX63" s="211"/>
      <c r="IXY63" s="193"/>
      <c r="IXZ63" s="209"/>
      <c r="IYA63" s="499"/>
      <c r="IYB63" s="500"/>
      <c r="IYC63" s="500"/>
      <c r="IYD63" s="500"/>
      <c r="IYE63" s="500"/>
      <c r="IYF63" s="500"/>
      <c r="IYG63" s="500"/>
      <c r="IYH63" s="501"/>
      <c r="IYI63" s="210"/>
      <c r="IYJ63" s="211"/>
      <c r="IYK63" s="193"/>
      <c r="IYL63" s="209"/>
      <c r="IYM63" s="499"/>
      <c r="IYN63" s="500"/>
      <c r="IYO63" s="500"/>
      <c r="IYP63" s="500"/>
      <c r="IYQ63" s="500"/>
      <c r="IYR63" s="500"/>
      <c r="IYS63" s="500"/>
      <c r="IYT63" s="501"/>
      <c r="IYU63" s="210"/>
      <c r="IYV63" s="211"/>
      <c r="IYW63" s="193"/>
      <c r="IYX63" s="209"/>
      <c r="IYY63" s="499"/>
      <c r="IYZ63" s="500"/>
      <c r="IZA63" s="500"/>
      <c r="IZB63" s="500"/>
      <c r="IZC63" s="500"/>
      <c r="IZD63" s="500"/>
      <c r="IZE63" s="500"/>
      <c r="IZF63" s="501"/>
      <c r="IZG63" s="210"/>
      <c r="IZH63" s="211"/>
      <c r="IZI63" s="193"/>
      <c r="IZJ63" s="209"/>
      <c r="IZK63" s="499"/>
      <c r="IZL63" s="500"/>
      <c r="IZM63" s="500"/>
      <c r="IZN63" s="500"/>
      <c r="IZO63" s="500"/>
      <c r="IZP63" s="500"/>
      <c r="IZQ63" s="500"/>
      <c r="IZR63" s="501"/>
      <c r="IZS63" s="210"/>
      <c r="IZT63" s="211"/>
      <c r="IZU63" s="193"/>
      <c r="IZV63" s="209"/>
      <c r="IZW63" s="499"/>
      <c r="IZX63" s="500"/>
      <c r="IZY63" s="500"/>
      <c r="IZZ63" s="500"/>
      <c r="JAA63" s="500"/>
      <c r="JAB63" s="500"/>
      <c r="JAC63" s="500"/>
      <c r="JAD63" s="501"/>
      <c r="JAE63" s="210"/>
      <c r="JAF63" s="211"/>
      <c r="JAG63" s="193"/>
      <c r="JAH63" s="209"/>
      <c r="JAI63" s="499"/>
      <c r="JAJ63" s="500"/>
      <c r="JAK63" s="500"/>
      <c r="JAL63" s="500"/>
      <c r="JAM63" s="500"/>
      <c r="JAN63" s="500"/>
      <c r="JAO63" s="500"/>
      <c r="JAP63" s="501"/>
      <c r="JAQ63" s="210"/>
      <c r="JAR63" s="211"/>
      <c r="JAS63" s="193"/>
      <c r="JAT63" s="209"/>
      <c r="JAU63" s="499"/>
      <c r="JAV63" s="500"/>
      <c r="JAW63" s="500"/>
      <c r="JAX63" s="500"/>
      <c r="JAY63" s="500"/>
      <c r="JAZ63" s="500"/>
      <c r="JBA63" s="500"/>
      <c r="JBB63" s="501"/>
      <c r="JBC63" s="210"/>
      <c r="JBD63" s="211"/>
      <c r="JBE63" s="193"/>
      <c r="JBF63" s="209"/>
      <c r="JBG63" s="499"/>
      <c r="JBH63" s="500"/>
      <c r="JBI63" s="500"/>
      <c r="JBJ63" s="500"/>
      <c r="JBK63" s="500"/>
      <c r="JBL63" s="500"/>
      <c r="JBM63" s="500"/>
      <c r="JBN63" s="501"/>
      <c r="JBO63" s="210"/>
      <c r="JBP63" s="211"/>
      <c r="JBQ63" s="193"/>
      <c r="JBR63" s="209"/>
      <c r="JBS63" s="499"/>
      <c r="JBT63" s="500"/>
      <c r="JBU63" s="500"/>
      <c r="JBV63" s="500"/>
      <c r="JBW63" s="500"/>
      <c r="JBX63" s="500"/>
      <c r="JBY63" s="500"/>
      <c r="JBZ63" s="501"/>
      <c r="JCA63" s="210"/>
      <c r="JCB63" s="211"/>
      <c r="JCC63" s="193"/>
      <c r="JCD63" s="209"/>
      <c r="JCE63" s="499"/>
      <c r="JCF63" s="500"/>
      <c r="JCG63" s="500"/>
      <c r="JCH63" s="500"/>
      <c r="JCI63" s="500"/>
      <c r="JCJ63" s="500"/>
      <c r="JCK63" s="500"/>
      <c r="JCL63" s="501"/>
      <c r="JCM63" s="210"/>
      <c r="JCN63" s="211"/>
      <c r="JCO63" s="193"/>
      <c r="JCP63" s="209"/>
      <c r="JCQ63" s="499"/>
      <c r="JCR63" s="500"/>
      <c r="JCS63" s="500"/>
      <c r="JCT63" s="500"/>
      <c r="JCU63" s="500"/>
      <c r="JCV63" s="500"/>
      <c r="JCW63" s="500"/>
      <c r="JCX63" s="501"/>
      <c r="JCY63" s="210"/>
      <c r="JCZ63" s="211"/>
      <c r="JDA63" s="193"/>
      <c r="JDB63" s="209"/>
      <c r="JDC63" s="499"/>
      <c r="JDD63" s="500"/>
      <c r="JDE63" s="500"/>
      <c r="JDF63" s="500"/>
      <c r="JDG63" s="500"/>
      <c r="JDH63" s="500"/>
      <c r="JDI63" s="500"/>
      <c r="JDJ63" s="501"/>
      <c r="JDK63" s="210"/>
      <c r="JDL63" s="211"/>
      <c r="JDM63" s="193"/>
      <c r="JDN63" s="209"/>
      <c r="JDO63" s="499"/>
      <c r="JDP63" s="500"/>
      <c r="JDQ63" s="500"/>
      <c r="JDR63" s="500"/>
      <c r="JDS63" s="500"/>
      <c r="JDT63" s="500"/>
      <c r="JDU63" s="500"/>
      <c r="JDV63" s="501"/>
      <c r="JDW63" s="210"/>
      <c r="JDX63" s="211"/>
      <c r="JDY63" s="193"/>
      <c r="JDZ63" s="209"/>
      <c r="JEA63" s="499"/>
      <c r="JEB63" s="500"/>
      <c r="JEC63" s="500"/>
      <c r="JED63" s="500"/>
      <c r="JEE63" s="500"/>
      <c r="JEF63" s="500"/>
      <c r="JEG63" s="500"/>
      <c r="JEH63" s="501"/>
      <c r="JEI63" s="210"/>
      <c r="JEJ63" s="211"/>
      <c r="JEK63" s="193"/>
      <c r="JEL63" s="209"/>
      <c r="JEM63" s="499"/>
      <c r="JEN63" s="500"/>
      <c r="JEO63" s="500"/>
      <c r="JEP63" s="500"/>
      <c r="JEQ63" s="500"/>
      <c r="JER63" s="500"/>
      <c r="JES63" s="500"/>
      <c r="JET63" s="501"/>
      <c r="JEU63" s="210"/>
      <c r="JEV63" s="211"/>
      <c r="JEW63" s="193"/>
      <c r="JEX63" s="209"/>
      <c r="JEY63" s="499"/>
      <c r="JEZ63" s="500"/>
      <c r="JFA63" s="500"/>
      <c r="JFB63" s="500"/>
      <c r="JFC63" s="500"/>
      <c r="JFD63" s="500"/>
      <c r="JFE63" s="500"/>
      <c r="JFF63" s="501"/>
      <c r="JFG63" s="210"/>
      <c r="JFH63" s="211"/>
      <c r="JFI63" s="193"/>
      <c r="JFJ63" s="209"/>
      <c r="JFK63" s="499"/>
      <c r="JFL63" s="500"/>
      <c r="JFM63" s="500"/>
      <c r="JFN63" s="500"/>
      <c r="JFO63" s="500"/>
      <c r="JFP63" s="500"/>
      <c r="JFQ63" s="500"/>
      <c r="JFR63" s="501"/>
      <c r="JFS63" s="210"/>
      <c r="JFT63" s="211"/>
      <c r="JFU63" s="193"/>
      <c r="JFV63" s="209"/>
      <c r="JFW63" s="499"/>
      <c r="JFX63" s="500"/>
      <c r="JFY63" s="500"/>
      <c r="JFZ63" s="500"/>
      <c r="JGA63" s="500"/>
      <c r="JGB63" s="500"/>
      <c r="JGC63" s="500"/>
      <c r="JGD63" s="501"/>
      <c r="JGE63" s="210"/>
      <c r="JGF63" s="211"/>
      <c r="JGG63" s="193"/>
      <c r="JGH63" s="209"/>
      <c r="JGI63" s="499"/>
      <c r="JGJ63" s="500"/>
      <c r="JGK63" s="500"/>
      <c r="JGL63" s="500"/>
      <c r="JGM63" s="500"/>
      <c r="JGN63" s="500"/>
      <c r="JGO63" s="500"/>
      <c r="JGP63" s="501"/>
      <c r="JGQ63" s="210"/>
      <c r="JGR63" s="211"/>
      <c r="JGS63" s="193"/>
      <c r="JGT63" s="209"/>
      <c r="JGU63" s="499"/>
      <c r="JGV63" s="500"/>
      <c r="JGW63" s="500"/>
      <c r="JGX63" s="500"/>
      <c r="JGY63" s="500"/>
      <c r="JGZ63" s="500"/>
      <c r="JHA63" s="500"/>
      <c r="JHB63" s="501"/>
      <c r="JHC63" s="210"/>
      <c r="JHD63" s="211"/>
      <c r="JHE63" s="193"/>
      <c r="JHF63" s="209"/>
      <c r="JHG63" s="499"/>
      <c r="JHH63" s="500"/>
      <c r="JHI63" s="500"/>
      <c r="JHJ63" s="500"/>
      <c r="JHK63" s="500"/>
      <c r="JHL63" s="500"/>
      <c r="JHM63" s="500"/>
      <c r="JHN63" s="501"/>
      <c r="JHO63" s="210"/>
      <c r="JHP63" s="211"/>
      <c r="JHQ63" s="193"/>
      <c r="JHR63" s="209"/>
      <c r="JHS63" s="499"/>
      <c r="JHT63" s="500"/>
      <c r="JHU63" s="500"/>
      <c r="JHV63" s="500"/>
      <c r="JHW63" s="500"/>
      <c r="JHX63" s="500"/>
      <c r="JHY63" s="500"/>
      <c r="JHZ63" s="501"/>
      <c r="JIA63" s="210"/>
      <c r="JIB63" s="211"/>
      <c r="JIC63" s="193"/>
      <c r="JID63" s="209"/>
      <c r="JIE63" s="499"/>
      <c r="JIF63" s="500"/>
      <c r="JIG63" s="500"/>
      <c r="JIH63" s="500"/>
      <c r="JII63" s="500"/>
      <c r="JIJ63" s="500"/>
      <c r="JIK63" s="500"/>
      <c r="JIL63" s="501"/>
      <c r="JIM63" s="210"/>
      <c r="JIN63" s="211"/>
      <c r="JIO63" s="193"/>
      <c r="JIP63" s="209"/>
      <c r="JIQ63" s="499"/>
      <c r="JIR63" s="500"/>
      <c r="JIS63" s="500"/>
      <c r="JIT63" s="500"/>
      <c r="JIU63" s="500"/>
      <c r="JIV63" s="500"/>
      <c r="JIW63" s="500"/>
      <c r="JIX63" s="501"/>
      <c r="JIY63" s="210"/>
      <c r="JIZ63" s="211"/>
      <c r="JJA63" s="193"/>
      <c r="JJB63" s="209"/>
      <c r="JJC63" s="499"/>
      <c r="JJD63" s="500"/>
      <c r="JJE63" s="500"/>
      <c r="JJF63" s="500"/>
      <c r="JJG63" s="500"/>
      <c r="JJH63" s="500"/>
      <c r="JJI63" s="500"/>
      <c r="JJJ63" s="501"/>
      <c r="JJK63" s="210"/>
      <c r="JJL63" s="211"/>
      <c r="JJM63" s="193"/>
      <c r="JJN63" s="209"/>
      <c r="JJO63" s="499"/>
      <c r="JJP63" s="500"/>
      <c r="JJQ63" s="500"/>
      <c r="JJR63" s="500"/>
      <c r="JJS63" s="500"/>
      <c r="JJT63" s="500"/>
      <c r="JJU63" s="500"/>
      <c r="JJV63" s="501"/>
      <c r="JJW63" s="210"/>
      <c r="JJX63" s="211"/>
      <c r="JJY63" s="193"/>
      <c r="JJZ63" s="209"/>
      <c r="JKA63" s="499"/>
      <c r="JKB63" s="500"/>
      <c r="JKC63" s="500"/>
      <c r="JKD63" s="500"/>
      <c r="JKE63" s="500"/>
      <c r="JKF63" s="500"/>
      <c r="JKG63" s="500"/>
      <c r="JKH63" s="501"/>
      <c r="JKI63" s="210"/>
      <c r="JKJ63" s="211"/>
      <c r="JKK63" s="193"/>
      <c r="JKL63" s="209"/>
      <c r="JKM63" s="499"/>
      <c r="JKN63" s="500"/>
      <c r="JKO63" s="500"/>
      <c r="JKP63" s="500"/>
      <c r="JKQ63" s="500"/>
      <c r="JKR63" s="500"/>
      <c r="JKS63" s="500"/>
      <c r="JKT63" s="501"/>
      <c r="JKU63" s="210"/>
      <c r="JKV63" s="211"/>
      <c r="JKW63" s="193"/>
      <c r="JKX63" s="209"/>
      <c r="JKY63" s="499"/>
      <c r="JKZ63" s="500"/>
      <c r="JLA63" s="500"/>
      <c r="JLB63" s="500"/>
      <c r="JLC63" s="500"/>
      <c r="JLD63" s="500"/>
      <c r="JLE63" s="500"/>
      <c r="JLF63" s="501"/>
      <c r="JLG63" s="210"/>
      <c r="JLH63" s="211"/>
      <c r="JLI63" s="193"/>
      <c r="JLJ63" s="209"/>
      <c r="JLK63" s="499"/>
      <c r="JLL63" s="500"/>
      <c r="JLM63" s="500"/>
      <c r="JLN63" s="500"/>
      <c r="JLO63" s="500"/>
      <c r="JLP63" s="500"/>
      <c r="JLQ63" s="500"/>
      <c r="JLR63" s="501"/>
      <c r="JLS63" s="210"/>
      <c r="JLT63" s="211"/>
      <c r="JLU63" s="193"/>
      <c r="JLV63" s="209"/>
      <c r="JLW63" s="499"/>
      <c r="JLX63" s="500"/>
      <c r="JLY63" s="500"/>
      <c r="JLZ63" s="500"/>
      <c r="JMA63" s="500"/>
      <c r="JMB63" s="500"/>
      <c r="JMC63" s="500"/>
      <c r="JMD63" s="501"/>
      <c r="JME63" s="210"/>
      <c r="JMF63" s="211"/>
      <c r="JMG63" s="193"/>
      <c r="JMH63" s="209"/>
      <c r="JMI63" s="499"/>
      <c r="JMJ63" s="500"/>
      <c r="JMK63" s="500"/>
      <c r="JML63" s="500"/>
      <c r="JMM63" s="500"/>
      <c r="JMN63" s="500"/>
      <c r="JMO63" s="500"/>
      <c r="JMP63" s="501"/>
      <c r="JMQ63" s="210"/>
      <c r="JMR63" s="211"/>
      <c r="JMS63" s="193"/>
      <c r="JMT63" s="209"/>
      <c r="JMU63" s="499"/>
      <c r="JMV63" s="500"/>
      <c r="JMW63" s="500"/>
      <c r="JMX63" s="500"/>
      <c r="JMY63" s="500"/>
      <c r="JMZ63" s="500"/>
      <c r="JNA63" s="500"/>
      <c r="JNB63" s="501"/>
      <c r="JNC63" s="210"/>
      <c r="JND63" s="211"/>
      <c r="JNE63" s="193"/>
      <c r="JNF63" s="209"/>
      <c r="JNG63" s="499"/>
      <c r="JNH63" s="500"/>
      <c r="JNI63" s="500"/>
      <c r="JNJ63" s="500"/>
      <c r="JNK63" s="500"/>
      <c r="JNL63" s="500"/>
      <c r="JNM63" s="500"/>
      <c r="JNN63" s="501"/>
      <c r="JNO63" s="210"/>
      <c r="JNP63" s="211"/>
      <c r="JNQ63" s="193"/>
      <c r="JNR63" s="209"/>
      <c r="JNS63" s="499"/>
      <c r="JNT63" s="500"/>
      <c r="JNU63" s="500"/>
      <c r="JNV63" s="500"/>
      <c r="JNW63" s="500"/>
      <c r="JNX63" s="500"/>
      <c r="JNY63" s="500"/>
      <c r="JNZ63" s="501"/>
      <c r="JOA63" s="210"/>
      <c r="JOB63" s="211"/>
      <c r="JOC63" s="193"/>
      <c r="JOD63" s="209"/>
      <c r="JOE63" s="499"/>
      <c r="JOF63" s="500"/>
      <c r="JOG63" s="500"/>
      <c r="JOH63" s="500"/>
      <c r="JOI63" s="500"/>
      <c r="JOJ63" s="500"/>
      <c r="JOK63" s="500"/>
      <c r="JOL63" s="501"/>
      <c r="JOM63" s="210"/>
      <c r="JON63" s="211"/>
      <c r="JOO63" s="193"/>
      <c r="JOP63" s="209"/>
      <c r="JOQ63" s="499"/>
      <c r="JOR63" s="500"/>
      <c r="JOS63" s="500"/>
      <c r="JOT63" s="500"/>
      <c r="JOU63" s="500"/>
      <c r="JOV63" s="500"/>
      <c r="JOW63" s="500"/>
      <c r="JOX63" s="501"/>
      <c r="JOY63" s="210"/>
      <c r="JOZ63" s="211"/>
      <c r="JPA63" s="193"/>
      <c r="JPB63" s="209"/>
      <c r="JPC63" s="499"/>
      <c r="JPD63" s="500"/>
      <c r="JPE63" s="500"/>
      <c r="JPF63" s="500"/>
      <c r="JPG63" s="500"/>
      <c r="JPH63" s="500"/>
      <c r="JPI63" s="500"/>
      <c r="JPJ63" s="501"/>
      <c r="JPK63" s="210"/>
      <c r="JPL63" s="211"/>
      <c r="JPM63" s="193"/>
      <c r="JPN63" s="209"/>
      <c r="JPO63" s="499"/>
      <c r="JPP63" s="500"/>
      <c r="JPQ63" s="500"/>
      <c r="JPR63" s="500"/>
      <c r="JPS63" s="500"/>
      <c r="JPT63" s="500"/>
      <c r="JPU63" s="500"/>
      <c r="JPV63" s="501"/>
      <c r="JPW63" s="210"/>
      <c r="JPX63" s="211"/>
      <c r="JPY63" s="193"/>
      <c r="JPZ63" s="209"/>
      <c r="JQA63" s="499"/>
      <c r="JQB63" s="500"/>
      <c r="JQC63" s="500"/>
      <c r="JQD63" s="500"/>
      <c r="JQE63" s="500"/>
      <c r="JQF63" s="500"/>
      <c r="JQG63" s="500"/>
      <c r="JQH63" s="501"/>
      <c r="JQI63" s="210"/>
      <c r="JQJ63" s="211"/>
      <c r="JQK63" s="193"/>
      <c r="JQL63" s="209"/>
      <c r="JQM63" s="499"/>
      <c r="JQN63" s="500"/>
      <c r="JQO63" s="500"/>
      <c r="JQP63" s="500"/>
      <c r="JQQ63" s="500"/>
      <c r="JQR63" s="500"/>
      <c r="JQS63" s="500"/>
      <c r="JQT63" s="501"/>
      <c r="JQU63" s="210"/>
      <c r="JQV63" s="211"/>
      <c r="JQW63" s="193"/>
      <c r="JQX63" s="209"/>
      <c r="JQY63" s="499"/>
      <c r="JQZ63" s="500"/>
      <c r="JRA63" s="500"/>
      <c r="JRB63" s="500"/>
      <c r="JRC63" s="500"/>
      <c r="JRD63" s="500"/>
      <c r="JRE63" s="500"/>
      <c r="JRF63" s="501"/>
      <c r="JRG63" s="210"/>
      <c r="JRH63" s="211"/>
      <c r="JRI63" s="193"/>
      <c r="JRJ63" s="209"/>
      <c r="JRK63" s="499"/>
      <c r="JRL63" s="500"/>
      <c r="JRM63" s="500"/>
      <c r="JRN63" s="500"/>
      <c r="JRO63" s="500"/>
      <c r="JRP63" s="500"/>
      <c r="JRQ63" s="500"/>
      <c r="JRR63" s="501"/>
      <c r="JRS63" s="210"/>
      <c r="JRT63" s="211"/>
      <c r="JRU63" s="193"/>
      <c r="JRV63" s="209"/>
      <c r="JRW63" s="499"/>
      <c r="JRX63" s="500"/>
      <c r="JRY63" s="500"/>
      <c r="JRZ63" s="500"/>
      <c r="JSA63" s="500"/>
      <c r="JSB63" s="500"/>
      <c r="JSC63" s="500"/>
      <c r="JSD63" s="501"/>
      <c r="JSE63" s="210"/>
      <c r="JSF63" s="211"/>
      <c r="JSG63" s="193"/>
      <c r="JSH63" s="209"/>
      <c r="JSI63" s="499"/>
      <c r="JSJ63" s="500"/>
      <c r="JSK63" s="500"/>
      <c r="JSL63" s="500"/>
      <c r="JSM63" s="500"/>
      <c r="JSN63" s="500"/>
      <c r="JSO63" s="500"/>
      <c r="JSP63" s="501"/>
      <c r="JSQ63" s="210"/>
      <c r="JSR63" s="211"/>
      <c r="JSS63" s="193"/>
      <c r="JST63" s="209"/>
      <c r="JSU63" s="499"/>
      <c r="JSV63" s="500"/>
      <c r="JSW63" s="500"/>
      <c r="JSX63" s="500"/>
      <c r="JSY63" s="500"/>
      <c r="JSZ63" s="500"/>
      <c r="JTA63" s="500"/>
      <c r="JTB63" s="501"/>
      <c r="JTC63" s="210"/>
      <c r="JTD63" s="211"/>
      <c r="JTE63" s="193"/>
      <c r="JTF63" s="209"/>
      <c r="JTG63" s="499"/>
      <c r="JTH63" s="500"/>
      <c r="JTI63" s="500"/>
      <c r="JTJ63" s="500"/>
      <c r="JTK63" s="500"/>
      <c r="JTL63" s="500"/>
      <c r="JTM63" s="500"/>
      <c r="JTN63" s="501"/>
      <c r="JTO63" s="210"/>
      <c r="JTP63" s="211"/>
      <c r="JTQ63" s="193"/>
      <c r="JTR63" s="209"/>
      <c r="JTS63" s="499"/>
      <c r="JTT63" s="500"/>
      <c r="JTU63" s="500"/>
      <c r="JTV63" s="500"/>
      <c r="JTW63" s="500"/>
      <c r="JTX63" s="500"/>
      <c r="JTY63" s="500"/>
      <c r="JTZ63" s="501"/>
      <c r="JUA63" s="210"/>
      <c r="JUB63" s="211"/>
      <c r="JUC63" s="193"/>
      <c r="JUD63" s="209"/>
      <c r="JUE63" s="499"/>
      <c r="JUF63" s="500"/>
      <c r="JUG63" s="500"/>
      <c r="JUH63" s="500"/>
      <c r="JUI63" s="500"/>
      <c r="JUJ63" s="500"/>
      <c r="JUK63" s="500"/>
      <c r="JUL63" s="501"/>
      <c r="JUM63" s="210"/>
      <c r="JUN63" s="211"/>
      <c r="JUO63" s="193"/>
      <c r="JUP63" s="209"/>
      <c r="JUQ63" s="499"/>
      <c r="JUR63" s="500"/>
      <c r="JUS63" s="500"/>
      <c r="JUT63" s="500"/>
      <c r="JUU63" s="500"/>
      <c r="JUV63" s="500"/>
      <c r="JUW63" s="500"/>
      <c r="JUX63" s="501"/>
      <c r="JUY63" s="210"/>
      <c r="JUZ63" s="211"/>
      <c r="JVA63" s="193"/>
      <c r="JVB63" s="209"/>
      <c r="JVC63" s="499"/>
      <c r="JVD63" s="500"/>
      <c r="JVE63" s="500"/>
      <c r="JVF63" s="500"/>
      <c r="JVG63" s="500"/>
      <c r="JVH63" s="500"/>
      <c r="JVI63" s="500"/>
      <c r="JVJ63" s="501"/>
      <c r="JVK63" s="210"/>
      <c r="JVL63" s="211"/>
      <c r="JVM63" s="193"/>
      <c r="JVN63" s="209"/>
      <c r="JVO63" s="499"/>
      <c r="JVP63" s="500"/>
      <c r="JVQ63" s="500"/>
      <c r="JVR63" s="500"/>
      <c r="JVS63" s="500"/>
      <c r="JVT63" s="500"/>
      <c r="JVU63" s="500"/>
      <c r="JVV63" s="501"/>
      <c r="JVW63" s="210"/>
      <c r="JVX63" s="211"/>
      <c r="JVY63" s="193"/>
      <c r="JVZ63" s="209"/>
      <c r="JWA63" s="499"/>
      <c r="JWB63" s="500"/>
      <c r="JWC63" s="500"/>
      <c r="JWD63" s="500"/>
      <c r="JWE63" s="500"/>
      <c r="JWF63" s="500"/>
      <c r="JWG63" s="500"/>
      <c r="JWH63" s="501"/>
      <c r="JWI63" s="210"/>
      <c r="JWJ63" s="211"/>
      <c r="JWK63" s="193"/>
      <c r="JWL63" s="209"/>
      <c r="JWM63" s="499"/>
      <c r="JWN63" s="500"/>
      <c r="JWO63" s="500"/>
      <c r="JWP63" s="500"/>
      <c r="JWQ63" s="500"/>
      <c r="JWR63" s="500"/>
      <c r="JWS63" s="500"/>
      <c r="JWT63" s="501"/>
      <c r="JWU63" s="210"/>
      <c r="JWV63" s="211"/>
      <c r="JWW63" s="193"/>
      <c r="JWX63" s="209"/>
      <c r="JWY63" s="499"/>
      <c r="JWZ63" s="500"/>
      <c r="JXA63" s="500"/>
      <c r="JXB63" s="500"/>
      <c r="JXC63" s="500"/>
      <c r="JXD63" s="500"/>
      <c r="JXE63" s="500"/>
      <c r="JXF63" s="501"/>
      <c r="JXG63" s="210"/>
      <c r="JXH63" s="211"/>
      <c r="JXI63" s="193"/>
      <c r="JXJ63" s="209"/>
      <c r="JXK63" s="499"/>
      <c r="JXL63" s="500"/>
      <c r="JXM63" s="500"/>
      <c r="JXN63" s="500"/>
      <c r="JXO63" s="500"/>
      <c r="JXP63" s="500"/>
      <c r="JXQ63" s="500"/>
      <c r="JXR63" s="501"/>
      <c r="JXS63" s="210"/>
      <c r="JXT63" s="211"/>
      <c r="JXU63" s="193"/>
      <c r="JXV63" s="209"/>
      <c r="JXW63" s="499"/>
      <c r="JXX63" s="500"/>
      <c r="JXY63" s="500"/>
      <c r="JXZ63" s="500"/>
      <c r="JYA63" s="500"/>
      <c r="JYB63" s="500"/>
      <c r="JYC63" s="500"/>
      <c r="JYD63" s="501"/>
      <c r="JYE63" s="210"/>
      <c r="JYF63" s="211"/>
      <c r="JYG63" s="193"/>
      <c r="JYH63" s="209"/>
      <c r="JYI63" s="499"/>
      <c r="JYJ63" s="500"/>
      <c r="JYK63" s="500"/>
      <c r="JYL63" s="500"/>
      <c r="JYM63" s="500"/>
      <c r="JYN63" s="500"/>
      <c r="JYO63" s="500"/>
      <c r="JYP63" s="501"/>
      <c r="JYQ63" s="210"/>
      <c r="JYR63" s="211"/>
      <c r="JYS63" s="193"/>
      <c r="JYT63" s="209"/>
      <c r="JYU63" s="499"/>
      <c r="JYV63" s="500"/>
      <c r="JYW63" s="500"/>
      <c r="JYX63" s="500"/>
      <c r="JYY63" s="500"/>
      <c r="JYZ63" s="500"/>
      <c r="JZA63" s="500"/>
      <c r="JZB63" s="501"/>
      <c r="JZC63" s="210"/>
      <c r="JZD63" s="211"/>
      <c r="JZE63" s="193"/>
      <c r="JZF63" s="209"/>
      <c r="JZG63" s="499"/>
      <c r="JZH63" s="500"/>
      <c r="JZI63" s="500"/>
      <c r="JZJ63" s="500"/>
      <c r="JZK63" s="500"/>
      <c r="JZL63" s="500"/>
      <c r="JZM63" s="500"/>
      <c r="JZN63" s="501"/>
      <c r="JZO63" s="210"/>
      <c r="JZP63" s="211"/>
      <c r="JZQ63" s="193"/>
      <c r="JZR63" s="209"/>
      <c r="JZS63" s="499"/>
      <c r="JZT63" s="500"/>
      <c r="JZU63" s="500"/>
      <c r="JZV63" s="500"/>
      <c r="JZW63" s="500"/>
      <c r="JZX63" s="500"/>
      <c r="JZY63" s="500"/>
      <c r="JZZ63" s="501"/>
      <c r="KAA63" s="210"/>
      <c r="KAB63" s="211"/>
      <c r="KAC63" s="193"/>
      <c r="KAD63" s="209"/>
      <c r="KAE63" s="499"/>
      <c r="KAF63" s="500"/>
      <c r="KAG63" s="500"/>
      <c r="KAH63" s="500"/>
      <c r="KAI63" s="500"/>
      <c r="KAJ63" s="500"/>
      <c r="KAK63" s="500"/>
      <c r="KAL63" s="501"/>
      <c r="KAM63" s="210"/>
      <c r="KAN63" s="211"/>
      <c r="KAO63" s="193"/>
      <c r="KAP63" s="209"/>
      <c r="KAQ63" s="499"/>
      <c r="KAR63" s="500"/>
      <c r="KAS63" s="500"/>
      <c r="KAT63" s="500"/>
      <c r="KAU63" s="500"/>
      <c r="KAV63" s="500"/>
      <c r="KAW63" s="500"/>
      <c r="KAX63" s="501"/>
      <c r="KAY63" s="210"/>
      <c r="KAZ63" s="211"/>
      <c r="KBA63" s="193"/>
      <c r="KBB63" s="209"/>
      <c r="KBC63" s="499"/>
      <c r="KBD63" s="500"/>
      <c r="KBE63" s="500"/>
      <c r="KBF63" s="500"/>
      <c r="KBG63" s="500"/>
      <c r="KBH63" s="500"/>
      <c r="KBI63" s="500"/>
      <c r="KBJ63" s="501"/>
      <c r="KBK63" s="210"/>
      <c r="KBL63" s="211"/>
      <c r="KBM63" s="193"/>
      <c r="KBN63" s="209"/>
      <c r="KBO63" s="499"/>
      <c r="KBP63" s="500"/>
      <c r="KBQ63" s="500"/>
      <c r="KBR63" s="500"/>
      <c r="KBS63" s="500"/>
      <c r="KBT63" s="500"/>
      <c r="KBU63" s="500"/>
      <c r="KBV63" s="501"/>
      <c r="KBW63" s="210"/>
      <c r="KBX63" s="211"/>
      <c r="KBY63" s="193"/>
      <c r="KBZ63" s="209"/>
      <c r="KCA63" s="499"/>
      <c r="KCB63" s="500"/>
      <c r="KCC63" s="500"/>
      <c r="KCD63" s="500"/>
      <c r="KCE63" s="500"/>
      <c r="KCF63" s="500"/>
      <c r="KCG63" s="500"/>
      <c r="KCH63" s="501"/>
      <c r="KCI63" s="210"/>
      <c r="KCJ63" s="211"/>
      <c r="KCK63" s="193"/>
      <c r="KCL63" s="209"/>
      <c r="KCM63" s="499"/>
      <c r="KCN63" s="500"/>
      <c r="KCO63" s="500"/>
      <c r="KCP63" s="500"/>
      <c r="KCQ63" s="500"/>
      <c r="KCR63" s="500"/>
      <c r="KCS63" s="500"/>
      <c r="KCT63" s="501"/>
      <c r="KCU63" s="210"/>
      <c r="KCV63" s="211"/>
      <c r="KCW63" s="193"/>
      <c r="KCX63" s="209"/>
      <c r="KCY63" s="499"/>
      <c r="KCZ63" s="500"/>
      <c r="KDA63" s="500"/>
      <c r="KDB63" s="500"/>
      <c r="KDC63" s="500"/>
      <c r="KDD63" s="500"/>
      <c r="KDE63" s="500"/>
      <c r="KDF63" s="501"/>
      <c r="KDG63" s="210"/>
      <c r="KDH63" s="211"/>
      <c r="KDI63" s="193"/>
      <c r="KDJ63" s="209"/>
      <c r="KDK63" s="499"/>
      <c r="KDL63" s="500"/>
      <c r="KDM63" s="500"/>
      <c r="KDN63" s="500"/>
      <c r="KDO63" s="500"/>
      <c r="KDP63" s="500"/>
      <c r="KDQ63" s="500"/>
      <c r="KDR63" s="501"/>
      <c r="KDS63" s="210"/>
      <c r="KDT63" s="211"/>
      <c r="KDU63" s="193"/>
      <c r="KDV63" s="209"/>
      <c r="KDW63" s="499"/>
      <c r="KDX63" s="500"/>
      <c r="KDY63" s="500"/>
      <c r="KDZ63" s="500"/>
      <c r="KEA63" s="500"/>
      <c r="KEB63" s="500"/>
      <c r="KEC63" s="500"/>
      <c r="KED63" s="501"/>
      <c r="KEE63" s="210"/>
      <c r="KEF63" s="211"/>
      <c r="KEG63" s="193"/>
      <c r="KEH63" s="209"/>
      <c r="KEI63" s="499"/>
      <c r="KEJ63" s="500"/>
      <c r="KEK63" s="500"/>
      <c r="KEL63" s="500"/>
      <c r="KEM63" s="500"/>
      <c r="KEN63" s="500"/>
      <c r="KEO63" s="500"/>
      <c r="KEP63" s="501"/>
      <c r="KEQ63" s="210"/>
      <c r="KER63" s="211"/>
      <c r="KES63" s="193"/>
      <c r="KET63" s="209"/>
      <c r="KEU63" s="499"/>
      <c r="KEV63" s="500"/>
      <c r="KEW63" s="500"/>
      <c r="KEX63" s="500"/>
      <c r="KEY63" s="500"/>
      <c r="KEZ63" s="500"/>
      <c r="KFA63" s="500"/>
      <c r="KFB63" s="501"/>
      <c r="KFC63" s="210"/>
      <c r="KFD63" s="211"/>
      <c r="KFE63" s="193"/>
      <c r="KFF63" s="209"/>
      <c r="KFG63" s="499"/>
      <c r="KFH63" s="500"/>
      <c r="KFI63" s="500"/>
      <c r="KFJ63" s="500"/>
      <c r="KFK63" s="500"/>
      <c r="KFL63" s="500"/>
      <c r="KFM63" s="500"/>
      <c r="KFN63" s="501"/>
      <c r="KFO63" s="210"/>
      <c r="KFP63" s="211"/>
      <c r="KFQ63" s="193"/>
      <c r="KFR63" s="209"/>
      <c r="KFS63" s="499"/>
      <c r="KFT63" s="500"/>
      <c r="KFU63" s="500"/>
      <c r="KFV63" s="500"/>
      <c r="KFW63" s="500"/>
      <c r="KFX63" s="500"/>
      <c r="KFY63" s="500"/>
      <c r="KFZ63" s="501"/>
      <c r="KGA63" s="210"/>
      <c r="KGB63" s="211"/>
      <c r="KGC63" s="193"/>
      <c r="KGD63" s="209"/>
      <c r="KGE63" s="499"/>
      <c r="KGF63" s="500"/>
      <c r="KGG63" s="500"/>
      <c r="KGH63" s="500"/>
      <c r="KGI63" s="500"/>
      <c r="KGJ63" s="500"/>
      <c r="KGK63" s="500"/>
      <c r="KGL63" s="501"/>
      <c r="KGM63" s="210"/>
      <c r="KGN63" s="211"/>
      <c r="KGO63" s="193"/>
      <c r="KGP63" s="209"/>
      <c r="KGQ63" s="499"/>
      <c r="KGR63" s="500"/>
      <c r="KGS63" s="500"/>
      <c r="KGT63" s="500"/>
      <c r="KGU63" s="500"/>
      <c r="KGV63" s="500"/>
      <c r="KGW63" s="500"/>
      <c r="KGX63" s="501"/>
      <c r="KGY63" s="210"/>
      <c r="KGZ63" s="211"/>
      <c r="KHA63" s="193"/>
      <c r="KHB63" s="209"/>
      <c r="KHC63" s="499"/>
      <c r="KHD63" s="500"/>
      <c r="KHE63" s="500"/>
      <c r="KHF63" s="500"/>
      <c r="KHG63" s="500"/>
      <c r="KHH63" s="500"/>
      <c r="KHI63" s="500"/>
      <c r="KHJ63" s="501"/>
      <c r="KHK63" s="210"/>
      <c r="KHL63" s="211"/>
      <c r="KHM63" s="193"/>
      <c r="KHN63" s="209"/>
      <c r="KHO63" s="499"/>
      <c r="KHP63" s="500"/>
      <c r="KHQ63" s="500"/>
      <c r="KHR63" s="500"/>
      <c r="KHS63" s="500"/>
      <c r="KHT63" s="500"/>
      <c r="KHU63" s="500"/>
      <c r="KHV63" s="501"/>
      <c r="KHW63" s="210"/>
      <c r="KHX63" s="211"/>
      <c r="KHY63" s="193"/>
      <c r="KHZ63" s="209"/>
      <c r="KIA63" s="499"/>
      <c r="KIB63" s="500"/>
      <c r="KIC63" s="500"/>
      <c r="KID63" s="500"/>
      <c r="KIE63" s="500"/>
      <c r="KIF63" s="500"/>
      <c r="KIG63" s="500"/>
      <c r="KIH63" s="501"/>
      <c r="KII63" s="210"/>
      <c r="KIJ63" s="211"/>
      <c r="KIK63" s="193"/>
      <c r="KIL63" s="209"/>
      <c r="KIM63" s="499"/>
      <c r="KIN63" s="500"/>
      <c r="KIO63" s="500"/>
      <c r="KIP63" s="500"/>
      <c r="KIQ63" s="500"/>
      <c r="KIR63" s="500"/>
      <c r="KIS63" s="500"/>
      <c r="KIT63" s="501"/>
      <c r="KIU63" s="210"/>
      <c r="KIV63" s="211"/>
      <c r="KIW63" s="193"/>
      <c r="KIX63" s="209"/>
      <c r="KIY63" s="499"/>
      <c r="KIZ63" s="500"/>
      <c r="KJA63" s="500"/>
      <c r="KJB63" s="500"/>
      <c r="KJC63" s="500"/>
      <c r="KJD63" s="500"/>
      <c r="KJE63" s="500"/>
      <c r="KJF63" s="501"/>
      <c r="KJG63" s="210"/>
      <c r="KJH63" s="211"/>
      <c r="KJI63" s="193"/>
      <c r="KJJ63" s="209"/>
      <c r="KJK63" s="499"/>
      <c r="KJL63" s="500"/>
      <c r="KJM63" s="500"/>
      <c r="KJN63" s="500"/>
      <c r="KJO63" s="500"/>
      <c r="KJP63" s="500"/>
      <c r="KJQ63" s="500"/>
      <c r="KJR63" s="501"/>
      <c r="KJS63" s="210"/>
      <c r="KJT63" s="211"/>
      <c r="KJU63" s="193"/>
      <c r="KJV63" s="209"/>
      <c r="KJW63" s="499"/>
      <c r="KJX63" s="500"/>
      <c r="KJY63" s="500"/>
      <c r="KJZ63" s="500"/>
      <c r="KKA63" s="500"/>
      <c r="KKB63" s="500"/>
      <c r="KKC63" s="500"/>
      <c r="KKD63" s="501"/>
      <c r="KKE63" s="210"/>
      <c r="KKF63" s="211"/>
      <c r="KKG63" s="193"/>
      <c r="KKH63" s="209"/>
      <c r="KKI63" s="499"/>
      <c r="KKJ63" s="500"/>
      <c r="KKK63" s="500"/>
      <c r="KKL63" s="500"/>
      <c r="KKM63" s="500"/>
      <c r="KKN63" s="500"/>
      <c r="KKO63" s="500"/>
      <c r="KKP63" s="501"/>
      <c r="KKQ63" s="210"/>
      <c r="KKR63" s="211"/>
      <c r="KKS63" s="193"/>
      <c r="KKT63" s="209"/>
      <c r="KKU63" s="499"/>
      <c r="KKV63" s="500"/>
      <c r="KKW63" s="500"/>
      <c r="KKX63" s="500"/>
      <c r="KKY63" s="500"/>
      <c r="KKZ63" s="500"/>
      <c r="KLA63" s="500"/>
      <c r="KLB63" s="501"/>
      <c r="KLC63" s="210"/>
      <c r="KLD63" s="211"/>
      <c r="KLE63" s="193"/>
      <c r="KLF63" s="209"/>
      <c r="KLG63" s="499"/>
      <c r="KLH63" s="500"/>
      <c r="KLI63" s="500"/>
      <c r="KLJ63" s="500"/>
      <c r="KLK63" s="500"/>
      <c r="KLL63" s="500"/>
      <c r="KLM63" s="500"/>
      <c r="KLN63" s="501"/>
      <c r="KLO63" s="210"/>
      <c r="KLP63" s="211"/>
      <c r="KLQ63" s="193"/>
      <c r="KLR63" s="209"/>
      <c r="KLS63" s="499"/>
      <c r="KLT63" s="500"/>
      <c r="KLU63" s="500"/>
      <c r="KLV63" s="500"/>
      <c r="KLW63" s="500"/>
      <c r="KLX63" s="500"/>
      <c r="KLY63" s="500"/>
      <c r="KLZ63" s="501"/>
      <c r="KMA63" s="210"/>
      <c r="KMB63" s="211"/>
      <c r="KMC63" s="193"/>
      <c r="KMD63" s="209"/>
      <c r="KME63" s="499"/>
      <c r="KMF63" s="500"/>
      <c r="KMG63" s="500"/>
      <c r="KMH63" s="500"/>
      <c r="KMI63" s="500"/>
      <c r="KMJ63" s="500"/>
      <c r="KMK63" s="500"/>
      <c r="KML63" s="501"/>
      <c r="KMM63" s="210"/>
      <c r="KMN63" s="211"/>
      <c r="KMO63" s="193"/>
      <c r="KMP63" s="209"/>
      <c r="KMQ63" s="499"/>
      <c r="KMR63" s="500"/>
      <c r="KMS63" s="500"/>
      <c r="KMT63" s="500"/>
      <c r="KMU63" s="500"/>
      <c r="KMV63" s="500"/>
      <c r="KMW63" s="500"/>
      <c r="KMX63" s="501"/>
      <c r="KMY63" s="210"/>
      <c r="KMZ63" s="211"/>
      <c r="KNA63" s="193"/>
      <c r="KNB63" s="209"/>
      <c r="KNC63" s="499"/>
      <c r="KND63" s="500"/>
      <c r="KNE63" s="500"/>
      <c r="KNF63" s="500"/>
      <c r="KNG63" s="500"/>
      <c r="KNH63" s="500"/>
      <c r="KNI63" s="500"/>
      <c r="KNJ63" s="501"/>
      <c r="KNK63" s="210"/>
      <c r="KNL63" s="211"/>
      <c r="KNM63" s="193"/>
      <c r="KNN63" s="209"/>
      <c r="KNO63" s="499"/>
      <c r="KNP63" s="500"/>
      <c r="KNQ63" s="500"/>
      <c r="KNR63" s="500"/>
      <c r="KNS63" s="500"/>
      <c r="KNT63" s="500"/>
      <c r="KNU63" s="500"/>
      <c r="KNV63" s="501"/>
      <c r="KNW63" s="210"/>
      <c r="KNX63" s="211"/>
      <c r="KNY63" s="193"/>
      <c r="KNZ63" s="209"/>
      <c r="KOA63" s="499"/>
      <c r="KOB63" s="500"/>
      <c r="KOC63" s="500"/>
      <c r="KOD63" s="500"/>
      <c r="KOE63" s="500"/>
      <c r="KOF63" s="500"/>
      <c r="KOG63" s="500"/>
      <c r="KOH63" s="501"/>
      <c r="KOI63" s="210"/>
      <c r="KOJ63" s="211"/>
      <c r="KOK63" s="193"/>
      <c r="KOL63" s="209"/>
      <c r="KOM63" s="499"/>
      <c r="KON63" s="500"/>
      <c r="KOO63" s="500"/>
      <c r="KOP63" s="500"/>
      <c r="KOQ63" s="500"/>
      <c r="KOR63" s="500"/>
      <c r="KOS63" s="500"/>
      <c r="KOT63" s="501"/>
      <c r="KOU63" s="210"/>
      <c r="KOV63" s="211"/>
      <c r="KOW63" s="193"/>
      <c r="KOX63" s="209"/>
      <c r="KOY63" s="499"/>
      <c r="KOZ63" s="500"/>
      <c r="KPA63" s="500"/>
      <c r="KPB63" s="500"/>
      <c r="KPC63" s="500"/>
      <c r="KPD63" s="500"/>
      <c r="KPE63" s="500"/>
      <c r="KPF63" s="501"/>
      <c r="KPG63" s="210"/>
      <c r="KPH63" s="211"/>
      <c r="KPI63" s="193"/>
      <c r="KPJ63" s="209"/>
      <c r="KPK63" s="499"/>
      <c r="KPL63" s="500"/>
      <c r="KPM63" s="500"/>
      <c r="KPN63" s="500"/>
      <c r="KPO63" s="500"/>
      <c r="KPP63" s="500"/>
      <c r="KPQ63" s="500"/>
      <c r="KPR63" s="501"/>
      <c r="KPS63" s="210"/>
      <c r="KPT63" s="211"/>
      <c r="KPU63" s="193"/>
      <c r="KPV63" s="209"/>
      <c r="KPW63" s="499"/>
      <c r="KPX63" s="500"/>
      <c r="KPY63" s="500"/>
      <c r="KPZ63" s="500"/>
      <c r="KQA63" s="500"/>
      <c r="KQB63" s="500"/>
      <c r="KQC63" s="500"/>
      <c r="KQD63" s="501"/>
      <c r="KQE63" s="210"/>
      <c r="KQF63" s="211"/>
      <c r="KQG63" s="193"/>
      <c r="KQH63" s="209"/>
      <c r="KQI63" s="499"/>
      <c r="KQJ63" s="500"/>
      <c r="KQK63" s="500"/>
      <c r="KQL63" s="500"/>
      <c r="KQM63" s="500"/>
      <c r="KQN63" s="500"/>
      <c r="KQO63" s="500"/>
      <c r="KQP63" s="501"/>
      <c r="KQQ63" s="210"/>
      <c r="KQR63" s="211"/>
      <c r="KQS63" s="193"/>
      <c r="KQT63" s="209"/>
      <c r="KQU63" s="499"/>
      <c r="KQV63" s="500"/>
      <c r="KQW63" s="500"/>
      <c r="KQX63" s="500"/>
      <c r="KQY63" s="500"/>
      <c r="KQZ63" s="500"/>
      <c r="KRA63" s="500"/>
      <c r="KRB63" s="501"/>
      <c r="KRC63" s="210"/>
      <c r="KRD63" s="211"/>
      <c r="KRE63" s="193"/>
      <c r="KRF63" s="209"/>
      <c r="KRG63" s="499"/>
      <c r="KRH63" s="500"/>
      <c r="KRI63" s="500"/>
      <c r="KRJ63" s="500"/>
      <c r="KRK63" s="500"/>
      <c r="KRL63" s="500"/>
      <c r="KRM63" s="500"/>
      <c r="KRN63" s="501"/>
      <c r="KRO63" s="210"/>
      <c r="KRP63" s="211"/>
      <c r="KRQ63" s="193"/>
      <c r="KRR63" s="209"/>
      <c r="KRS63" s="499"/>
      <c r="KRT63" s="500"/>
      <c r="KRU63" s="500"/>
      <c r="KRV63" s="500"/>
      <c r="KRW63" s="500"/>
      <c r="KRX63" s="500"/>
      <c r="KRY63" s="500"/>
      <c r="KRZ63" s="501"/>
      <c r="KSA63" s="210"/>
      <c r="KSB63" s="211"/>
      <c r="KSC63" s="193"/>
      <c r="KSD63" s="209"/>
      <c r="KSE63" s="499"/>
      <c r="KSF63" s="500"/>
      <c r="KSG63" s="500"/>
      <c r="KSH63" s="500"/>
      <c r="KSI63" s="500"/>
      <c r="KSJ63" s="500"/>
      <c r="KSK63" s="500"/>
      <c r="KSL63" s="501"/>
      <c r="KSM63" s="210"/>
      <c r="KSN63" s="211"/>
      <c r="KSO63" s="193"/>
      <c r="KSP63" s="209"/>
      <c r="KSQ63" s="499"/>
      <c r="KSR63" s="500"/>
      <c r="KSS63" s="500"/>
      <c r="KST63" s="500"/>
      <c r="KSU63" s="500"/>
      <c r="KSV63" s="500"/>
      <c r="KSW63" s="500"/>
      <c r="KSX63" s="501"/>
      <c r="KSY63" s="210"/>
      <c r="KSZ63" s="211"/>
      <c r="KTA63" s="193"/>
      <c r="KTB63" s="209"/>
      <c r="KTC63" s="499"/>
      <c r="KTD63" s="500"/>
      <c r="KTE63" s="500"/>
      <c r="KTF63" s="500"/>
      <c r="KTG63" s="500"/>
      <c r="KTH63" s="500"/>
      <c r="KTI63" s="500"/>
      <c r="KTJ63" s="501"/>
      <c r="KTK63" s="210"/>
      <c r="KTL63" s="211"/>
      <c r="KTM63" s="193"/>
      <c r="KTN63" s="209"/>
      <c r="KTO63" s="499"/>
      <c r="KTP63" s="500"/>
      <c r="KTQ63" s="500"/>
      <c r="KTR63" s="500"/>
      <c r="KTS63" s="500"/>
      <c r="KTT63" s="500"/>
      <c r="KTU63" s="500"/>
      <c r="KTV63" s="501"/>
      <c r="KTW63" s="210"/>
      <c r="KTX63" s="211"/>
      <c r="KTY63" s="193"/>
      <c r="KTZ63" s="209"/>
      <c r="KUA63" s="499"/>
      <c r="KUB63" s="500"/>
      <c r="KUC63" s="500"/>
      <c r="KUD63" s="500"/>
      <c r="KUE63" s="500"/>
      <c r="KUF63" s="500"/>
      <c r="KUG63" s="500"/>
      <c r="KUH63" s="501"/>
      <c r="KUI63" s="210"/>
      <c r="KUJ63" s="211"/>
      <c r="KUK63" s="193"/>
      <c r="KUL63" s="209"/>
      <c r="KUM63" s="499"/>
      <c r="KUN63" s="500"/>
      <c r="KUO63" s="500"/>
      <c r="KUP63" s="500"/>
      <c r="KUQ63" s="500"/>
      <c r="KUR63" s="500"/>
      <c r="KUS63" s="500"/>
      <c r="KUT63" s="501"/>
      <c r="KUU63" s="210"/>
      <c r="KUV63" s="211"/>
      <c r="KUW63" s="193"/>
      <c r="KUX63" s="209"/>
      <c r="KUY63" s="499"/>
      <c r="KUZ63" s="500"/>
      <c r="KVA63" s="500"/>
      <c r="KVB63" s="500"/>
      <c r="KVC63" s="500"/>
      <c r="KVD63" s="500"/>
      <c r="KVE63" s="500"/>
      <c r="KVF63" s="501"/>
      <c r="KVG63" s="210"/>
      <c r="KVH63" s="211"/>
      <c r="KVI63" s="193"/>
      <c r="KVJ63" s="209"/>
      <c r="KVK63" s="499"/>
      <c r="KVL63" s="500"/>
      <c r="KVM63" s="500"/>
      <c r="KVN63" s="500"/>
      <c r="KVO63" s="500"/>
      <c r="KVP63" s="500"/>
      <c r="KVQ63" s="500"/>
      <c r="KVR63" s="501"/>
      <c r="KVS63" s="210"/>
      <c r="KVT63" s="211"/>
      <c r="KVU63" s="193"/>
      <c r="KVV63" s="209"/>
      <c r="KVW63" s="499"/>
      <c r="KVX63" s="500"/>
      <c r="KVY63" s="500"/>
      <c r="KVZ63" s="500"/>
      <c r="KWA63" s="500"/>
      <c r="KWB63" s="500"/>
      <c r="KWC63" s="500"/>
      <c r="KWD63" s="501"/>
      <c r="KWE63" s="210"/>
      <c r="KWF63" s="211"/>
      <c r="KWG63" s="193"/>
      <c r="KWH63" s="209"/>
      <c r="KWI63" s="499"/>
      <c r="KWJ63" s="500"/>
      <c r="KWK63" s="500"/>
      <c r="KWL63" s="500"/>
      <c r="KWM63" s="500"/>
      <c r="KWN63" s="500"/>
      <c r="KWO63" s="500"/>
      <c r="KWP63" s="501"/>
      <c r="KWQ63" s="210"/>
      <c r="KWR63" s="211"/>
      <c r="KWS63" s="193"/>
      <c r="KWT63" s="209"/>
      <c r="KWU63" s="499"/>
      <c r="KWV63" s="500"/>
      <c r="KWW63" s="500"/>
      <c r="KWX63" s="500"/>
      <c r="KWY63" s="500"/>
      <c r="KWZ63" s="500"/>
      <c r="KXA63" s="500"/>
      <c r="KXB63" s="501"/>
      <c r="KXC63" s="210"/>
      <c r="KXD63" s="211"/>
      <c r="KXE63" s="193"/>
      <c r="KXF63" s="209"/>
      <c r="KXG63" s="499"/>
      <c r="KXH63" s="500"/>
      <c r="KXI63" s="500"/>
      <c r="KXJ63" s="500"/>
      <c r="KXK63" s="500"/>
      <c r="KXL63" s="500"/>
      <c r="KXM63" s="500"/>
      <c r="KXN63" s="501"/>
      <c r="KXO63" s="210"/>
      <c r="KXP63" s="211"/>
      <c r="KXQ63" s="193"/>
      <c r="KXR63" s="209"/>
      <c r="KXS63" s="499"/>
      <c r="KXT63" s="500"/>
      <c r="KXU63" s="500"/>
      <c r="KXV63" s="500"/>
      <c r="KXW63" s="500"/>
      <c r="KXX63" s="500"/>
      <c r="KXY63" s="500"/>
      <c r="KXZ63" s="501"/>
      <c r="KYA63" s="210"/>
      <c r="KYB63" s="211"/>
      <c r="KYC63" s="193"/>
      <c r="KYD63" s="209"/>
      <c r="KYE63" s="499"/>
      <c r="KYF63" s="500"/>
      <c r="KYG63" s="500"/>
      <c r="KYH63" s="500"/>
      <c r="KYI63" s="500"/>
      <c r="KYJ63" s="500"/>
      <c r="KYK63" s="500"/>
      <c r="KYL63" s="501"/>
      <c r="KYM63" s="210"/>
      <c r="KYN63" s="211"/>
      <c r="KYO63" s="193"/>
      <c r="KYP63" s="209"/>
      <c r="KYQ63" s="499"/>
      <c r="KYR63" s="500"/>
      <c r="KYS63" s="500"/>
      <c r="KYT63" s="500"/>
      <c r="KYU63" s="500"/>
      <c r="KYV63" s="500"/>
      <c r="KYW63" s="500"/>
      <c r="KYX63" s="501"/>
      <c r="KYY63" s="210"/>
      <c r="KYZ63" s="211"/>
      <c r="KZA63" s="193"/>
      <c r="KZB63" s="209"/>
      <c r="KZC63" s="499"/>
      <c r="KZD63" s="500"/>
      <c r="KZE63" s="500"/>
      <c r="KZF63" s="500"/>
      <c r="KZG63" s="500"/>
      <c r="KZH63" s="500"/>
      <c r="KZI63" s="500"/>
      <c r="KZJ63" s="501"/>
      <c r="KZK63" s="210"/>
      <c r="KZL63" s="211"/>
      <c r="KZM63" s="193"/>
      <c r="KZN63" s="209"/>
      <c r="KZO63" s="499"/>
      <c r="KZP63" s="500"/>
      <c r="KZQ63" s="500"/>
      <c r="KZR63" s="500"/>
      <c r="KZS63" s="500"/>
      <c r="KZT63" s="500"/>
      <c r="KZU63" s="500"/>
      <c r="KZV63" s="501"/>
      <c r="KZW63" s="210"/>
      <c r="KZX63" s="211"/>
      <c r="KZY63" s="193"/>
      <c r="KZZ63" s="209"/>
      <c r="LAA63" s="499"/>
      <c r="LAB63" s="500"/>
      <c r="LAC63" s="500"/>
      <c r="LAD63" s="500"/>
      <c r="LAE63" s="500"/>
      <c r="LAF63" s="500"/>
      <c r="LAG63" s="500"/>
      <c r="LAH63" s="501"/>
      <c r="LAI63" s="210"/>
      <c r="LAJ63" s="211"/>
      <c r="LAK63" s="193"/>
      <c r="LAL63" s="209"/>
      <c r="LAM63" s="499"/>
      <c r="LAN63" s="500"/>
      <c r="LAO63" s="500"/>
      <c r="LAP63" s="500"/>
      <c r="LAQ63" s="500"/>
      <c r="LAR63" s="500"/>
      <c r="LAS63" s="500"/>
      <c r="LAT63" s="501"/>
      <c r="LAU63" s="210"/>
      <c r="LAV63" s="211"/>
      <c r="LAW63" s="193"/>
      <c r="LAX63" s="209"/>
      <c r="LAY63" s="499"/>
      <c r="LAZ63" s="500"/>
      <c r="LBA63" s="500"/>
      <c r="LBB63" s="500"/>
      <c r="LBC63" s="500"/>
      <c r="LBD63" s="500"/>
      <c r="LBE63" s="500"/>
      <c r="LBF63" s="501"/>
      <c r="LBG63" s="210"/>
      <c r="LBH63" s="211"/>
      <c r="LBI63" s="193"/>
      <c r="LBJ63" s="209"/>
      <c r="LBK63" s="499"/>
      <c r="LBL63" s="500"/>
      <c r="LBM63" s="500"/>
      <c r="LBN63" s="500"/>
      <c r="LBO63" s="500"/>
      <c r="LBP63" s="500"/>
      <c r="LBQ63" s="500"/>
      <c r="LBR63" s="501"/>
      <c r="LBS63" s="210"/>
      <c r="LBT63" s="211"/>
      <c r="LBU63" s="193"/>
      <c r="LBV63" s="209"/>
      <c r="LBW63" s="499"/>
      <c r="LBX63" s="500"/>
      <c r="LBY63" s="500"/>
      <c r="LBZ63" s="500"/>
      <c r="LCA63" s="500"/>
      <c r="LCB63" s="500"/>
      <c r="LCC63" s="500"/>
      <c r="LCD63" s="501"/>
      <c r="LCE63" s="210"/>
      <c r="LCF63" s="211"/>
      <c r="LCG63" s="193"/>
      <c r="LCH63" s="209"/>
      <c r="LCI63" s="499"/>
      <c r="LCJ63" s="500"/>
      <c r="LCK63" s="500"/>
      <c r="LCL63" s="500"/>
      <c r="LCM63" s="500"/>
      <c r="LCN63" s="500"/>
      <c r="LCO63" s="500"/>
      <c r="LCP63" s="501"/>
      <c r="LCQ63" s="210"/>
      <c r="LCR63" s="211"/>
      <c r="LCS63" s="193"/>
      <c r="LCT63" s="209"/>
      <c r="LCU63" s="499"/>
      <c r="LCV63" s="500"/>
      <c r="LCW63" s="500"/>
      <c r="LCX63" s="500"/>
      <c r="LCY63" s="500"/>
      <c r="LCZ63" s="500"/>
      <c r="LDA63" s="500"/>
      <c r="LDB63" s="501"/>
      <c r="LDC63" s="210"/>
      <c r="LDD63" s="211"/>
      <c r="LDE63" s="193"/>
      <c r="LDF63" s="209"/>
      <c r="LDG63" s="499"/>
      <c r="LDH63" s="500"/>
      <c r="LDI63" s="500"/>
      <c r="LDJ63" s="500"/>
      <c r="LDK63" s="500"/>
      <c r="LDL63" s="500"/>
      <c r="LDM63" s="500"/>
      <c r="LDN63" s="501"/>
      <c r="LDO63" s="210"/>
      <c r="LDP63" s="211"/>
      <c r="LDQ63" s="193"/>
      <c r="LDR63" s="209"/>
      <c r="LDS63" s="499"/>
      <c r="LDT63" s="500"/>
      <c r="LDU63" s="500"/>
      <c r="LDV63" s="500"/>
      <c r="LDW63" s="500"/>
      <c r="LDX63" s="500"/>
      <c r="LDY63" s="500"/>
      <c r="LDZ63" s="501"/>
      <c r="LEA63" s="210"/>
      <c r="LEB63" s="211"/>
      <c r="LEC63" s="193"/>
      <c r="LED63" s="209"/>
      <c r="LEE63" s="499"/>
      <c r="LEF63" s="500"/>
      <c r="LEG63" s="500"/>
      <c r="LEH63" s="500"/>
      <c r="LEI63" s="500"/>
      <c r="LEJ63" s="500"/>
      <c r="LEK63" s="500"/>
      <c r="LEL63" s="501"/>
      <c r="LEM63" s="210"/>
      <c r="LEN63" s="211"/>
      <c r="LEO63" s="193"/>
      <c r="LEP63" s="209"/>
      <c r="LEQ63" s="499"/>
      <c r="LER63" s="500"/>
      <c r="LES63" s="500"/>
      <c r="LET63" s="500"/>
      <c r="LEU63" s="500"/>
      <c r="LEV63" s="500"/>
      <c r="LEW63" s="500"/>
      <c r="LEX63" s="501"/>
      <c r="LEY63" s="210"/>
      <c r="LEZ63" s="211"/>
      <c r="LFA63" s="193"/>
      <c r="LFB63" s="209"/>
      <c r="LFC63" s="499"/>
      <c r="LFD63" s="500"/>
      <c r="LFE63" s="500"/>
      <c r="LFF63" s="500"/>
      <c r="LFG63" s="500"/>
      <c r="LFH63" s="500"/>
      <c r="LFI63" s="500"/>
      <c r="LFJ63" s="501"/>
      <c r="LFK63" s="210"/>
      <c r="LFL63" s="211"/>
      <c r="LFM63" s="193"/>
      <c r="LFN63" s="209"/>
      <c r="LFO63" s="499"/>
      <c r="LFP63" s="500"/>
      <c r="LFQ63" s="500"/>
      <c r="LFR63" s="500"/>
      <c r="LFS63" s="500"/>
      <c r="LFT63" s="500"/>
      <c r="LFU63" s="500"/>
      <c r="LFV63" s="501"/>
      <c r="LFW63" s="210"/>
      <c r="LFX63" s="211"/>
      <c r="LFY63" s="193"/>
      <c r="LFZ63" s="209"/>
      <c r="LGA63" s="499"/>
      <c r="LGB63" s="500"/>
      <c r="LGC63" s="500"/>
      <c r="LGD63" s="500"/>
      <c r="LGE63" s="500"/>
      <c r="LGF63" s="500"/>
      <c r="LGG63" s="500"/>
      <c r="LGH63" s="501"/>
      <c r="LGI63" s="210"/>
      <c r="LGJ63" s="211"/>
      <c r="LGK63" s="193"/>
      <c r="LGL63" s="209"/>
      <c r="LGM63" s="499"/>
      <c r="LGN63" s="500"/>
      <c r="LGO63" s="500"/>
      <c r="LGP63" s="500"/>
      <c r="LGQ63" s="500"/>
      <c r="LGR63" s="500"/>
      <c r="LGS63" s="500"/>
      <c r="LGT63" s="501"/>
      <c r="LGU63" s="210"/>
      <c r="LGV63" s="211"/>
      <c r="LGW63" s="193"/>
      <c r="LGX63" s="209"/>
      <c r="LGY63" s="499"/>
      <c r="LGZ63" s="500"/>
      <c r="LHA63" s="500"/>
      <c r="LHB63" s="500"/>
      <c r="LHC63" s="500"/>
      <c r="LHD63" s="500"/>
      <c r="LHE63" s="500"/>
      <c r="LHF63" s="501"/>
      <c r="LHG63" s="210"/>
      <c r="LHH63" s="211"/>
      <c r="LHI63" s="193"/>
      <c r="LHJ63" s="209"/>
      <c r="LHK63" s="499"/>
      <c r="LHL63" s="500"/>
      <c r="LHM63" s="500"/>
      <c r="LHN63" s="500"/>
      <c r="LHO63" s="500"/>
      <c r="LHP63" s="500"/>
      <c r="LHQ63" s="500"/>
      <c r="LHR63" s="501"/>
      <c r="LHS63" s="210"/>
      <c r="LHT63" s="211"/>
      <c r="LHU63" s="193"/>
      <c r="LHV63" s="209"/>
      <c r="LHW63" s="499"/>
      <c r="LHX63" s="500"/>
      <c r="LHY63" s="500"/>
      <c r="LHZ63" s="500"/>
      <c r="LIA63" s="500"/>
      <c r="LIB63" s="500"/>
      <c r="LIC63" s="500"/>
      <c r="LID63" s="501"/>
      <c r="LIE63" s="210"/>
      <c r="LIF63" s="211"/>
      <c r="LIG63" s="193"/>
      <c r="LIH63" s="209"/>
      <c r="LII63" s="499"/>
      <c r="LIJ63" s="500"/>
      <c r="LIK63" s="500"/>
      <c r="LIL63" s="500"/>
      <c r="LIM63" s="500"/>
      <c r="LIN63" s="500"/>
      <c r="LIO63" s="500"/>
      <c r="LIP63" s="501"/>
      <c r="LIQ63" s="210"/>
      <c r="LIR63" s="211"/>
      <c r="LIS63" s="193"/>
      <c r="LIT63" s="209"/>
      <c r="LIU63" s="499"/>
      <c r="LIV63" s="500"/>
      <c r="LIW63" s="500"/>
      <c r="LIX63" s="500"/>
      <c r="LIY63" s="500"/>
      <c r="LIZ63" s="500"/>
      <c r="LJA63" s="500"/>
      <c r="LJB63" s="501"/>
      <c r="LJC63" s="210"/>
      <c r="LJD63" s="211"/>
      <c r="LJE63" s="193"/>
      <c r="LJF63" s="209"/>
      <c r="LJG63" s="499"/>
      <c r="LJH63" s="500"/>
      <c r="LJI63" s="500"/>
      <c r="LJJ63" s="500"/>
      <c r="LJK63" s="500"/>
      <c r="LJL63" s="500"/>
      <c r="LJM63" s="500"/>
      <c r="LJN63" s="501"/>
      <c r="LJO63" s="210"/>
      <c r="LJP63" s="211"/>
      <c r="LJQ63" s="193"/>
      <c r="LJR63" s="209"/>
      <c r="LJS63" s="499"/>
      <c r="LJT63" s="500"/>
      <c r="LJU63" s="500"/>
      <c r="LJV63" s="500"/>
      <c r="LJW63" s="500"/>
      <c r="LJX63" s="500"/>
      <c r="LJY63" s="500"/>
      <c r="LJZ63" s="501"/>
      <c r="LKA63" s="210"/>
      <c r="LKB63" s="211"/>
      <c r="LKC63" s="193"/>
      <c r="LKD63" s="209"/>
      <c r="LKE63" s="499"/>
      <c r="LKF63" s="500"/>
      <c r="LKG63" s="500"/>
      <c r="LKH63" s="500"/>
      <c r="LKI63" s="500"/>
      <c r="LKJ63" s="500"/>
      <c r="LKK63" s="500"/>
      <c r="LKL63" s="501"/>
      <c r="LKM63" s="210"/>
      <c r="LKN63" s="211"/>
      <c r="LKO63" s="193"/>
      <c r="LKP63" s="209"/>
      <c r="LKQ63" s="499"/>
      <c r="LKR63" s="500"/>
      <c r="LKS63" s="500"/>
      <c r="LKT63" s="500"/>
      <c r="LKU63" s="500"/>
      <c r="LKV63" s="500"/>
      <c r="LKW63" s="500"/>
      <c r="LKX63" s="501"/>
      <c r="LKY63" s="210"/>
      <c r="LKZ63" s="211"/>
      <c r="LLA63" s="193"/>
      <c r="LLB63" s="209"/>
      <c r="LLC63" s="499"/>
      <c r="LLD63" s="500"/>
      <c r="LLE63" s="500"/>
      <c r="LLF63" s="500"/>
      <c r="LLG63" s="500"/>
      <c r="LLH63" s="500"/>
      <c r="LLI63" s="500"/>
      <c r="LLJ63" s="501"/>
      <c r="LLK63" s="210"/>
      <c r="LLL63" s="211"/>
      <c r="LLM63" s="193"/>
      <c r="LLN63" s="209"/>
      <c r="LLO63" s="499"/>
      <c r="LLP63" s="500"/>
      <c r="LLQ63" s="500"/>
      <c r="LLR63" s="500"/>
      <c r="LLS63" s="500"/>
      <c r="LLT63" s="500"/>
      <c r="LLU63" s="500"/>
      <c r="LLV63" s="501"/>
      <c r="LLW63" s="210"/>
      <c r="LLX63" s="211"/>
      <c r="LLY63" s="193"/>
      <c r="LLZ63" s="209"/>
      <c r="LMA63" s="499"/>
      <c r="LMB63" s="500"/>
      <c r="LMC63" s="500"/>
      <c r="LMD63" s="500"/>
      <c r="LME63" s="500"/>
      <c r="LMF63" s="500"/>
      <c r="LMG63" s="500"/>
      <c r="LMH63" s="501"/>
      <c r="LMI63" s="210"/>
      <c r="LMJ63" s="211"/>
      <c r="LMK63" s="193"/>
      <c r="LML63" s="209"/>
      <c r="LMM63" s="499"/>
      <c r="LMN63" s="500"/>
      <c r="LMO63" s="500"/>
      <c r="LMP63" s="500"/>
      <c r="LMQ63" s="500"/>
      <c r="LMR63" s="500"/>
      <c r="LMS63" s="500"/>
      <c r="LMT63" s="501"/>
      <c r="LMU63" s="210"/>
      <c r="LMV63" s="211"/>
      <c r="LMW63" s="193"/>
      <c r="LMX63" s="209"/>
      <c r="LMY63" s="499"/>
      <c r="LMZ63" s="500"/>
      <c r="LNA63" s="500"/>
      <c r="LNB63" s="500"/>
      <c r="LNC63" s="500"/>
      <c r="LND63" s="500"/>
      <c r="LNE63" s="500"/>
      <c r="LNF63" s="501"/>
      <c r="LNG63" s="210"/>
      <c r="LNH63" s="211"/>
      <c r="LNI63" s="193"/>
      <c r="LNJ63" s="209"/>
      <c r="LNK63" s="499"/>
      <c r="LNL63" s="500"/>
      <c r="LNM63" s="500"/>
      <c r="LNN63" s="500"/>
      <c r="LNO63" s="500"/>
      <c r="LNP63" s="500"/>
      <c r="LNQ63" s="500"/>
      <c r="LNR63" s="501"/>
      <c r="LNS63" s="210"/>
      <c r="LNT63" s="211"/>
      <c r="LNU63" s="193"/>
      <c r="LNV63" s="209"/>
      <c r="LNW63" s="499"/>
      <c r="LNX63" s="500"/>
      <c r="LNY63" s="500"/>
      <c r="LNZ63" s="500"/>
      <c r="LOA63" s="500"/>
      <c r="LOB63" s="500"/>
      <c r="LOC63" s="500"/>
      <c r="LOD63" s="501"/>
      <c r="LOE63" s="210"/>
      <c r="LOF63" s="211"/>
      <c r="LOG63" s="193"/>
      <c r="LOH63" s="209"/>
      <c r="LOI63" s="499"/>
      <c r="LOJ63" s="500"/>
      <c r="LOK63" s="500"/>
      <c r="LOL63" s="500"/>
      <c r="LOM63" s="500"/>
      <c r="LON63" s="500"/>
      <c r="LOO63" s="500"/>
      <c r="LOP63" s="501"/>
      <c r="LOQ63" s="210"/>
      <c r="LOR63" s="211"/>
      <c r="LOS63" s="193"/>
      <c r="LOT63" s="209"/>
      <c r="LOU63" s="499"/>
      <c r="LOV63" s="500"/>
      <c r="LOW63" s="500"/>
      <c r="LOX63" s="500"/>
      <c r="LOY63" s="500"/>
      <c r="LOZ63" s="500"/>
      <c r="LPA63" s="500"/>
      <c r="LPB63" s="501"/>
      <c r="LPC63" s="210"/>
      <c r="LPD63" s="211"/>
      <c r="LPE63" s="193"/>
      <c r="LPF63" s="209"/>
      <c r="LPG63" s="499"/>
      <c r="LPH63" s="500"/>
      <c r="LPI63" s="500"/>
      <c r="LPJ63" s="500"/>
      <c r="LPK63" s="500"/>
      <c r="LPL63" s="500"/>
      <c r="LPM63" s="500"/>
      <c r="LPN63" s="501"/>
      <c r="LPO63" s="210"/>
      <c r="LPP63" s="211"/>
      <c r="LPQ63" s="193"/>
      <c r="LPR63" s="209"/>
      <c r="LPS63" s="499"/>
      <c r="LPT63" s="500"/>
      <c r="LPU63" s="500"/>
      <c r="LPV63" s="500"/>
      <c r="LPW63" s="500"/>
      <c r="LPX63" s="500"/>
      <c r="LPY63" s="500"/>
      <c r="LPZ63" s="501"/>
      <c r="LQA63" s="210"/>
      <c r="LQB63" s="211"/>
      <c r="LQC63" s="193"/>
      <c r="LQD63" s="209"/>
      <c r="LQE63" s="499"/>
      <c r="LQF63" s="500"/>
      <c r="LQG63" s="500"/>
      <c r="LQH63" s="500"/>
      <c r="LQI63" s="500"/>
      <c r="LQJ63" s="500"/>
      <c r="LQK63" s="500"/>
      <c r="LQL63" s="501"/>
      <c r="LQM63" s="210"/>
      <c r="LQN63" s="211"/>
      <c r="LQO63" s="193"/>
      <c r="LQP63" s="209"/>
      <c r="LQQ63" s="499"/>
      <c r="LQR63" s="500"/>
      <c r="LQS63" s="500"/>
      <c r="LQT63" s="500"/>
      <c r="LQU63" s="500"/>
      <c r="LQV63" s="500"/>
      <c r="LQW63" s="500"/>
      <c r="LQX63" s="501"/>
      <c r="LQY63" s="210"/>
      <c r="LQZ63" s="211"/>
      <c r="LRA63" s="193"/>
      <c r="LRB63" s="209"/>
      <c r="LRC63" s="499"/>
      <c r="LRD63" s="500"/>
      <c r="LRE63" s="500"/>
      <c r="LRF63" s="500"/>
      <c r="LRG63" s="500"/>
      <c r="LRH63" s="500"/>
      <c r="LRI63" s="500"/>
      <c r="LRJ63" s="501"/>
      <c r="LRK63" s="210"/>
      <c r="LRL63" s="211"/>
      <c r="LRM63" s="193"/>
      <c r="LRN63" s="209"/>
      <c r="LRO63" s="499"/>
      <c r="LRP63" s="500"/>
      <c r="LRQ63" s="500"/>
      <c r="LRR63" s="500"/>
      <c r="LRS63" s="500"/>
      <c r="LRT63" s="500"/>
      <c r="LRU63" s="500"/>
      <c r="LRV63" s="501"/>
      <c r="LRW63" s="210"/>
      <c r="LRX63" s="211"/>
      <c r="LRY63" s="193"/>
      <c r="LRZ63" s="209"/>
      <c r="LSA63" s="499"/>
      <c r="LSB63" s="500"/>
      <c r="LSC63" s="500"/>
      <c r="LSD63" s="500"/>
      <c r="LSE63" s="500"/>
      <c r="LSF63" s="500"/>
      <c r="LSG63" s="500"/>
      <c r="LSH63" s="501"/>
      <c r="LSI63" s="210"/>
      <c r="LSJ63" s="211"/>
      <c r="LSK63" s="193"/>
      <c r="LSL63" s="209"/>
      <c r="LSM63" s="499"/>
      <c r="LSN63" s="500"/>
      <c r="LSO63" s="500"/>
      <c r="LSP63" s="500"/>
      <c r="LSQ63" s="500"/>
      <c r="LSR63" s="500"/>
      <c r="LSS63" s="500"/>
      <c r="LST63" s="501"/>
      <c r="LSU63" s="210"/>
      <c r="LSV63" s="211"/>
      <c r="LSW63" s="193"/>
      <c r="LSX63" s="209"/>
      <c r="LSY63" s="499"/>
      <c r="LSZ63" s="500"/>
      <c r="LTA63" s="500"/>
      <c r="LTB63" s="500"/>
      <c r="LTC63" s="500"/>
      <c r="LTD63" s="500"/>
      <c r="LTE63" s="500"/>
      <c r="LTF63" s="501"/>
      <c r="LTG63" s="210"/>
      <c r="LTH63" s="211"/>
      <c r="LTI63" s="193"/>
      <c r="LTJ63" s="209"/>
      <c r="LTK63" s="499"/>
      <c r="LTL63" s="500"/>
      <c r="LTM63" s="500"/>
      <c r="LTN63" s="500"/>
      <c r="LTO63" s="500"/>
      <c r="LTP63" s="500"/>
      <c r="LTQ63" s="500"/>
      <c r="LTR63" s="501"/>
      <c r="LTS63" s="210"/>
      <c r="LTT63" s="211"/>
      <c r="LTU63" s="193"/>
      <c r="LTV63" s="209"/>
      <c r="LTW63" s="499"/>
      <c r="LTX63" s="500"/>
      <c r="LTY63" s="500"/>
      <c r="LTZ63" s="500"/>
      <c r="LUA63" s="500"/>
      <c r="LUB63" s="500"/>
      <c r="LUC63" s="500"/>
      <c r="LUD63" s="501"/>
      <c r="LUE63" s="210"/>
      <c r="LUF63" s="211"/>
      <c r="LUG63" s="193"/>
      <c r="LUH63" s="209"/>
      <c r="LUI63" s="499"/>
      <c r="LUJ63" s="500"/>
      <c r="LUK63" s="500"/>
      <c r="LUL63" s="500"/>
      <c r="LUM63" s="500"/>
      <c r="LUN63" s="500"/>
      <c r="LUO63" s="500"/>
      <c r="LUP63" s="501"/>
      <c r="LUQ63" s="210"/>
      <c r="LUR63" s="211"/>
      <c r="LUS63" s="193"/>
      <c r="LUT63" s="209"/>
      <c r="LUU63" s="499"/>
      <c r="LUV63" s="500"/>
      <c r="LUW63" s="500"/>
      <c r="LUX63" s="500"/>
      <c r="LUY63" s="500"/>
      <c r="LUZ63" s="500"/>
      <c r="LVA63" s="500"/>
      <c r="LVB63" s="501"/>
      <c r="LVC63" s="210"/>
      <c r="LVD63" s="211"/>
      <c r="LVE63" s="193"/>
      <c r="LVF63" s="209"/>
      <c r="LVG63" s="499"/>
      <c r="LVH63" s="500"/>
      <c r="LVI63" s="500"/>
      <c r="LVJ63" s="500"/>
      <c r="LVK63" s="500"/>
      <c r="LVL63" s="500"/>
      <c r="LVM63" s="500"/>
      <c r="LVN63" s="501"/>
      <c r="LVO63" s="210"/>
      <c r="LVP63" s="211"/>
      <c r="LVQ63" s="193"/>
      <c r="LVR63" s="209"/>
      <c r="LVS63" s="499"/>
      <c r="LVT63" s="500"/>
      <c r="LVU63" s="500"/>
      <c r="LVV63" s="500"/>
      <c r="LVW63" s="500"/>
      <c r="LVX63" s="500"/>
      <c r="LVY63" s="500"/>
      <c r="LVZ63" s="501"/>
      <c r="LWA63" s="210"/>
      <c r="LWB63" s="211"/>
      <c r="LWC63" s="193"/>
      <c r="LWD63" s="209"/>
      <c r="LWE63" s="499"/>
      <c r="LWF63" s="500"/>
      <c r="LWG63" s="500"/>
      <c r="LWH63" s="500"/>
      <c r="LWI63" s="500"/>
      <c r="LWJ63" s="500"/>
      <c r="LWK63" s="500"/>
      <c r="LWL63" s="501"/>
      <c r="LWM63" s="210"/>
      <c r="LWN63" s="211"/>
      <c r="LWO63" s="193"/>
      <c r="LWP63" s="209"/>
      <c r="LWQ63" s="499"/>
      <c r="LWR63" s="500"/>
      <c r="LWS63" s="500"/>
      <c r="LWT63" s="500"/>
      <c r="LWU63" s="500"/>
      <c r="LWV63" s="500"/>
      <c r="LWW63" s="500"/>
      <c r="LWX63" s="501"/>
      <c r="LWY63" s="210"/>
      <c r="LWZ63" s="211"/>
      <c r="LXA63" s="193"/>
      <c r="LXB63" s="209"/>
      <c r="LXC63" s="499"/>
      <c r="LXD63" s="500"/>
      <c r="LXE63" s="500"/>
      <c r="LXF63" s="500"/>
      <c r="LXG63" s="500"/>
      <c r="LXH63" s="500"/>
      <c r="LXI63" s="500"/>
      <c r="LXJ63" s="501"/>
      <c r="LXK63" s="210"/>
      <c r="LXL63" s="211"/>
      <c r="LXM63" s="193"/>
      <c r="LXN63" s="209"/>
      <c r="LXO63" s="499"/>
      <c r="LXP63" s="500"/>
      <c r="LXQ63" s="500"/>
      <c r="LXR63" s="500"/>
      <c r="LXS63" s="500"/>
      <c r="LXT63" s="500"/>
      <c r="LXU63" s="500"/>
      <c r="LXV63" s="501"/>
      <c r="LXW63" s="210"/>
      <c r="LXX63" s="211"/>
      <c r="LXY63" s="193"/>
      <c r="LXZ63" s="209"/>
      <c r="LYA63" s="499"/>
      <c r="LYB63" s="500"/>
      <c r="LYC63" s="500"/>
      <c r="LYD63" s="500"/>
      <c r="LYE63" s="500"/>
      <c r="LYF63" s="500"/>
      <c r="LYG63" s="500"/>
      <c r="LYH63" s="501"/>
      <c r="LYI63" s="210"/>
      <c r="LYJ63" s="211"/>
      <c r="LYK63" s="193"/>
      <c r="LYL63" s="209"/>
      <c r="LYM63" s="499"/>
      <c r="LYN63" s="500"/>
      <c r="LYO63" s="500"/>
      <c r="LYP63" s="500"/>
      <c r="LYQ63" s="500"/>
      <c r="LYR63" s="500"/>
      <c r="LYS63" s="500"/>
      <c r="LYT63" s="501"/>
      <c r="LYU63" s="210"/>
      <c r="LYV63" s="211"/>
      <c r="LYW63" s="193"/>
      <c r="LYX63" s="209"/>
      <c r="LYY63" s="499"/>
      <c r="LYZ63" s="500"/>
      <c r="LZA63" s="500"/>
      <c r="LZB63" s="500"/>
      <c r="LZC63" s="500"/>
      <c r="LZD63" s="500"/>
      <c r="LZE63" s="500"/>
      <c r="LZF63" s="501"/>
      <c r="LZG63" s="210"/>
      <c r="LZH63" s="211"/>
      <c r="LZI63" s="193"/>
      <c r="LZJ63" s="209"/>
      <c r="LZK63" s="499"/>
      <c r="LZL63" s="500"/>
      <c r="LZM63" s="500"/>
      <c r="LZN63" s="500"/>
      <c r="LZO63" s="500"/>
      <c r="LZP63" s="500"/>
      <c r="LZQ63" s="500"/>
      <c r="LZR63" s="501"/>
      <c r="LZS63" s="210"/>
      <c r="LZT63" s="211"/>
      <c r="LZU63" s="193"/>
      <c r="LZV63" s="209"/>
      <c r="LZW63" s="499"/>
      <c r="LZX63" s="500"/>
      <c r="LZY63" s="500"/>
      <c r="LZZ63" s="500"/>
      <c r="MAA63" s="500"/>
      <c r="MAB63" s="500"/>
      <c r="MAC63" s="500"/>
      <c r="MAD63" s="501"/>
      <c r="MAE63" s="210"/>
      <c r="MAF63" s="211"/>
      <c r="MAG63" s="193"/>
      <c r="MAH63" s="209"/>
      <c r="MAI63" s="499"/>
      <c r="MAJ63" s="500"/>
      <c r="MAK63" s="500"/>
      <c r="MAL63" s="500"/>
      <c r="MAM63" s="500"/>
      <c r="MAN63" s="500"/>
      <c r="MAO63" s="500"/>
      <c r="MAP63" s="501"/>
      <c r="MAQ63" s="210"/>
      <c r="MAR63" s="211"/>
      <c r="MAS63" s="193"/>
      <c r="MAT63" s="209"/>
      <c r="MAU63" s="499"/>
      <c r="MAV63" s="500"/>
      <c r="MAW63" s="500"/>
      <c r="MAX63" s="500"/>
      <c r="MAY63" s="500"/>
      <c r="MAZ63" s="500"/>
      <c r="MBA63" s="500"/>
      <c r="MBB63" s="501"/>
      <c r="MBC63" s="210"/>
      <c r="MBD63" s="211"/>
      <c r="MBE63" s="193"/>
      <c r="MBF63" s="209"/>
      <c r="MBG63" s="499"/>
      <c r="MBH63" s="500"/>
      <c r="MBI63" s="500"/>
      <c r="MBJ63" s="500"/>
      <c r="MBK63" s="500"/>
      <c r="MBL63" s="500"/>
      <c r="MBM63" s="500"/>
      <c r="MBN63" s="501"/>
      <c r="MBO63" s="210"/>
      <c r="MBP63" s="211"/>
      <c r="MBQ63" s="193"/>
      <c r="MBR63" s="209"/>
      <c r="MBS63" s="499"/>
      <c r="MBT63" s="500"/>
      <c r="MBU63" s="500"/>
      <c r="MBV63" s="500"/>
      <c r="MBW63" s="500"/>
      <c r="MBX63" s="500"/>
      <c r="MBY63" s="500"/>
      <c r="MBZ63" s="501"/>
      <c r="MCA63" s="210"/>
      <c r="MCB63" s="211"/>
      <c r="MCC63" s="193"/>
      <c r="MCD63" s="209"/>
      <c r="MCE63" s="499"/>
      <c r="MCF63" s="500"/>
      <c r="MCG63" s="500"/>
      <c r="MCH63" s="500"/>
      <c r="MCI63" s="500"/>
      <c r="MCJ63" s="500"/>
      <c r="MCK63" s="500"/>
      <c r="MCL63" s="501"/>
      <c r="MCM63" s="210"/>
      <c r="MCN63" s="211"/>
      <c r="MCO63" s="193"/>
      <c r="MCP63" s="209"/>
      <c r="MCQ63" s="499"/>
      <c r="MCR63" s="500"/>
      <c r="MCS63" s="500"/>
      <c r="MCT63" s="500"/>
      <c r="MCU63" s="500"/>
      <c r="MCV63" s="500"/>
      <c r="MCW63" s="500"/>
      <c r="MCX63" s="501"/>
      <c r="MCY63" s="210"/>
      <c r="MCZ63" s="211"/>
      <c r="MDA63" s="193"/>
      <c r="MDB63" s="209"/>
      <c r="MDC63" s="499"/>
      <c r="MDD63" s="500"/>
      <c r="MDE63" s="500"/>
      <c r="MDF63" s="500"/>
      <c r="MDG63" s="500"/>
      <c r="MDH63" s="500"/>
      <c r="MDI63" s="500"/>
      <c r="MDJ63" s="501"/>
      <c r="MDK63" s="210"/>
      <c r="MDL63" s="211"/>
      <c r="MDM63" s="193"/>
      <c r="MDN63" s="209"/>
      <c r="MDO63" s="499"/>
      <c r="MDP63" s="500"/>
      <c r="MDQ63" s="500"/>
      <c r="MDR63" s="500"/>
      <c r="MDS63" s="500"/>
      <c r="MDT63" s="500"/>
      <c r="MDU63" s="500"/>
      <c r="MDV63" s="501"/>
      <c r="MDW63" s="210"/>
      <c r="MDX63" s="211"/>
      <c r="MDY63" s="193"/>
      <c r="MDZ63" s="209"/>
      <c r="MEA63" s="499"/>
      <c r="MEB63" s="500"/>
      <c r="MEC63" s="500"/>
      <c r="MED63" s="500"/>
      <c r="MEE63" s="500"/>
      <c r="MEF63" s="500"/>
      <c r="MEG63" s="500"/>
      <c r="MEH63" s="501"/>
      <c r="MEI63" s="210"/>
      <c r="MEJ63" s="211"/>
      <c r="MEK63" s="193"/>
      <c r="MEL63" s="209"/>
      <c r="MEM63" s="499"/>
      <c r="MEN63" s="500"/>
      <c r="MEO63" s="500"/>
      <c r="MEP63" s="500"/>
      <c r="MEQ63" s="500"/>
      <c r="MER63" s="500"/>
      <c r="MES63" s="500"/>
      <c r="MET63" s="501"/>
      <c r="MEU63" s="210"/>
      <c r="MEV63" s="211"/>
      <c r="MEW63" s="193"/>
      <c r="MEX63" s="209"/>
      <c r="MEY63" s="499"/>
      <c r="MEZ63" s="500"/>
      <c r="MFA63" s="500"/>
      <c r="MFB63" s="500"/>
      <c r="MFC63" s="500"/>
      <c r="MFD63" s="500"/>
      <c r="MFE63" s="500"/>
      <c r="MFF63" s="501"/>
      <c r="MFG63" s="210"/>
      <c r="MFH63" s="211"/>
      <c r="MFI63" s="193"/>
      <c r="MFJ63" s="209"/>
      <c r="MFK63" s="499"/>
      <c r="MFL63" s="500"/>
      <c r="MFM63" s="500"/>
      <c r="MFN63" s="500"/>
      <c r="MFO63" s="500"/>
      <c r="MFP63" s="500"/>
      <c r="MFQ63" s="500"/>
      <c r="MFR63" s="501"/>
      <c r="MFS63" s="210"/>
      <c r="MFT63" s="211"/>
      <c r="MFU63" s="193"/>
      <c r="MFV63" s="209"/>
      <c r="MFW63" s="499"/>
      <c r="MFX63" s="500"/>
      <c r="MFY63" s="500"/>
      <c r="MFZ63" s="500"/>
      <c r="MGA63" s="500"/>
      <c r="MGB63" s="500"/>
      <c r="MGC63" s="500"/>
      <c r="MGD63" s="501"/>
      <c r="MGE63" s="210"/>
      <c r="MGF63" s="211"/>
      <c r="MGG63" s="193"/>
      <c r="MGH63" s="209"/>
      <c r="MGI63" s="499"/>
      <c r="MGJ63" s="500"/>
      <c r="MGK63" s="500"/>
      <c r="MGL63" s="500"/>
      <c r="MGM63" s="500"/>
      <c r="MGN63" s="500"/>
      <c r="MGO63" s="500"/>
      <c r="MGP63" s="501"/>
      <c r="MGQ63" s="210"/>
      <c r="MGR63" s="211"/>
      <c r="MGS63" s="193"/>
      <c r="MGT63" s="209"/>
      <c r="MGU63" s="499"/>
      <c r="MGV63" s="500"/>
      <c r="MGW63" s="500"/>
      <c r="MGX63" s="500"/>
      <c r="MGY63" s="500"/>
      <c r="MGZ63" s="500"/>
      <c r="MHA63" s="500"/>
      <c r="MHB63" s="501"/>
      <c r="MHC63" s="210"/>
      <c r="MHD63" s="211"/>
      <c r="MHE63" s="193"/>
      <c r="MHF63" s="209"/>
      <c r="MHG63" s="499"/>
      <c r="MHH63" s="500"/>
      <c r="MHI63" s="500"/>
      <c r="MHJ63" s="500"/>
      <c r="MHK63" s="500"/>
      <c r="MHL63" s="500"/>
      <c r="MHM63" s="500"/>
      <c r="MHN63" s="501"/>
      <c r="MHO63" s="210"/>
      <c r="MHP63" s="211"/>
      <c r="MHQ63" s="193"/>
      <c r="MHR63" s="209"/>
      <c r="MHS63" s="499"/>
      <c r="MHT63" s="500"/>
      <c r="MHU63" s="500"/>
      <c r="MHV63" s="500"/>
      <c r="MHW63" s="500"/>
      <c r="MHX63" s="500"/>
      <c r="MHY63" s="500"/>
      <c r="MHZ63" s="501"/>
      <c r="MIA63" s="210"/>
      <c r="MIB63" s="211"/>
      <c r="MIC63" s="193"/>
      <c r="MID63" s="209"/>
      <c r="MIE63" s="499"/>
      <c r="MIF63" s="500"/>
      <c r="MIG63" s="500"/>
      <c r="MIH63" s="500"/>
      <c r="MII63" s="500"/>
      <c r="MIJ63" s="500"/>
      <c r="MIK63" s="500"/>
      <c r="MIL63" s="501"/>
      <c r="MIM63" s="210"/>
      <c r="MIN63" s="211"/>
      <c r="MIO63" s="193"/>
      <c r="MIP63" s="209"/>
      <c r="MIQ63" s="499"/>
      <c r="MIR63" s="500"/>
      <c r="MIS63" s="500"/>
      <c r="MIT63" s="500"/>
      <c r="MIU63" s="500"/>
      <c r="MIV63" s="500"/>
      <c r="MIW63" s="500"/>
      <c r="MIX63" s="501"/>
      <c r="MIY63" s="210"/>
      <c r="MIZ63" s="211"/>
      <c r="MJA63" s="193"/>
      <c r="MJB63" s="209"/>
      <c r="MJC63" s="499"/>
      <c r="MJD63" s="500"/>
      <c r="MJE63" s="500"/>
      <c r="MJF63" s="500"/>
      <c r="MJG63" s="500"/>
      <c r="MJH63" s="500"/>
      <c r="MJI63" s="500"/>
      <c r="MJJ63" s="501"/>
      <c r="MJK63" s="210"/>
      <c r="MJL63" s="211"/>
      <c r="MJM63" s="193"/>
      <c r="MJN63" s="209"/>
      <c r="MJO63" s="499"/>
      <c r="MJP63" s="500"/>
      <c r="MJQ63" s="500"/>
      <c r="MJR63" s="500"/>
      <c r="MJS63" s="500"/>
      <c r="MJT63" s="500"/>
      <c r="MJU63" s="500"/>
      <c r="MJV63" s="501"/>
      <c r="MJW63" s="210"/>
      <c r="MJX63" s="211"/>
      <c r="MJY63" s="193"/>
      <c r="MJZ63" s="209"/>
      <c r="MKA63" s="499"/>
      <c r="MKB63" s="500"/>
      <c r="MKC63" s="500"/>
      <c r="MKD63" s="500"/>
      <c r="MKE63" s="500"/>
      <c r="MKF63" s="500"/>
      <c r="MKG63" s="500"/>
      <c r="MKH63" s="501"/>
      <c r="MKI63" s="210"/>
      <c r="MKJ63" s="211"/>
      <c r="MKK63" s="193"/>
      <c r="MKL63" s="209"/>
      <c r="MKM63" s="499"/>
      <c r="MKN63" s="500"/>
      <c r="MKO63" s="500"/>
      <c r="MKP63" s="500"/>
      <c r="MKQ63" s="500"/>
      <c r="MKR63" s="500"/>
      <c r="MKS63" s="500"/>
      <c r="MKT63" s="501"/>
      <c r="MKU63" s="210"/>
      <c r="MKV63" s="211"/>
      <c r="MKW63" s="193"/>
      <c r="MKX63" s="209"/>
      <c r="MKY63" s="499"/>
      <c r="MKZ63" s="500"/>
      <c r="MLA63" s="500"/>
      <c r="MLB63" s="500"/>
      <c r="MLC63" s="500"/>
      <c r="MLD63" s="500"/>
      <c r="MLE63" s="500"/>
      <c r="MLF63" s="501"/>
      <c r="MLG63" s="210"/>
      <c r="MLH63" s="211"/>
      <c r="MLI63" s="193"/>
      <c r="MLJ63" s="209"/>
      <c r="MLK63" s="499"/>
      <c r="MLL63" s="500"/>
      <c r="MLM63" s="500"/>
      <c r="MLN63" s="500"/>
      <c r="MLO63" s="500"/>
      <c r="MLP63" s="500"/>
      <c r="MLQ63" s="500"/>
      <c r="MLR63" s="501"/>
      <c r="MLS63" s="210"/>
      <c r="MLT63" s="211"/>
      <c r="MLU63" s="193"/>
      <c r="MLV63" s="209"/>
      <c r="MLW63" s="499"/>
      <c r="MLX63" s="500"/>
      <c r="MLY63" s="500"/>
      <c r="MLZ63" s="500"/>
      <c r="MMA63" s="500"/>
      <c r="MMB63" s="500"/>
      <c r="MMC63" s="500"/>
      <c r="MMD63" s="501"/>
      <c r="MME63" s="210"/>
      <c r="MMF63" s="211"/>
      <c r="MMG63" s="193"/>
      <c r="MMH63" s="209"/>
      <c r="MMI63" s="499"/>
      <c r="MMJ63" s="500"/>
      <c r="MMK63" s="500"/>
      <c r="MML63" s="500"/>
      <c r="MMM63" s="500"/>
      <c r="MMN63" s="500"/>
      <c r="MMO63" s="500"/>
      <c r="MMP63" s="501"/>
      <c r="MMQ63" s="210"/>
      <c r="MMR63" s="211"/>
      <c r="MMS63" s="193"/>
      <c r="MMT63" s="209"/>
      <c r="MMU63" s="499"/>
      <c r="MMV63" s="500"/>
      <c r="MMW63" s="500"/>
      <c r="MMX63" s="500"/>
      <c r="MMY63" s="500"/>
      <c r="MMZ63" s="500"/>
      <c r="MNA63" s="500"/>
      <c r="MNB63" s="501"/>
      <c r="MNC63" s="210"/>
      <c r="MND63" s="211"/>
      <c r="MNE63" s="193"/>
      <c r="MNF63" s="209"/>
      <c r="MNG63" s="499"/>
      <c r="MNH63" s="500"/>
      <c r="MNI63" s="500"/>
      <c r="MNJ63" s="500"/>
      <c r="MNK63" s="500"/>
      <c r="MNL63" s="500"/>
      <c r="MNM63" s="500"/>
      <c r="MNN63" s="501"/>
      <c r="MNO63" s="210"/>
      <c r="MNP63" s="211"/>
      <c r="MNQ63" s="193"/>
      <c r="MNR63" s="209"/>
      <c r="MNS63" s="499"/>
      <c r="MNT63" s="500"/>
      <c r="MNU63" s="500"/>
      <c r="MNV63" s="500"/>
      <c r="MNW63" s="500"/>
      <c r="MNX63" s="500"/>
      <c r="MNY63" s="500"/>
      <c r="MNZ63" s="501"/>
      <c r="MOA63" s="210"/>
      <c r="MOB63" s="211"/>
      <c r="MOC63" s="193"/>
      <c r="MOD63" s="209"/>
      <c r="MOE63" s="499"/>
      <c r="MOF63" s="500"/>
      <c r="MOG63" s="500"/>
      <c r="MOH63" s="500"/>
      <c r="MOI63" s="500"/>
      <c r="MOJ63" s="500"/>
      <c r="MOK63" s="500"/>
      <c r="MOL63" s="501"/>
      <c r="MOM63" s="210"/>
      <c r="MON63" s="211"/>
      <c r="MOO63" s="193"/>
      <c r="MOP63" s="209"/>
      <c r="MOQ63" s="499"/>
      <c r="MOR63" s="500"/>
      <c r="MOS63" s="500"/>
      <c r="MOT63" s="500"/>
      <c r="MOU63" s="500"/>
      <c r="MOV63" s="500"/>
      <c r="MOW63" s="500"/>
      <c r="MOX63" s="501"/>
      <c r="MOY63" s="210"/>
      <c r="MOZ63" s="211"/>
      <c r="MPA63" s="193"/>
      <c r="MPB63" s="209"/>
      <c r="MPC63" s="499"/>
      <c r="MPD63" s="500"/>
      <c r="MPE63" s="500"/>
      <c r="MPF63" s="500"/>
      <c r="MPG63" s="500"/>
      <c r="MPH63" s="500"/>
      <c r="MPI63" s="500"/>
      <c r="MPJ63" s="501"/>
      <c r="MPK63" s="210"/>
      <c r="MPL63" s="211"/>
      <c r="MPM63" s="193"/>
      <c r="MPN63" s="209"/>
      <c r="MPO63" s="499"/>
      <c r="MPP63" s="500"/>
      <c r="MPQ63" s="500"/>
      <c r="MPR63" s="500"/>
      <c r="MPS63" s="500"/>
      <c r="MPT63" s="500"/>
      <c r="MPU63" s="500"/>
      <c r="MPV63" s="501"/>
      <c r="MPW63" s="210"/>
      <c r="MPX63" s="211"/>
      <c r="MPY63" s="193"/>
      <c r="MPZ63" s="209"/>
      <c r="MQA63" s="499"/>
      <c r="MQB63" s="500"/>
      <c r="MQC63" s="500"/>
      <c r="MQD63" s="500"/>
      <c r="MQE63" s="500"/>
      <c r="MQF63" s="500"/>
      <c r="MQG63" s="500"/>
      <c r="MQH63" s="501"/>
      <c r="MQI63" s="210"/>
      <c r="MQJ63" s="211"/>
      <c r="MQK63" s="193"/>
      <c r="MQL63" s="209"/>
      <c r="MQM63" s="499"/>
      <c r="MQN63" s="500"/>
      <c r="MQO63" s="500"/>
      <c r="MQP63" s="500"/>
      <c r="MQQ63" s="500"/>
      <c r="MQR63" s="500"/>
      <c r="MQS63" s="500"/>
      <c r="MQT63" s="501"/>
      <c r="MQU63" s="210"/>
      <c r="MQV63" s="211"/>
      <c r="MQW63" s="193"/>
      <c r="MQX63" s="209"/>
      <c r="MQY63" s="499"/>
      <c r="MQZ63" s="500"/>
      <c r="MRA63" s="500"/>
      <c r="MRB63" s="500"/>
      <c r="MRC63" s="500"/>
      <c r="MRD63" s="500"/>
      <c r="MRE63" s="500"/>
      <c r="MRF63" s="501"/>
      <c r="MRG63" s="210"/>
      <c r="MRH63" s="211"/>
      <c r="MRI63" s="193"/>
      <c r="MRJ63" s="209"/>
      <c r="MRK63" s="499"/>
      <c r="MRL63" s="500"/>
      <c r="MRM63" s="500"/>
      <c r="MRN63" s="500"/>
      <c r="MRO63" s="500"/>
      <c r="MRP63" s="500"/>
      <c r="MRQ63" s="500"/>
      <c r="MRR63" s="501"/>
      <c r="MRS63" s="210"/>
      <c r="MRT63" s="211"/>
      <c r="MRU63" s="193"/>
      <c r="MRV63" s="209"/>
      <c r="MRW63" s="499"/>
      <c r="MRX63" s="500"/>
      <c r="MRY63" s="500"/>
      <c r="MRZ63" s="500"/>
      <c r="MSA63" s="500"/>
      <c r="MSB63" s="500"/>
      <c r="MSC63" s="500"/>
      <c r="MSD63" s="501"/>
      <c r="MSE63" s="210"/>
      <c r="MSF63" s="211"/>
      <c r="MSG63" s="193"/>
      <c r="MSH63" s="209"/>
      <c r="MSI63" s="499"/>
      <c r="MSJ63" s="500"/>
      <c r="MSK63" s="500"/>
      <c r="MSL63" s="500"/>
      <c r="MSM63" s="500"/>
      <c r="MSN63" s="500"/>
      <c r="MSO63" s="500"/>
      <c r="MSP63" s="501"/>
      <c r="MSQ63" s="210"/>
      <c r="MSR63" s="211"/>
      <c r="MSS63" s="193"/>
      <c r="MST63" s="209"/>
      <c r="MSU63" s="499"/>
      <c r="MSV63" s="500"/>
      <c r="MSW63" s="500"/>
      <c r="MSX63" s="500"/>
      <c r="MSY63" s="500"/>
      <c r="MSZ63" s="500"/>
      <c r="MTA63" s="500"/>
      <c r="MTB63" s="501"/>
      <c r="MTC63" s="210"/>
      <c r="MTD63" s="211"/>
      <c r="MTE63" s="193"/>
      <c r="MTF63" s="209"/>
      <c r="MTG63" s="499"/>
      <c r="MTH63" s="500"/>
      <c r="MTI63" s="500"/>
      <c r="MTJ63" s="500"/>
      <c r="MTK63" s="500"/>
      <c r="MTL63" s="500"/>
      <c r="MTM63" s="500"/>
      <c r="MTN63" s="501"/>
      <c r="MTO63" s="210"/>
      <c r="MTP63" s="211"/>
      <c r="MTQ63" s="193"/>
      <c r="MTR63" s="209"/>
      <c r="MTS63" s="499"/>
      <c r="MTT63" s="500"/>
      <c r="MTU63" s="500"/>
      <c r="MTV63" s="500"/>
      <c r="MTW63" s="500"/>
      <c r="MTX63" s="500"/>
      <c r="MTY63" s="500"/>
      <c r="MTZ63" s="501"/>
      <c r="MUA63" s="210"/>
      <c r="MUB63" s="211"/>
      <c r="MUC63" s="193"/>
      <c r="MUD63" s="209"/>
      <c r="MUE63" s="499"/>
      <c r="MUF63" s="500"/>
      <c r="MUG63" s="500"/>
      <c r="MUH63" s="500"/>
      <c r="MUI63" s="500"/>
      <c r="MUJ63" s="500"/>
      <c r="MUK63" s="500"/>
      <c r="MUL63" s="501"/>
      <c r="MUM63" s="210"/>
      <c r="MUN63" s="211"/>
      <c r="MUO63" s="193"/>
      <c r="MUP63" s="209"/>
      <c r="MUQ63" s="499"/>
      <c r="MUR63" s="500"/>
      <c r="MUS63" s="500"/>
      <c r="MUT63" s="500"/>
      <c r="MUU63" s="500"/>
      <c r="MUV63" s="500"/>
      <c r="MUW63" s="500"/>
      <c r="MUX63" s="501"/>
      <c r="MUY63" s="210"/>
      <c r="MUZ63" s="211"/>
      <c r="MVA63" s="193"/>
      <c r="MVB63" s="209"/>
      <c r="MVC63" s="499"/>
      <c r="MVD63" s="500"/>
      <c r="MVE63" s="500"/>
      <c r="MVF63" s="500"/>
      <c r="MVG63" s="500"/>
      <c r="MVH63" s="500"/>
      <c r="MVI63" s="500"/>
      <c r="MVJ63" s="501"/>
      <c r="MVK63" s="210"/>
      <c r="MVL63" s="211"/>
      <c r="MVM63" s="193"/>
      <c r="MVN63" s="209"/>
      <c r="MVO63" s="499"/>
      <c r="MVP63" s="500"/>
      <c r="MVQ63" s="500"/>
      <c r="MVR63" s="500"/>
      <c r="MVS63" s="500"/>
      <c r="MVT63" s="500"/>
      <c r="MVU63" s="500"/>
      <c r="MVV63" s="501"/>
      <c r="MVW63" s="210"/>
      <c r="MVX63" s="211"/>
      <c r="MVY63" s="193"/>
      <c r="MVZ63" s="209"/>
      <c r="MWA63" s="499"/>
      <c r="MWB63" s="500"/>
      <c r="MWC63" s="500"/>
      <c r="MWD63" s="500"/>
      <c r="MWE63" s="500"/>
      <c r="MWF63" s="500"/>
      <c r="MWG63" s="500"/>
      <c r="MWH63" s="501"/>
      <c r="MWI63" s="210"/>
      <c r="MWJ63" s="211"/>
      <c r="MWK63" s="193"/>
      <c r="MWL63" s="209"/>
      <c r="MWM63" s="499"/>
      <c r="MWN63" s="500"/>
      <c r="MWO63" s="500"/>
      <c r="MWP63" s="500"/>
      <c r="MWQ63" s="500"/>
      <c r="MWR63" s="500"/>
      <c r="MWS63" s="500"/>
      <c r="MWT63" s="501"/>
      <c r="MWU63" s="210"/>
      <c r="MWV63" s="211"/>
      <c r="MWW63" s="193"/>
      <c r="MWX63" s="209"/>
      <c r="MWY63" s="499"/>
      <c r="MWZ63" s="500"/>
      <c r="MXA63" s="500"/>
      <c r="MXB63" s="500"/>
      <c r="MXC63" s="500"/>
      <c r="MXD63" s="500"/>
      <c r="MXE63" s="500"/>
      <c r="MXF63" s="501"/>
      <c r="MXG63" s="210"/>
      <c r="MXH63" s="211"/>
      <c r="MXI63" s="193"/>
      <c r="MXJ63" s="209"/>
      <c r="MXK63" s="499"/>
      <c r="MXL63" s="500"/>
      <c r="MXM63" s="500"/>
      <c r="MXN63" s="500"/>
      <c r="MXO63" s="500"/>
      <c r="MXP63" s="500"/>
      <c r="MXQ63" s="500"/>
      <c r="MXR63" s="501"/>
      <c r="MXS63" s="210"/>
      <c r="MXT63" s="211"/>
      <c r="MXU63" s="193"/>
      <c r="MXV63" s="209"/>
      <c r="MXW63" s="499"/>
      <c r="MXX63" s="500"/>
      <c r="MXY63" s="500"/>
      <c r="MXZ63" s="500"/>
      <c r="MYA63" s="500"/>
      <c r="MYB63" s="500"/>
      <c r="MYC63" s="500"/>
      <c r="MYD63" s="501"/>
      <c r="MYE63" s="210"/>
      <c r="MYF63" s="211"/>
      <c r="MYG63" s="193"/>
      <c r="MYH63" s="209"/>
      <c r="MYI63" s="499"/>
      <c r="MYJ63" s="500"/>
      <c r="MYK63" s="500"/>
      <c r="MYL63" s="500"/>
      <c r="MYM63" s="500"/>
      <c r="MYN63" s="500"/>
      <c r="MYO63" s="500"/>
      <c r="MYP63" s="501"/>
      <c r="MYQ63" s="210"/>
      <c r="MYR63" s="211"/>
      <c r="MYS63" s="193"/>
      <c r="MYT63" s="209"/>
      <c r="MYU63" s="499"/>
      <c r="MYV63" s="500"/>
      <c r="MYW63" s="500"/>
      <c r="MYX63" s="500"/>
      <c r="MYY63" s="500"/>
      <c r="MYZ63" s="500"/>
      <c r="MZA63" s="500"/>
      <c r="MZB63" s="501"/>
      <c r="MZC63" s="210"/>
      <c r="MZD63" s="211"/>
      <c r="MZE63" s="193"/>
      <c r="MZF63" s="209"/>
      <c r="MZG63" s="499"/>
      <c r="MZH63" s="500"/>
      <c r="MZI63" s="500"/>
      <c r="MZJ63" s="500"/>
      <c r="MZK63" s="500"/>
      <c r="MZL63" s="500"/>
      <c r="MZM63" s="500"/>
      <c r="MZN63" s="501"/>
      <c r="MZO63" s="210"/>
      <c r="MZP63" s="211"/>
      <c r="MZQ63" s="193"/>
      <c r="MZR63" s="209"/>
      <c r="MZS63" s="499"/>
      <c r="MZT63" s="500"/>
      <c r="MZU63" s="500"/>
      <c r="MZV63" s="500"/>
      <c r="MZW63" s="500"/>
      <c r="MZX63" s="500"/>
      <c r="MZY63" s="500"/>
      <c r="MZZ63" s="501"/>
      <c r="NAA63" s="210"/>
      <c r="NAB63" s="211"/>
      <c r="NAC63" s="193"/>
      <c r="NAD63" s="209"/>
      <c r="NAE63" s="499"/>
      <c r="NAF63" s="500"/>
      <c r="NAG63" s="500"/>
      <c r="NAH63" s="500"/>
      <c r="NAI63" s="500"/>
      <c r="NAJ63" s="500"/>
      <c r="NAK63" s="500"/>
      <c r="NAL63" s="501"/>
      <c r="NAM63" s="210"/>
      <c r="NAN63" s="211"/>
      <c r="NAO63" s="193"/>
      <c r="NAP63" s="209"/>
      <c r="NAQ63" s="499"/>
      <c r="NAR63" s="500"/>
      <c r="NAS63" s="500"/>
      <c r="NAT63" s="500"/>
      <c r="NAU63" s="500"/>
      <c r="NAV63" s="500"/>
      <c r="NAW63" s="500"/>
      <c r="NAX63" s="501"/>
      <c r="NAY63" s="210"/>
      <c r="NAZ63" s="211"/>
      <c r="NBA63" s="193"/>
      <c r="NBB63" s="209"/>
      <c r="NBC63" s="499"/>
      <c r="NBD63" s="500"/>
      <c r="NBE63" s="500"/>
      <c r="NBF63" s="500"/>
      <c r="NBG63" s="500"/>
      <c r="NBH63" s="500"/>
      <c r="NBI63" s="500"/>
      <c r="NBJ63" s="501"/>
      <c r="NBK63" s="210"/>
      <c r="NBL63" s="211"/>
      <c r="NBM63" s="193"/>
      <c r="NBN63" s="209"/>
      <c r="NBO63" s="499"/>
      <c r="NBP63" s="500"/>
      <c r="NBQ63" s="500"/>
      <c r="NBR63" s="500"/>
      <c r="NBS63" s="500"/>
      <c r="NBT63" s="500"/>
      <c r="NBU63" s="500"/>
      <c r="NBV63" s="501"/>
      <c r="NBW63" s="210"/>
      <c r="NBX63" s="211"/>
      <c r="NBY63" s="193"/>
      <c r="NBZ63" s="209"/>
      <c r="NCA63" s="499"/>
      <c r="NCB63" s="500"/>
      <c r="NCC63" s="500"/>
      <c r="NCD63" s="500"/>
      <c r="NCE63" s="500"/>
      <c r="NCF63" s="500"/>
      <c r="NCG63" s="500"/>
      <c r="NCH63" s="501"/>
      <c r="NCI63" s="210"/>
      <c r="NCJ63" s="211"/>
      <c r="NCK63" s="193"/>
      <c r="NCL63" s="209"/>
      <c r="NCM63" s="499"/>
      <c r="NCN63" s="500"/>
      <c r="NCO63" s="500"/>
      <c r="NCP63" s="500"/>
      <c r="NCQ63" s="500"/>
      <c r="NCR63" s="500"/>
      <c r="NCS63" s="500"/>
      <c r="NCT63" s="501"/>
      <c r="NCU63" s="210"/>
      <c r="NCV63" s="211"/>
      <c r="NCW63" s="193"/>
      <c r="NCX63" s="209"/>
      <c r="NCY63" s="499"/>
      <c r="NCZ63" s="500"/>
      <c r="NDA63" s="500"/>
      <c r="NDB63" s="500"/>
      <c r="NDC63" s="500"/>
      <c r="NDD63" s="500"/>
      <c r="NDE63" s="500"/>
      <c r="NDF63" s="501"/>
      <c r="NDG63" s="210"/>
      <c r="NDH63" s="211"/>
      <c r="NDI63" s="193"/>
      <c r="NDJ63" s="209"/>
      <c r="NDK63" s="499"/>
      <c r="NDL63" s="500"/>
      <c r="NDM63" s="500"/>
      <c r="NDN63" s="500"/>
      <c r="NDO63" s="500"/>
      <c r="NDP63" s="500"/>
      <c r="NDQ63" s="500"/>
      <c r="NDR63" s="501"/>
      <c r="NDS63" s="210"/>
      <c r="NDT63" s="211"/>
      <c r="NDU63" s="193"/>
      <c r="NDV63" s="209"/>
      <c r="NDW63" s="499"/>
      <c r="NDX63" s="500"/>
      <c r="NDY63" s="500"/>
      <c r="NDZ63" s="500"/>
      <c r="NEA63" s="500"/>
      <c r="NEB63" s="500"/>
      <c r="NEC63" s="500"/>
      <c r="NED63" s="501"/>
      <c r="NEE63" s="210"/>
      <c r="NEF63" s="211"/>
      <c r="NEG63" s="193"/>
      <c r="NEH63" s="209"/>
      <c r="NEI63" s="499"/>
      <c r="NEJ63" s="500"/>
      <c r="NEK63" s="500"/>
      <c r="NEL63" s="500"/>
      <c r="NEM63" s="500"/>
      <c r="NEN63" s="500"/>
      <c r="NEO63" s="500"/>
      <c r="NEP63" s="501"/>
      <c r="NEQ63" s="210"/>
      <c r="NER63" s="211"/>
      <c r="NES63" s="193"/>
      <c r="NET63" s="209"/>
      <c r="NEU63" s="499"/>
      <c r="NEV63" s="500"/>
      <c r="NEW63" s="500"/>
      <c r="NEX63" s="500"/>
      <c r="NEY63" s="500"/>
      <c r="NEZ63" s="500"/>
      <c r="NFA63" s="500"/>
      <c r="NFB63" s="501"/>
      <c r="NFC63" s="210"/>
      <c r="NFD63" s="211"/>
      <c r="NFE63" s="193"/>
      <c r="NFF63" s="209"/>
      <c r="NFG63" s="499"/>
      <c r="NFH63" s="500"/>
      <c r="NFI63" s="500"/>
      <c r="NFJ63" s="500"/>
      <c r="NFK63" s="500"/>
      <c r="NFL63" s="500"/>
      <c r="NFM63" s="500"/>
      <c r="NFN63" s="501"/>
      <c r="NFO63" s="210"/>
      <c r="NFP63" s="211"/>
      <c r="NFQ63" s="193"/>
      <c r="NFR63" s="209"/>
      <c r="NFS63" s="499"/>
      <c r="NFT63" s="500"/>
      <c r="NFU63" s="500"/>
      <c r="NFV63" s="500"/>
      <c r="NFW63" s="500"/>
      <c r="NFX63" s="500"/>
      <c r="NFY63" s="500"/>
      <c r="NFZ63" s="501"/>
      <c r="NGA63" s="210"/>
      <c r="NGB63" s="211"/>
      <c r="NGC63" s="193"/>
      <c r="NGD63" s="209"/>
      <c r="NGE63" s="499"/>
      <c r="NGF63" s="500"/>
      <c r="NGG63" s="500"/>
      <c r="NGH63" s="500"/>
      <c r="NGI63" s="500"/>
      <c r="NGJ63" s="500"/>
      <c r="NGK63" s="500"/>
      <c r="NGL63" s="501"/>
      <c r="NGM63" s="210"/>
      <c r="NGN63" s="211"/>
      <c r="NGO63" s="193"/>
      <c r="NGP63" s="209"/>
      <c r="NGQ63" s="499"/>
      <c r="NGR63" s="500"/>
      <c r="NGS63" s="500"/>
      <c r="NGT63" s="500"/>
      <c r="NGU63" s="500"/>
      <c r="NGV63" s="500"/>
      <c r="NGW63" s="500"/>
      <c r="NGX63" s="501"/>
      <c r="NGY63" s="210"/>
      <c r="NGZ63" s="211"/>
      <c r="NHA63" s="193"/>
      <c r="NHB63" s="209"/>
      <c r="NHC63" s="499"/>
      <c r="NHD63" s="500"/>
      <c r="NHE63" s="500"/>
      <c r="NHF63" s="500"/>
      <c r="NHG63" s="500"/>
      <c r="NHH63" s="500"/>
      <c r="NHI63" s="500"/>
      <c r="NHJ63" s="501"/>
      <c r="NHK63" s="210"/>
      <c r="NHL63" s="211"/>
      <c r="NHM63" s="193"/>
      <c r="NHN63" s="209"/>
      <c r="NHO63" s="499"/>
      <c r="NHP63" s="500"/>
      <c r="NHQ63" s="500"/>
      <c r="NHR63" s="500"/>
      <c r="NHS63" s="500"/>
      <c r="NHT63" s="500"/>
      <c r="NHU63" s="500"/>
      <c r="NHV63" s="501"/>
      <c r="NHW63" s="210"/>
      <c r="NHX63" s="211"/>
      <c r="NHY63" s="193"/>
      <c r="NHZ63" s="209"/>
      <c r="NIA63" s="499"/>
      <c r="NIB63" s="500"/>
      <c r="NIC63" s="500"/>
      <c r="NID63" s="500"/>
      <c r="NIE63" s="500"/>
      <c r="NIF63" s="500"/>
      <c r="NIG63" s="500"/>
      <c r="NIH63" s="501"/>
      <c r="NII63" s="210"/>
      <c r="NIJ63" s="211"/>
      <c r="NIK63" s="193"/>
      <c r="NIL63" s="209"/>
      <c r="NIM63" s="499"/>
      <c r="NIN63" s="500"/>
      <c r="NIO63" s="500"/>
      <c r="NIP63" s="500"/>
      <c r="NIQ63" s="500"/>
      <c r="NIR63" s="500"/>
      <c r="NIS63" s="500"/>
      <c r="NIT63" s="501"/>
      <c r="NIU63" s="210"/>
      <c r="NIV63" s="211"/>
      <c r="NIW63" s="193"/>
      <c r="NIX63" s="209"/>
      <c r="NIY63" s="499"/>
      <c r="NIZ63" s="500"/>
      <c r="NJA63" s="500"/>
      <c r="NJB63" s="500"/>
      <c r="NJC63" s="500"/>
      <c r="NJD63" s="500"/>
      <c r="NJE63" s="500"/>
      <c r="NJF63" s="501"/>
      <c r="NJG63" s="210"/>
      <c r="NJH63" s="211"/>
      <c r="NJI63" s="193"/>
      <c r="NJJ63" s="209"/>
      <c r="NJK63" s="499"/>
      <c r="NJL63" s="500"/>
      <c r="NJM63" s="500"/>
      <c r="NJN63" s="500"/>
      <c r="NJO63" s="500"/>
      <c r="NJP63" s="500"/>
      <c r="NJQ63" s="500"/>
      <c r="NJR63" s="501"/>
      <c r="NJS63" s="210"/>
      <c r="NJT63" s="211"/>
      <c r="NJU63" s="193"/>
      <c r="NJV63" s="209"/>
      <c r="NJW63" s="499"/>
      <c r="NJX63" s="500"/>
      <c r="NJY63" s="500"/>
      <c r="NJZ63" s="500"/>
      <c r="NKA63" s="500"/>
      <c r="NKB63" s="500"/>
      <c r="NKC63" s="500"/>
      <c r="NKD63" s="501"/>
      <c r="NKE63" s="210"/>
      <c r="NKF63" s="211"/>
      <c r="NKG63" s="193"/>
      <c r="NKH63" s="209"/>
      <c r="NKI63" s="499"/>
      <c r="NKJ63" s="500"/>
      <c r="NKK63" s="500"/>
      <c r="NKL63" s="500"/>
      <c r="NKM63" s="500"/>
      <c r="NKN63" s="500"/>
      <c r="NKO63" s="500"/>
      <c r="NKP63" s="501"/>
      <c r="NKQ63" s="210"/>
      <c r="NKR63" s="211"/>
      <c r="NKS63" s="193"/>
      <c r="NKT63" s="209"/>
      <c r="NKU63" s="499"/>
      <c r="NKV63" s="500"/>
      <c r="NKW63" s="500"/>
      <c r="NKX63" s="500"/>
      <c r="NKY63" s="500"/>
      <c r="NKZ63" s="500"/>
      <c r="NLA63" s="500"/>
      <c r="NLB63" s="501"/>
      <c r="NLC63" s="210"/>
      <c r="NLD63" s="211"/>
      <c r="NLE63" s="193"/>
      <c r="NLF63" s="209"/>
      <c r="NLG63" s="499"/>
      <c r="NLH63" s="500"/>
      <c r="NLI63" s="500"/>
      <c r="NLJ63" s="500"/>
      <c r="NLK63" s="500"/>
      <c r="NLL63" s="500"/>
      <c r="NLM63" s="500"/>
      <c r="NLN63" s="501"/>
      <c r="NLO63" s="210"/>
      <c r="NLP63" s="211"/>
      <c r="NLQ63" s="193"/>
      <c r="NLR63" s="209"/>
      <c r="NLS63" s="499"/>
      <c r="NLT63" s="500"/>
      <c r="NLU63" s="500"/>
      <c r="NLV63" s="500"/>
      <c r="NLW63" s="500"/>
      <c r="NLX63" s="500"/>
      <c r="NLY63" s="500"/>
      <c r="NLZ63" s="501"/>
      <c r="NMA63" s="210"/>
      <c r="NMB63" s="211"/>
      <c r="NMC63" s="193"/>
      <c r="NMD63" s="209"/>
      <c r="NME63" s="499"/>
      <c r="NMF63" s="500"/>
      <c r="NMG63" s="500"/>
      <c r="NMH63" s="500"/>
      <c r="NMI63" s="500"/>
      <c r="NMJ63" s="500"/>
      <c r="NMK63" s="500"/>
      <c r="NML63" s="501"/>
      <c r="NMM63" s="210"/>
      <c r="NMN63" s="211"/>
      <c r="NMO63" s="193"/>
      <c r="NMP63" s="209"/>
      <c r="NMQ63" s="499"/>
      <c r="NMR63" s="500"/>
      <c r="NMS63" s="500"/>
      <c r="NMT63" s="500"/>
      <c r="NMU63" s="500"/>
      <c r="NMV63" s="500"/>
      <c r="NMW63" s="500"/>
      <c r="NMX63" s="501"/>
      <c r="NMY63" s="210"/>
      <c r="NMZ63" s="211"/>
      <c r="NNA63" s="193"/>
      <c r="NNB63" s="209"/>
      <c r="NNC63" s="499"/>
      <c r="NND63" s="500"/>
      <c r="NNE63" s="500"/>
      <c r="NNF63" s="500"/>
      <c r="NNG63" s="500"/>
      <c r="NNH63" s="500"/>
      <c r="NNI63" s="500"/>
      <c r="NNJ63" s="501"/>
      <c r="NNK63" s="210"/>
      <c r="NNL63" s="211"/>
      <c r="NNM63" s="193"/>
      <c r="NNN63" s="209"/>
      <c r="NNO63" s="499"/>
      <c r="NNP63" s="500"/>
      <c r="NNQ63" s="500"/>
      <c r="NNR63" s="500"/>
      <c r="NNS63" s="500"/>
      <c r="NNT63" s="500"/>
      <c r="NNU63" s="500"/>
      <c r="NNV63" s="501"/>
      <c r="NNW63" s="210"/>
      <c r="NNX63" s="211"/>
      <c r="NNY63" s="193"/>
      <c r="NNZ63" s="209"/>
      <c r="NOA63" s="499"/>
      <c r="NOB63" s="500"/>
      <c r="NOC63" s="500"/>
      <c r="NOD63" s="500"/>
      <c r="NOE63" s="500"/>
      <c r="NOF63" s="500"/>
      <c r="NOG63" s="500"/>
      <c r="NOH63" s="501"/>
      <c r="NOI63" s="210"/>
      <c r="NOJ63" s="211"/>
      <c r="NOK63" s="193"/>
      <c r="NOL63" s="209"/>
      <c r="NOM63" s="499"/>
      <c r="NON63" s="500"/>
      <c r="NOO63" s="500"/>
      <c r="NOP63" s="500"/>
      <c r="NOQ63" s="500"/>
      <c r="NOR63" s="500"/>
      <c r="NOS63" s="500"/>
      <c r="NOT63" s="501"/>
      <c r="NOU63" s="210"/>
      <c r="NOV63" s="211"/>
      <c r="NOW63" s="193"/>
      <c r="NOX63" s="209"/>
      <c r="NOY63" s="499"/>
      <c r="NOZ63" s="500"/>
      <c r="NPA63" s="500"/>
      <c r="NPB63" s="500"/>
      <c r="NPC63" s="500"/>
      <c r="NPD63" s="500"/>
      <c r="NPE63" s="500"/>
      <c r="NPF63" s="501"/>
      <c r="NPG63" s="210"/>
      <c r="NPH63" s="211"/>
      <c r="NPI63" s="193"/>
      <c r="NPJ63" s="209"/>
      <c r="NPK63" s="499"/>
      <c r="NPL63" s="500"/>
      <c r="NPM63" s="500"/>
      <c r="NPN63" s="500"/>
      <c r="NPO63" s="500"/>
      <c r="NPP63" s="500"/>
      <c r="NPQ63" s="500"/>
      <c r="NPR63" s="501"/>
      <c r="NPS63" s="210"/>
      <c r="NPT63" s="211"/>
      <c r="NPU63" s="193"/>
      <c r="NPV63" s="209"/>
      <c r="NPW63" s="499"/>
      <c r="NPX63" s="500"/>
      <c r="NPY63" s="500"/>
      <c r="NPZ63" s="500"/>
      <c r="NQA63" s="500"/>
      <c r="NQB63" s="500"/>
      <c r="NQC63" s="500"/>
      <c r="NQD63" s="501"/>
      <c r="NQE63" s="210"/>
      <c r="NQF63" s="211"/>
      <c r="NQG63" s="193"/>
      <c r="NQH63" s="209"/>
      <c r="NQI63" s="499"/>
      <c r="NQJ63" s="500"/>
      <c r="NQK63" s="500"/>
      <c r="NQL63" s="500"/>
      <c r="NQM63" s="500"/>
      <c r="NQN63" s="500"/>
      <c r="NQO63" s="500"/>
      <c r="NQP63" s="501"/>
      <c r="NQQ63" s="210"/>
      <c r="NQR63" s="211"/>
      <c r="NQS63" s="193"/>
      <c r="NQT63" s="209"/>
      <c r="NQU63" s="499"/>
      <c r="NQV63" s="500"/>
      <c r="NQW63" s="500"/>
      <c r="NQX63" s="500"/>
      <c r="NQY63" s="500"/>
      <c r="NQZ63" s="500"/>
      <c r="NRA63" s="500"/>
      <c r="NRB63" s="501"/>
      <c r="NRC63" s="210"/>
      <c r="NRD63" s="211"/>
      <c r="NRE63" s="193"/>
      <c r="NRF63" s="209"/>
      <c r="NRG63" s="499"/>
      <c r="NRH63" s="500"/>
      <c r="NRI63" s="500"/>
      <c r="NRJ63" s="500"/>
      <c r="NRK63" s="500"/>
      <c r="NRL63" s="500"/>
      <c r="NRM63" s="500"/>
      <c r="NRN63" s="501"/>
      <c r="NRO63" s="210"/>
      <c r="NRP63" s="211"/>
      <c r="NRQ63" s="193"/>
      <c r="NRR63" s="209"/>
      <c r="NRS63" s="499"/>
      <c r="NRT63" s="500"/>
      <c r="NRU63" s="500"/>
      <c r="NRV63" s="500"/>
      <c r="NRW63" s="500"/>
      <c r="NRX63" s="500"/>
      <c r="NRY63" s="500"/>
      <c r="NRZ63" s="501"/>
      <c r="NSA63" s="210"/>
      <c r="NSB63" s="211"/>
      <c r="NSC63" s="193"/>
      <c r="NSD63" s="209"/>
      <c r="NSE63" s="499"/>
      <c r="NSF63" s="500"/>
      <c r="NSG63" s="500"/>
      <c r="NSH63" s="500"/>
      <c r="NSI63" s="500"/>
      <c r="NSJ63" s="500"/>
      <c r="NSK63" s="500"/>
      <c r="NSL63" s="501"/>
      <c r="NSM63" s="210"/>
      <c r="NSN63" s="211"/>
      <c r="NSO63" s="193"/>
      <c r="NSP63" s="209"/>
      <c r="NSQ63" s="499"/>
      <c r="NSR63" s="500"/>
      <c r="NSS63" s="500"/>
      <c r="NST63" s="500"/>
      <c r="NSU63" s="500"/>
      <c r="NSV63" s="500"/>
      <c r="NSW63" s="500"/>
      <c r="NSX63" s="501"/>
      <c r="NSY63" s="210"/>
      <c r="NSZ63" s="211"/>
      <c r="NTA63" s="193"/>
      <c r="NTB63" s="209"/>
      <c r="NTC63" s="499"/>
      <c r="NTD63" s="500"/>
      <c r="NTE63" s="500"/>
      <c r="NTF63" s="500"/>
      <c r="NTG63" s="500"/>
      <c r="NTH63" s="500"/>
      <c r="NTI63" s="500"/>
      <c r="NTJ63" s="501"/>
      <c r="NTK63" s="210"/>
      <c r="NTL63" s="211"/>
      <c r="NTM63" s="193"/>
      <c r="NTN63" s="209"/>
      <c r="NTO63" s="499"/>
      <c r="NTP63" s="500"/>
      <c r="NTQ63" s="500"/>
      <c r="NTR63" s="500"/>
      <c r="NTS63" s="500"/>
      <c r="NTT63" s="500"/>
      <c r="NTU63" s="500"/>
      <c r="NTV63" s="501"/>
      <c r="NTW63" s="210"/>
      <c r="NTX63" s="211"/>
      <c r="NTY63" s="193"/>
      <c r="NTZ63" s="209"/>
      <c r="NUA63" s="499"/>
      <c r="NUB63" s="500"/>
      <c r="NUC63" s="500"/>
      <c r="NUD63" s="500"/>
      <c r="NUE63" s="500"/>
      <c r="NUF63" s="500"/>
      <c r="NUG63" s="500"/>
      <c r="NUH63" s="501"/>
      <c r="NUI63" s="210"/>
      <c r="NUJ63" s="211"/>
      <c r="NUK63" s="193"/>
      <c r="NUL63" s="209"/>
      <c r="NUM63" s="499"/>
      <c r="NUN63" s="500"/>
      <c r="NUO63" s="500"/>
      <c r="NUP63" s="500"/>
      <c r="NUQ63" s="500"/>
      <c r="NUR63" s="500"/>
      <c r="NUS63" s="500"/>
      <c r="NUT63" s="501"/>
      <c r="NUU63" s="210"/>
      <c r="NUV63" s="211"/>
      <c r="NUW63" s="193"/>
      <c r="NUX63" s="209"/>
      <c r="NUY63" s="499"/>
      <c r="NUZ63" s="500"/>
      <c r="NVA63" s="500"/>
      <c r="NVB63" s="500"/>
      <c r="NVC63" s="500"/>
      <c r="NVD63" s="500"/>
      <c r="NVE63" s="500"/>
      <c r="NVF63" s="501"/>
      <c r="NVG63" s="210"/>
      <c r="NVH63" s="211"/>
      <c r="NVI63" s="193"/>
      <c r="NVJ63" s="209"/>
      <c r="NVK63" s="499"/>
      <c r="NVL63" s="500"/>
      <c r="NVM63" s="500"/>
      <c r="NVN63" s="500"/>
      <c r="NVO63" s="500"/>
      <c r="NVP63" s="500"/>
      <c r="NVQ63" s="500"/>
      <c r="NVR63" s="501"/>
      <c r="NVS63" s="210"/>
      <c r="NVT63" s="211"/>
      <c r="NVU63" s="193"/>
      <c r="NVV63" s="209"/>
      <c r="NVW63" s="499"/>
      <c r="NVX63" s="500"/>
      <c r="NVY63" s="500"/>
      <c r="NVZ63" s="500"/>
      <c r="NWA63" s="500"/>
      <c r="NWB63" s="500"/>
      <c r="NWC63" s="500"/>
      <c r="NWD63" s="501"/>
      <c r="NWE63" s="210"/>
      <c r="NWF63" s="211"/>
      <c r="NWG63" s="193"/>
      <c r="NWH63" s="209"/>
      <c r="NWI63" s="499"/>
      <c r="NWJ63" s="500"/>
      <c r="NWK63" s="500"/>
      <c r="NWL63" s="500"/>
      <c r="NWM63" s="500"/>
      <c r="NWN63" s="500"/>
      <c r="NWO63" s="500"/>
      <c r="NWP63" s="501"/>
      <c r="NWQ63" s="210"/>
      <c r="NWR63" s="211"/>
      <c r="NWS63" s="193"/>
      <c r="NWT63" s="209"/>
      <c r="NWU63" s="499"/>
      <c r="NWV63" s="500"/>
      <c r="NWW63" s="500"/>
      <c r="NWX63" s="500"/>
      <c r="NWY63" s="500"/>
      <c r="NWZ63" s="500"/>
      <c r="NXA63" s="500"/>
      <c r="NXB63" s="501"/>
      <c r="NXC63" s="210"/>
      <c r="NXD63" s="211"/>
      <c r="NXE63" s="193"/>
      <c r="NXF63" s="209"/>
      <c r="NXG63" s="499"/>
      <c r="NXH63" s="500"/>
      <c r="NXI63" s="500"/>
      <c r="NXJ63" s="500"/>
      <c r="NXK63" s="500"/>
      <c r="NXL63" s="500"/>
      <c r="NXM63" s="500"/>
      <c r="NXN63" s="501"/>
      <c r="NXO63" s="210"/>
      <c r="NXP63" s="211"/>
      <c r="NXQ63" s="193"/>
      <c r="NXR63" s="209"/>
      <c r="NXS63" s="499"/>
      <c r="NXT63" s="500"/>
      <c r="NXU63" s="500"/>
      <c r="NXV63" s="500"/>
      <c r="NXW63" s="500"/>
      <c r="NXX63" s="500"/>
      <c r="NXY63" s="500"/>
      <c r="NXZ63" s="501"/>
      <c r="NYA63" s="210"/>
      <c r="NYB63" s="211"/>
      <c r="NYC63" s="193"/>
      <c r="NYD63" s="209"/>
      <c r="NYE63" s="499"/>
      <c r="NYF63" s="500"/>
      <c r="NYG63" s="500"/>
      <c r="NYH63" s="500"/>
      <c r="NYI63" s="500"/>
      <c r="NYJ63" s="500"/>
      <c r="NYK63" s="500"/>
      <c r="NYL63" s="501"/>
      <c r="NYM63" s="210"/>
      <c r="NYN63" s="211"/>
      <c r="NYO63" s="193"/>
      <c r="NYP63" s="209"/>
      <c r="NYQ63" s="499"/>
      <c r="NYR63" s="500"/>
      <c r="NYS63" s="500"/>
      <c r="NYT63" s="500"/>
      <c r="NYU63" s="500"/>
      <c r="NYV63" s="500"/>
      <c r="NYW63" s="500"/>
      <c r="NYX63" s="501"/>
      <c r="NYY63" s="210"/>
      <c r="NYZ63" s="211"/>
      <c r="NZA63" s="193"/>
      <c r="NZB63" s="209"/>
      <c r="NZC63" s="499"/>
      <c r="NZD63" s="500"/>
      <c r="NZE63" s="500"/>
      <c r="NZF63" s="500"/>
      <c r="NZG63" s="500"/>
      <c r="NZH63" s="500"/>
      <c r="NZI63" s="500"/>
      <c r="NZJ63" s="501"/>
      <c r="NZK63" s="210"/>
      <c r="NZL63" s="211"/>
      <c r="NZM63" s="193"/>
      <c r="NZN63" s="209"/>
      <c r="NZO63" s="499"/>
      <c r="NZP63" s="500"/>
      <c r="NZQ63" s="500"/>
      <c r="NZR63" s="500"/>
      <c r="NZS63" s="500"/>
      <c r="NZT63" s="500"/>
      <c r="NZU63" s="500"/>
      <c r="NZV63" s="501"/>
      <c r="NZW63" s="210"/>
      <c r="NZX63" s="211"/>
      <c r="NZY63" s="193"/>
      <c r="NZZ63" s="209"/>
      <c r="OAA63" s="499"/>
      <c r="OAB63" s="500"/>
      <c r="OAC63" s="500"/>
      <c r="OAD63" s="500"/>
      <c r="OAE63" s="500"/>
      <c r="OAF63" s="500"/>
      <c r="OAG63" s="500"/>
      <c r="OAH63" s="501"/>
      <c r="OAI63" s="210"/>
      <c r="OAJ63" s="211"/>
      <c r="OAK63" s="193"/>
      <c r="OAL63" s="209"/>
      <c r="OAM63" s="499"/>
      <c r="OAN63" s="500"/>
      <c r="OAO63" s="500"/>
      <c r="OAP63" s="500"/>
      <c r="OAQ63" s="500"/>
      <c r="OAR63" s="500"/>
      <c r="OAS63" s="500"/>
      <c r="OAT63" s="501"/>
      <c r="OAU63" s="210"/>
      <c r="OAV63" s="211"/>
      <c r="OAW63" s="193"/>
      <c r="OAX63" s="209"/>
      <c r="OAY63" s="499"/>
      <c r="OAZ63" s="500"/>
      <c r="OBA63" s="500"/>
      <c r="OBB63" s="500"/>
      <c r="OBC63" s="500"/>
      <c r="OBD63" s="500"/>
      <c r="OBE63" s="500"/>
      <c r="OBF63" s="501"/>
      <c r="OBG63" s="210"/>
      <c r="OBH63" s="211"/>
      <c r="OBI63" s="193"/>
      <c r="OBJ63" s="209"/>
      <c r="OBK63" s="499"/>
      <c r="OBL63" s="500"/>
      <c r="OBM63" s="500"/>
      <c r="OBN63" s="500"/>
      <c r="OBO63" s="500"/>
      <c r="OBP63" s="500"/>
      <c r="OBQ63" s="500"/>
      <c r="OBR63" s="501"/>
      <c r="OBS63" s="210"/>
      <c r="OBT63" s="211"/>
      <c r="OBU63" s="193"/>
      <c r="OBV63" s="209"/>
      <c r="OBW63" s="499"/>
      <c r="OBX63" s="500"/>
      <c r="OBY63" s="500"/>
      <c r="OBZ63" s="500"/>
      <c r="OCA63" s="500"/>
      <c r="OCB63" s="500"/>
      <c r="OCC63" s="500"/>
      <c r="OCD63" s="501"/>
      <c r="OCE63" s="210"/>
      <c r="OCF63" s="211"/>
      <c r="OCG63" s="193"/>
      <c r="OCH63" s="209"/>
      <c r="OCI63" s="499"/>
      <c r="OCJ63" s="500"/>
      <c r="OCK63" s="500"/>
      <c r="OCL63" s="500"/>
      <c r="OCM63" s="500"/>
      <c r="OCN63" s="500"/>
      <c r="OCO63" s="500"/>
      <c r="OCP63" s="501"/>
      <c r="OCQ63" s="210"/>
      <c r="OCR63" s="211"/>
      <c r="OCS63" s="193"/>
      <c r="OCT63" s="209"/>
      <c r="OCU63" s="499"/>
      <c r="OCV63" s="500"/>
      <c r="OCW63" s="500"/>
      <c r="OCX63" s="500"/>
      <c r="OCY63" s="500"/>
      <c r="OCZ63" s="500"/>
      <c r="ODA63" s="500"/>
      <c r="ODB63" s="501"/>
      <c r="ODC63" s="210"/>
      <c r="ODD63" s="211"/>
      <c r="ODE63" s="193"/>
      <c r="ODF63" s="209"/>
      <c r="ODG63" s="499"/>
      <c r="ODH63" s="500"/>
      <c r="ODI63" s="500"/>
      <c r="ODJ63" s="500"/>
      <c r="ODK63" s="500"/>
      <c r="ODL63" s="500"/>
      <c r="ODM63" s="500"/>
      <c r="ODN63" s="501"/>
      <c r="ODO63" s="210"/>
      <c r="ODP63" s="211"/>
      <c r="ODQ63" s="193"/>
      <c r="ODR63" s="209"/>
      <c r="ODS63" s="499"/>
      <c r="ODT63" s="500"/>
      <c r="ODU63" s="500"/>
      <c r="ODV63" s="500"/>
      <c r="ODW63" s="500"/>
      <c r="ODX63" s="500"/>
      <c r="ODY63" s="500"/>
      <c r="ODZ63" s="501"/>
      <c r="OEA63" s="210"/>
      <c r="OEB63" s="211"/>
      <c r="OEC63" s="193"/>
      <c r="OED63" s="209"/>
      <c r="OEE63" s="499"/>
      <c r="OEF63" s="500"/>
      <c r="OEG63" s="500"/>
      <c r="OEH63" s="500"/>
      <c r="OEI63" s="500"/>
      <c r="OEJ63" s="500"/>
      <c r="OEK63" s="500"/>
      <c r="OEL63" s="501"/>
      <c r="OEM63" s="210"/>
      <c r="OEN63" s="211"/>
      <c r="OEO63" s="193"/>
      <c r="OEP63" s="209"/>
      <c r="OEQ63" s="499"/>
      <c r="OER63" s="500"/>
      <c r="OES63" s="500"/>
      <c r="OET63" s="500"/>
      <c r="OEU63" s="500"/>
      <c r="OEV63" s="500"/>
      <c r="OEW63" s="500"/>
      <c r="OEX63" s="501"/>
      <c r="OEY63" s="210"/>
      <c r="OEZ63" s="211"/>
      <c r="OFA63" s="193"/>
      <c r="OFB63" s="209"/>
      <c r="OFC63" s="499"/>
      <c r="OFD63" s="500"/>
      <c r="OFE63" s="500"/>
      <c r="OFF63" s="500"/>
      <c r="OFG63" s="500"/>
      <c r="OFH63" s="500"/>
      <c r="OFI63" s="500"/>
      <c r="OFJ63" s="501"/>
      <c r="OFK63" s="210"/>
      <c r="OFL63" s="211"/>
      <c r="OFM63" s="193"/>
      <c r="OFN63" s="209"/>
      <c r="OFO63" s="499"/>
      <c r="OFP63" s="500"/>
      <c r="OFQ63" s="500"/>
      <c r="OFR63" s="500"/>
      <c r="OFS63" s="500"/>
      <c r="OFT63" s="500"/>
      <c r="OFU63" s="500"/>
      <c r="OFV63" s="501"/>
      <c r="OFW63" s="210"/>
      <c r="OFX63" s="211"/>
      <c r="OFY63" s="193"/>
      <c r="OFZ63" s="209"/>
      <c r="OGA63" s="499"/>
      <c r="OGB63" s="500"/>
      <c r="OGC63" s="500"/>
      <c r="OGD63" s="500"/>
      <c r="OGE63" s="500"/>
      <c r="OGF63" s="500"/>
      <c r="OGG63" s="500"/>
      <c r="OGH63" s="501"/>
      <c r="OGI63" s="210"/>
      <c r="OGJ63" s="211"/>
      <c r="OGK63" s="193"/>
      <c r="OGL63" s="209"/>
      <c r="OGM63" s="499"/>
      <c r="OGN63" s="500"/>
      <c r="OGO63" s="500"/>
      <c r="OGP63" s="500"/>
      <c r="OGQ63" s="500"/>
      <c r="OGR63" s="500"/>
      <c r="OGS63" s="500"/>
      <c r="OGT63" s="501"/>
      <c r="OGU63" s="210"/>
      <c r="OGV63" s="211"/>
      <c r="OGW63" s="193"/>
      <c r="OGX63" s="209"/>
      <c r="OGY63" s="499"/>
      <c r="OGZ63" s="500"/>
      <c r="OHA63" s="500"/>
      <c r="OHB63" s="500"/>
      <c r="OHC63" s="500"/>
      <c r="OHD63" s="500"/>
      <c r="OHE63" s="500"/>
      <c r="OHF63" s="501"/>
      <c r="OHG63" s="210"/>
      <c r="OHH63" s="211"/>
      <c r="OHI63" s="193"/>
      <c r="OHJ63" s="209"/>
      <c r="OHK63" s="499"/>
      <c r="OHL63" s="500"/>
      <c r="OHM63" s="500"/>
      <c r="OHN63" s="500"/>
      <c r="OHO63" s="500"/>
      <c r="OHP63" s="500"/>
      <c r="OHQ63" s="500"/>
      <c r="OHR63" s="501"/>
      <c r="OHS63" s="210"/>
      <c r="OHT63" s="211"/>
      <c r="OHU63" s="193"/>
      <c r="OHV63" s="209"/>
      <c r="OHW63" s="499"/>
      <c r="OHX63" s="500"/>
      <c r="OHY63" s="500"/>
      <c r="OHZ63" s="500"/>
      <c r="OIA63" s="500"/>
      <c r="OIB63" s="500"/>
      <c r="OIC63" s="500"/>
      <c r="OID63" s="501"/>
      <c r="OIE63" s="210"/>
      <c r="OIF63" s="211"/>
      <c r="OIG63" s="193"/>
      <c r="OIH63" s="209"/>
      <c r="OII63" s="499"/>
      <c r="OIJ63" s="500"/>
      <c r="OIK63" s="500"/>
      <c r="OIL63" s="500"/>
      <c r="OIM63" s="500"/>
      <c r="OIN63" s="500"/>
      <c r="OIO63" s="500"/>
      <c r="OIP63" s="501"/>
      <c r="OIQ63" s="210"/>
      <c r="OIR63" s="211"/>
      <c r="OIS63" s="193"/>
      <c r="OIT63" s="209"/>
      <c r="OIU63" s="499"/>
      <c r="OIV63" s="500"/>
      <c r="OIW63" s="500"/>
      <c r="OIX63" s="500"/>
      <c r="OIY63" s="500"/>
      <c r="OIZ63" s="500"/>
      <c r="OJA63" s="500"/>
      <c r="OJB63" s="501"/>
      <c r="OJC63" s="210"/>
      <c r="OJD63" s="211"/>
      <c r="OJE63" s="193"/>
      <c r="OJF63" s="209"/>
      <c r="OJG63" s="499"/>
      <c r="OJH63" s="500"/>
      <c r="OJI63" s="500"/>
      <c r="OJJ63" s="500"/>
      <c r="OJK63" s="500"/>
      <c r="OJL63" s="500"/>
      <c r="OJM63" s="500"/>
      <c r="OJN63" s="501"/>
      <c r="OJO63" s="210"/>
      <c r="OJP63" s="211"/>
      <c r="OJQ63" s="193"/>
      <c r="OJR63" s="209"/>
      <c r="OJS63" s="499"/>
      <c r="OJT63" s="500"/>
      <c r="OJU63" s="500"/>
      <c r="OJV63" s="500"/>
      <c r="OJW63" s="500"/>
      <c r="OJX63" s="500"/>
      <c r="OJY63" s="500"/>
      <c r="OJZ63" s="501"/>
      <c r="OKA63" s="210"/>
      <c r="OKB63" s="211"/>
      <c r="OKC63" s="193"/>
      <c r="OKD63" s="209"/>
      <c r="OKE63" s="499"/>
      <c r="OKF63" s="500"/>
      <c r="OKG63" s="500"/>
      <c r="OKH63" s="500"/>
      <c r="OKI63" s="500"/>
      <c r="OKJ63" s="500"/>
      <c r="OKK63" s="500"/>
      <c r="OKL63" s="501"/>
      <c r="OKM63" s="210"/>
      <c r="OKN63" s="211"/>
      <c r="OKO63" s="193"/>
      <c r="OKP63" s="209"/>
      <c r="OKQ63" s="499"/>
      <c r="OKR63" s="500"/>
      <c r="OKS63" s="500"/>
      <c r="OKT63" s="500"/>
      <c r="OKU63" s="500"/>
      <c r="OKV63" s="500"/>
      <c r="OKW63" s="500"/>
      <c r="OKX63" s="501"/>
      <c r="OKY63" s="210"/>
      <c r="OKZ63" s="211"/>
      <c r="OLA63" s="193"/>
      <c r="OLB63" s="209"/>
      <c r="OLC63" s="499"/>
      <c r="OLD63" s="500"/>
      <c r="OLE63" s="500"/>
      <c r="OLF63" s="500"/>
      <c r="OLG63" s="500"/>
      <c r="OLH63" s="500"/>
      <c r="OLI63" s="500"/>
      <c r="OLJ63" s="501"/>
      <c r="OLK63" s="210"/>
      <c r="OLL63" s="211"/>
      <c r="OLM63" s="193"/>
      <c r="OLN63" s="209"/>
      <c r="OLO63" s="499"/>
      <c r="OLP63" s="500"/>
      <c r="OLQ63" s="500"/>
      <c r="OLR63" s="500"/>
      <c r="OLS63" s="500"/>
      <c r="OLT63" s="500"/>
      <c r="OLU63" s="500"/>
      <c r="OLV63" s="501"/>
      <c r="OLW63" s="210"/>
      <c r="OLX63" s="211"/>
      <c r="OLY63" s="193"/>
      <c r="OLZ63" s="209"/>
      <c r="OMA63" s="499"/>
      <c r="OMB63" s="500"/>
      <c r="OMC63" s="500"/>
      <c r="OMD63" s="500"/>
      <c r="OME63" s="500"/>
      <c r="OMF63" s="500"/>
      <c r="OMG63" s="500"/>
      <c r="OMH63" s="501"/>
      <c r="OMI63" s="210"/>
      <c r="OMJ63" s="211"/>
      <c r="OMK63" s="193"/>
      <c r="OML63" s="209"/>
      <c r="OMM63" s="499"/>
      <c r="OMN63" s="500"/>
      <c r="OMO63" s="500"/>
      <c r="OMP63" s="500"/>
      <c r="OMQ63" s="500"/>
      <c r="OMR63" s="500"/>
      <c r="OMS63" s="500"/>
      <c r="OMT63" s="501"/>
      <c r="OMU63" s="210"/>
      <c r="OMV63" s="211"/>
      <c r="OMW63" s="193"/>
      <c r="OMX63" s="209"/>
      <c r="OMY63" s="499"/>
      <c r="OMZ63" s="500"/>
      <c r="ONA63" s="500"/>
      <c r="ONB63" s="500"/>
      <c r="ONC63" s="500"/>
      <c r="OND63" s="500"/>
      <c r="ONE63" s="500"/>
      <c r="ONF63" s="501"/>
      <c r="ONG63" s="210"/>
      <c r="ONH63" s="211"/>
      <c r="ONI63" s="193"/>
      <c r="ONJ63" s="209"/>
      <c r="ONK63" s="499"/>
      <c r="ONL63" s="500"/>
      <c r="ONM63" s="500"/>
      <c r="ONN63" s="500"/>
      <c r="ONO63" s="500"/>
      <c r="ONP63" s="500"/>
      <c r="ONQ63" s="500"/>
      <c r="ONR63" s="501"/>
      <c r="ONS63" s="210"/>
      <c r="ONT63" s="211"/>
      <c r="ONU63" s="193"/>
      <c r="ONV63" s="209"/>
      <c r="ONW63" s="499"/>
      <c r="ONX63" s="500"/>
      <c r="ONY63" s="500"/>
      <c r="ONZ63" s="500"/>
      <c r="OOA63" s="500"/>
      <c r="OOB63" s="500"/>
      <c r="OOC63" s="500"/>
      <c r="OOD63" s="501"/>
      <c r="OOE63" s="210"/>
      <c r="OOF63" s="211"/>
      <c r="OOG63" s="193"/>
      <c r="OOH63" s="209"/>
      <c r="OOI63" s="499"/>
      <c r="OOJ63" s="500"/>
      <c r="OOK63" s="500"/>
      <c r="OOL63" s="500"/>
      <c r="OOM63" s="500"/>
      <c r="OON63" s="500"/>
      <c r="OOO63" s="500"/>
      <c r="OOP63" s="501"/>
      <c r="OOQ63" s="210"/>
      <c r="OOR63" s="211"/>
      <c r="OOS63" s="193"/>
      <c r="OOT63" s="209"/>
      <c r="OOU63" s="499"/>
      <c r="OOV63" s="500"/>
      <c r="OOW63" s="500"/>
      <c r="OOX63" s="500"/>
      <c r="OOY63" s="500"/>
      <c r="OOZ63" s="500"/>
      <c r="OPA63" s="500"/>
      <c r="OPB63" s="501"/>
      <c r="OPC63" s="210"/>
      <c r="OPD63" s="211"/>
      <c r="OPE63" s="193"/>
      <c r="OPF63" s="209"/>
      <c r="OPG63" s="499"/>
      <c r="OPH63" s="500"/>
      <c r="OPI63" s="500"/>
      <c r="OPJ63" s="500"/>
      <c r="OPK63" s="500"/>
      <c r="OPL63" s="500"/>
      <c r="OPM63" s="500"/>
      <c r="OPN63" s="501"/>
      <c r="OPO63" s="210"/>
      <c r="OPP63" s="211"/>
      <c r="OPQ63" s="193"/>
      <c r="OPR63" s="209"/>
      <c r="OPS63" s="499"/>
      <c r="OPT63" s="500"/>
      <c r="OPU63" s="500"/>
      <c r="OPV63" s="500"/>
      <c r="OPW63" s="500"/>
      <c r="OPX63" s="500"/>
      <c r="OPY63" s="500"/>
      <c r="OPZ63" s="501"/>
      <c r="OQA63" s="210"/>
      <c r="OQB63" s="211"/>
      <c r="OQC63" s="193"/>
      <c r="OQD63" s="209"/>
      <c r="OQE63" s="499"/>
      <c r="OQF63" s="500"/>
      <c r="OQG63" s="500"/>
      <c r="OQH63" s="500"/>
      <c r="OQI63" s="500"/>
      <c r="OQJ63" s="500"/>
      <c r="OQK63" s="500"/>
      <c r="OQL63" s="501"/>
      <c r="OQM63" s="210"/>
      <c r="OQN63" s="211"/>
      <c r="OQO63" s="193"/>
      <c r="OQP63" s="209"/>
      <c r="OQQ63" s="499"/>
      <c r="OQR63" s="500"/>
      <c r="OQS63" s="500"/>
      <c r="OQT63" s="500"/>
      <c r="OQU63" s="500"/>
      <c r="OQV63" s="500"/>
      <c r="OQW63" s="500"/>
      <c r="OQX63" s="501"/>
      <c r="OQY63" s="210"/>
      <c r="OQZ63" s="211"/>
      <c r="ORA63" s="193"/>
      <c r="ORB63" s="209"/>
      <c r="ORC63" s="499"/>
      <c r="ORD63" s="500"/>
      <c r="ORE63" s="500"/>
      <c r="ORF63" s="500"/>
      <c r="ORG63" s="500"/>
      <c r="ORH63" s="500"/>
      <c r="ORI63" s="500"/>
      <c r="ORJ63" s="501"/>
      <c r="ORK63" s="210"/>
      <c r="ORL63" s="211"/>
      <c r="ORM63" s="193"/>
      <c r="ORN63" s="209"/>
      <c r="ORO63" s="499"/>
      <c r="ORP63" s="500"/>
      <c r="ORQ63" s="500"/>
      <c r="ORR63" s="500"/>
      <c r="ORS63" s="500"/>
      <c r="ORT63" s="500"/>
      <c r="ORU63" s="500"/>
      <c r="ORV63" s="501"/>
      <c r="ORW63" s="210"/>
      <c r="ORX63" s="211"/>
      <c r="ORY63" s="193"/>
      <c r="ORZ63" s="209"/>
      <c r="OSA63" s="499"/>
      <c r="OSB63" s="500"/>
      <c r="OSC63" s="500"/>
      <c r="OSD63" s="500"/>
      <c r="OSE63" s="500"/>
      <c r="OSF63" s="500"/>
      <c r="OSG63" s="500"/>
      <c r="OSH63" s="501"/>
      <c r="OSI63" s="210"/>
      <c r="OSJ63" s="211"/>
      <c r="OSK63" s="193"/>
      <c r="OSL63" s="209"/>
      <c r="OSM63" s="499"/>
      <c r="OSN63" s="500"/>
      <c r="OSO63" s="500"/>
      <c r="OSP63" s="500"/>
      <c r="OSQ63" s="500"/>
      <c r="OSR63" s="500"/>
      <c r="OSS63" s="500"/>
      <c r="OST63" s="501"/>
      <c r="OSU63" s="210"/>
      <c r="OSV63" s="211"/>
      <c r="OSW63" s="193"/>
      <c r="OSX63" s="209"/>
      <c r="OSY63" s="499"/>
      <c r="OSZ63" s="500"/>
      <c r="OTA63" s="500"/>
      <c r="OTB63" s="500"/>
      <c r="OTC63" s="500"/>
      <c r="OTD63" s="500"/>
      <c r="OTE63" s="500"/>
      <c r="OTF63" s="501"/>
      <c r="OTG63" s="210"/>
      <c r="OTH63" s="211"/>
      <c r="OTI63" s="193"/>
      <c r="OTJ63" s="209"/>
      <c r="OTK63" s="499"/>
      <c r="OTL63" s="500"/>
      <c r="OTM63" s="500"/>
      <c r="OTN63" s="500"/>
      <c r="OTO63" s="500"/>
      <c r="OTP63" s="500"/>
      <c r="OTQ63" s="500"/>
      <c r="OTR63" s="501"/>
      <c r="OTS63" s="210"/>
      <c r="OTT63" s="211"/>
      <c r="OTU63" s="193"/>
      <c r="OTV63" s="209"/>
      <c r="OTW63" s="499"/>
      <c r="OTX63" s="500"/>
      <c r="OTY63" s="500"/>
      <c r="OTZ63" s="500"/>
      <c r="OUA63" s="500"/>
      <c r="OUB63" s="500"/>
      <c r="OUC63" s="500"/>
      <c r="OUD63" s="501"/>
      <c r="OUE63" s="210"/>
      <c r="OUF63" s="211"/>
      <c r="OUG63" s="193"/>
      <c r="OUH63" s="209"/>
      <c r="OUI63" s="499"/>
      <c r="OUJ63" s="500"/>
      <c r="OUK63" s="500"/>
      <c r="OUL63" s="500"/>
      <c r="OUM63" s="500"/>
      <c r="OUN63" s="500"/>
      <c r="OUO63" s="500"/>
      <c r="OUP63" s="501"/>
      <c r="OUQ63" s="210"/>
      <c r="OUR63" s="211"/>
      <c r="OUS63" s="193"/>
      <c r="OUT63" s="209"/>
      <c r="OUU63" s="499"/>
      <c r="OUV63" s="500"/>
      <c r="OUW63" s="500"/>
      <c r="OUX63" s="500"/>
      <c r="OUY63" s="500"/>
      <c r="OUZ63" s="500"/>
      <c r="OVA63" s="500"/>
      <c r="OVB63" s="501"/>
      <c r="OVC63" s="210"/>
      <c r="OVD63" s="211"/>
      <c r="OVE63" s="193"/>
      <c r="OVF63" s="209"/>
      <c r="OVG63" s="499"/>
      <c r="OVH63" s="500"/>
      <c r="OVI63" s="500"/>
      <c r="OVJ63" s="500"/>
      <c r="OVK63" s="500"/>
      <c r="OVL63" s="500"/>
      <c r="OVM63" s="500"/>
      <c r="OVN63" s="501"/>
      <c r="OVO63" s="210"/>
      <c r="OVP63" s="211"/>
      <c r="OVQ63" s="193"/>
      <c r="OVR63" s="209"/>
      <c r="OVS63" s="499"/>
      <c r="OVT63" s="500"/>
      <c r="OVU63" s="500"/>
      <c r="OVV63" s="500"/>
      <c r="OVW63" s="500"/>
      <c r="OVX63" s="500"/>
      <c r="OVY63" s="500"/>
      <c r="OVZ63" s="501"/>
      <c r="OWA63" s="210"/>
      <c r="OWB63" s="211"/>
      <c r="OWC63" s="193"/>
      <c r="OWD63" s="209"/>
      <c r="OWE63" s="499"/>
      <c r="OWF63" s="500"/>
      <c r="OWG63" s="500"/>
      <c r="OWH63" s="500"/>
      <c r="OWI63" s="500"/>
      <c r="OWJ63" s="500"/>
      <c r="OWK63" s="500"/>
      <c r="OWL63" s="501"/>
      <c r="OWM63" s="210"/>
      <c r="OWN63" s="211"/>
      <c r="OWO63" s="193"/>
      <c r="OWP63" s="209"/>
      <c r="OWQ63" s="499"/>
      <c r="OWR63" s="500"/>
      <c r="OWS63" s="500"/>
      <c r="OWT63" s="500"/>
      <c r="OWU63" s="500"/>
      <c r="OWV63" s="500"/>
      <c r="OWW63" s="500"/>
      <c r="OWX63" s="501"/>
      <c r="OWY63" s="210"/>
      <c r="OWZ63" s="211"/>
      <c r="OXA63" s="193"/>
      <c r="OXB63" s="209"/>
      <c r="OXC63" s="499"/>
      <c r="OXD63" s="500"/>
      <c r="OXE63" s="500"/>
      <c r="OXF63" s="500"/>
      <c r="OXG63" s="500"/>
      <c r="OXH63" s="500"/>
      <c r="OXI63" s="500"/>
      <c r="OXJ63" s="501"/>
      <c r="OXK63" s="210"/>
      <c r="OXL63" s="211"/>
      <c r="OXM63" s="193"/>
      <c r="OXN63" s="209"/>
      <c r="OXO63" s="499"/>
      <c r="OXP63" s="500"/>
      <c r="OXQ63" s="500"/>
      <c r="OXR63" s="500"/>
      <c r="OXS63" s="500"/>
      <c r="OXT63" s="500"/>
      <c r="OXU63" s="500"/>
      <c r="OXV63" s="501"/>
      <c r="OXW63" s="210"/>
      <c r="OXX63" s="211"/>
      <c r="OXY63" s="193"/>
      <c r="OXZ63" s="209"/>
      <c r="OYA63" s="499"/>
      <c r="OYB63" s="500"/>
      <c r="OYC63" s="500"/>
      <c r="OYD63" s="500"/>
      <c r="OYE63" s="500"/>
      <c r="OYF63" s="500"/>
      <c r="OYG63" s="500"/>
      <c r="OYH63" s="501"/>
      <c r="OYI63" s="210"/>
      <c r="OYJ63" s="211"/>
      <c r="OYK63" s="193"/>
      <c r="OYL63" s="209"/>
      <c r="OYM63" s="499"/>
      <c r="OYN63" s="500"/>
      <c r="OYO63" s="500"/>
      <c r="OYP63" s="500"/>
      <c r="OYQ63" s="500"/>
      <c r="OYR63" s="500"/>
      <c r="OYS63" s="500"/>
      <c r="OYT63" s="501"/>
      <c r="OYU63" s="210"/>
      <c r="OYV63" s="211"/>
      <c r="OYW63" s="193"/>
      <c r="OYX63" s="209"/>
      <c r="OYY63" s="499"/>
      <c r="OYZ63" s="500"/>
      <c r="OZA63" s="500"/>
      <c r="OZB63" s="500"/>
      <c r="OZC63" s="500"/>
      <c r="OZD63" s="500"/>
      <c r="OZE63" s="500"/>
      <c r="OZF63" s="501"/>
      <c r="OZG63" s="210"/>
      <c r="OZH63" s="211"/>
      <c r="OZI63" s="193"/>
      <c r="OZJ63" s="209"/>
      <c r="OZK63" s="499"/>
      <c r="OZL63" s="500"/>
      <c r="OZM63" s="500"/>
      <c r="OZN63" s="500"/>
      <c r="OZO63" s="500"/>
      <c r="OZP63" s="500"/>
      <c r="OZQ63" s="500"/>
      <c r="OZR63" s="501"/>
      <c r="OZS63" s="210"/>
      <c r="OZT63" s="211"/>
      <c r="OZU63" s="193"/>
      <c r="OZV63" s="209"/>
      <c r="OZW63" s="499"/>
      <c r="OZX63" s="500"/>
      <c r="OZY63" s="500"/>
      <c r="OZZ63" s="500"/>
      <c r="PAA63" s="500"/>
      <c r="PAB63" s="500"/>
      <c r="PAC63" s="500"/>
      <c r="PAD63" s="501"/>
      <c r="PAE63" s="210"/>
      <c r="PAF63" s="211"/>
      <c r="PAG63" s="193"/>
      <c r="PAH63" s="209"/>
      <c r="PAI63" s="499"/>
      <c r="PAJ63" s="500"/>
      <c r="PAK63" s="500"/>
      <c r="PAL63" s="500"/>
      <c r="PAM63" s="500"/>
      <c r="PAN63" s="500"/>
      <c r="PAO63" s="500"/>
      <c r="PAP63" s="501"/>
      <c r="PAQ63" s="210"/>
      <c r="PAR63" s="211"/>
      <c r="PAS63" s="193"/>
      <c r="PAT63" s="209"/>
      <c r="PAU63" s="499"/>
      <c r="PAV63" s="500"/>
      <c r="PAW63" s="500"/>
      <c r="PAX63" s="500"/>
      <c r="PAY63" s="500"/>
      <c r="PAZ63" s="500"/>
      <c r="PBA63" s="500"/>
      <c r="PBB63" s="501"/>
      <c r="PBC63" s="210"/>
      <c r="PBD63" s="211"/>
      <c r="PBE63" s="193"/>
      <c r="PBF63" s="209"/>
      <c r="PBG63" s="499"/>
      <c r="PBH63" s="500"/>
      <c r="PBI63" s="500"/>
      <c r="PBJ63" s="500"/>
      <c r="PBK63" s="500"/>
      <c r="PBL63" s="500"/>
      <c r="PBM63" s="500"/>
      <c r="PBN63" s="501"/>
      <c r="PBO63" s="210"/>
      <c r="PBP63" s="211"/>
      <c r="PBQ63" s="193"/>
      <c r="PBR63" s="209"/>
      <c r="PBS63" s="499"/>
      <c r="PBT63" s="500"/>
      <c r="PBU63" s="500"/>
      <c r="PBV63" s="500"/>
      <c r="PBW63" s="500"/>
      <c r="PBX63" s="500"/>
      <c r="PBY63" s="500"/>
      <c r="PBZ63" s="501"/>
      <c r="PCA63" s="210"/>
      <c r="PCB63" s="211"/>
      <c r="PCC63" s="193"/>
      <c r="PCD63" s="209"/>
      <c r="PCE63" s="499"/>
      <c r="PCF63" s="500"/>
      <c r="PCG63" s="500"/>
      <c r="PCH63" s="500"/>
      <c r="PCI63" s="500"/>
      <c r="PCJ63" s="500"/>
      <c r="PCK63" s="500"/>
      <c r="PCL63" s="501"/>
      <c r="PCM63" s="210"/>
      <c r="PCN63" s="211"/>
      <c r="PCO63" s="193"/>
      <c r="PCP63" s="209"/>
      <c r="PCQ63" s="499"/>
      <c r="PCR63" s="500"/>
      <c r="PCS63" s="500"/>
      <c r="PCT63" s="500"/>
      <c r="PCU63" s="500"/>
      <c r="PCV63" s="500"/>
      <c r="PCW63" s="500"/>
      <c r="PCX63" s="501"/>
      <c r="PCY63" s="210"/>
      <c r="PCZ63" s="211"/>
      <c r="PDA63" s="193"/>
      <c r="PDB63" s="209"/>
      <c r="PDC63" s="499"/>
      <c r="PDD63" s="500"/>
      <c r="PDE63" s="500"/>
      <c r="PDF63" s="500"/>
      <c r="PDG63" s="500"/>
      <c r="PDH63" s="500"/>
      <c r="PDI63" s="500"/>
      <c r="PDJ63" s="501"/>
      <c r="PDK63" s="210"/>
      <c r="PDL63" s="211"/>
      <c r="PDM63" s="193"/>
      <c r="PDN63" s="209"/>
      <c r="PDO63" s="499"/>
      <c r="PDP63" s="500"/>
      <c r="PDQ63" s="500"/>
      <c r="PDR63" s="500"/>
      <c r="PDS63" s="500"/>
      <c r="PDT63" s="500"/>
      <c r="PDU63" s="500"/>
      <c r="PDV63" s="501"/>
      <c r="PDW63" s="210"/>
      <c r="PDX63" s="211"/>
      <c r="PDY63" s="193"/>
      <c r="PDZ63" s="209"/>
      <c r="PEA63" s="499"/>
      <c r="PEB63" s="500"/>
      <c r="PEC63" s="500"/>
      <c r="PED63" s="500"/>
      <c r="PEE63" s="500"/>
      <c r="PEF63" s="500"/>
      <c r="PEG63" s="500"/>
      <c r="PEH63" s="501"/>
      <c r="PEI63" s="210"/>
      <c r="PEJ63" s="211"/>
      <c r="PEK63" s="193"/>
      <c r="PEL63" s="209"/>
      <c r="PEM63" s="499"/>
      <c r="PEN63" s="500"/>
      <c r="PEO63" s="500"/>
      <c r="PEP63" s="500"/>
      <c r="PEQ63" s="500"/>
      <c r="PER63" s="500"/>
      <c r="PES63" s="500"/>
      <c r="PET63" s="501"/>
      <c r="PEU63" s="210"/>
      <c r="PEV63" s="211"/>
      <c r="PEW63" s="193"/>
      <c r="PEX63" s="209"/>
      <c r="PEY63" s="499"/>
      <c r="PEZ63" s="500"/>
      <c r="PFA63" s="500"/>
      <c r="PFB63" s="500"/>
      <c r="PFC63" s="500"/>
      <c r="PFD63" s="500"/>
      <c r="PFE63" s="500"/>
      <c r="PFF63" s="501"/>
      <c r="PFG63" s="210"/>
      <c r="PFH63" s="211"/>
      <c r="PFI63" s="193"/>
      <c r="PFJ63" s="209"/>
      <c r="PFK63" s="499"/>
      <c r="PFL63" s="500"/>
      <c r="PFM63" s="500"/>
      <c r="PFN63" s="500"/>
      <c r="PFO63" s="500"/>
      <c r="PFP63" s="500"/>
      <c r="PFQ63" s="500"/>
      <c r="PFR63" s="501"/>
      <c r="PFS63" s="210"/>
      <c r="PFT63" s="211"/>
      <c r="PFU63" s="193"/>
      <c r="PFV63" s="209"/>
      <c r="PFW63" s="499"/>
      <c r="PFX63" s="500"/>
      <c r="PFY63" s="500"/>
      <c r="PFZ63" s="500"/>
      <c r="PGA63" s="500"/>
      <c r="PGB63" s="500"/>
      <c r="PGC63" s="500"/>
      <c r="PGD63" s="501"/>
      <c r="PGE63" s="210"/>
      <c r="PGF63" s="211"/>
      <c r="PGG63" s="193"/>
      <c r="PGH63" s="209"/>
      <c r="PGI63" s="499"/>
      <c r="PGJ63" s="500"/>
      <c r="PGK63" s="500"/>
      <c r="PGL63" s="500"/>
      <c r="PGM63" s="500"/>
      <c r="PGN63" s="500"/>
      <c r="PGO63" s="500"/>
      <c r="PGP63" s="501"/>
      <c r="PGQ63" s="210"/>
      <c r="PGR63" s="211"/>
      <c r="PGS63" s="193"/>
      <c r="PGT63" s="209"/>
      <c r="PGU63" s="499"/>
      <c r="PGV63" s="500"/>
      <c r="PGW63" s="500"/>
      <c r="PGX63" s="500"/>
      <c r="PGY63" s="500"/>
      <c r="PGZ63" s="500"/>
      <c r="PHA63" s="500"/>
      <c r="PHB63" s="501"/>
      <c r="PHC63" s="210"/>
      <c r="PHD63" s="211"/>
      <c r="PHE63" s="193"/>
      <c r="PHF63" s="209"/>
      <c r="PHG63" s="499"/>
      <c r="PHH63" s="500"/>
      <c r="PHI63" s="500"/>
      <c r="PHJ63" s="500"/>
      <c r="PHK63" s="500"/>
      <c r="PHL63" s="500"/>
      <c r="PHM63" s="500"/>
      <c r="PHN63" s="501"/>
      <c r="PHO63" s="210"/>
      <c r="PHP63" s="211"/>
      <c r="PHQ63" s="193"/>
      <c r="PHR63" s="209"/>
      <c r="PHS63" s="499"/>
      <c r="PHT63" s="500"/>
      <c r="PHU63" s="500"/>
      <c r="PHV63" s="500"/>
      <c r="PHW63" s="500"/>
      <c r="PHX63" s="500"/>
      <c r="PHY63" s="500"/>
      <c r="PHZ63" s="501"/>
      <c r="PIA63" s="210"/>
      <c r="PIB63" s="211"/>
      <c r="PIC63" s="193"/>
      <c r="PID63" s="209"/>
      <c r="PIE63" s="499"/>
      <c r="PIF63" s="500"/>
      <c r="PIG63" s="500"/>
      <c r="PIH63" s="500"/>
      <c r="PII63" s="500"/>
      <c r="PIJ63" s="500"/>
      <c r="PIK63" s="500"/>
      <c r="PIL63" s="501"/>
      <c r="PIM63" s="210"/>
      <c r="PIN63" s="211"/>
      <c r="PIO63" s="193"/>
      <c r="PIP63" s="209"/>
      <c r="PIQ63" s="499"/>
      <c r="PIR63" s="500"/>
      <c r="PIS63" s="500"/>
      <c r="PIT63" s="500"/>
      <c r="PIU63" s="500"/>
      <c r="PIV63" s="500"/>
      <c r="PIW63" s="500"/>
      <c r="PIX63" s="501"/>
      <c r="PIY63" s="210"/>
      <c r="PIZ63" s="211"/>
      <c r="PJA63" s="193"/>
      <c r="PJB63" s="209"/>
      <c r="PJC63" s="499"/>
      <c r="PJD63" s="500"/>
      <c r="PJE63" s="500"/>
      <c r="PJF63" s="500"/>
      <c r="PJG63" s="500"/>
      <c r="PJH63" s="500"/>
      <c r="PJI63" s="500"/>
      <c r="PJJ63" s="501"/>
      <c r="PJK63" s="210"/>
      <c r="PJL63" s="211"/>
      <c r="PJM63" s="193"/>
      <c r="PJN63" s="209"/>
      <c r="PJO63" s="499"/>
      <c r="PJP63" s="500"/>
      <c r="PJQ63" s="500"/>
      <c r="PJR63" s="500"/>
      <c r="PJS63" s="500"/>
      <c r="PJT63" s="500"/>
      <c r="PJU63" s="500"/>
      <c r="PJV63" s="501"/>
      <c r="PJW63" s="210"/>
      <c r="PJX63" s="211"/>
      <c r="PJY63" s="193"/>
      <c r="PJZ63" s="209"/>
      <c r="PKA63" s="499"/>
      <c r="PKB63" s="500"/>
      <c r="PKC63" s="500"/>
      <c r="PKD63" s="500"/>
      <c r="PKE63" s="500"/>
      <c r="PKF63" s="500"/>
      <c r="PKG63" s="500"/>
      <c r="PKH63" s="501"/>
      <c r="PKI63" s="210"/>
      <c r="PKJ63" s="211"/>
      <c r="PKK63" s="193"/>
      <c r="PKL63" s="209"/>
      <c r="PKM63" s="499"/>
      <c r="PKN63" s="500"/>
      <c r="PKO63" s="500"/>
      <c r="PKP63" s="500"/>
      <c r="PKQ63" s="500"/>
      <c r="PKR63" s="500"/>
      <c r="PKS63" s="500"/>
      <c r="PKT63" s="501"/>
      <c r="PKU63" s="210"/>
      <c r="PKV63" s="211"/>
      <c r="PKW63" s="193"/>
      <c r="PKX63" s="209"/>
      <c r="PKY63" s="499"/>
      <c r="PKZ63" s="500"/>
      <c r="PLA63" s="500"/>
      <c r="PLB63" s="500"/>
      <c r="PLC63" s="500"/>
      <c r="PLD63" s="500"/>
      <c r="PLE63" s="500"/>
      <c r="PLF63" s="501"/>
      <c r="PLG63" s="210"/>
      <c r="PLH63" s="211"/>
      <c r="PLI63" s="193"/>
      <c r="PLJ63" s="209"/>
      <c r="PLK63" s="499"/>
      <c r="PLL63" s="500"/>
      <c r="PLM63" s="500"/>
      <c r="PLN63" s="500"/>
      <c r="PLO63" s="500"/>
      <c r="PLP63" s="500"/>
      <c r="PLQ63" s="500"/>
      <c r="PLR63" s="501"/>
      <c r="PLS63" s="210"/>
      <c r="PLT63" s="211"/>
      <c r="PLU63" s="193"/>
      <c r="PLV63" s="209"/>
      <c r="PLW63" s="499"/>
      <c r="PLX63" s="500"/>
      <c r="PLY63" s="500"/>
      <c r="PLZ63" s="500"/>
      <c r="PMA63" s="500"/>
      <c r="PMB63" s="500"/>
      <c r="PMC63" s="500"/>
      <c r="PMD63" s="501"/>
      <c r="PME63" s="210"/>
      <c r="PMF63" s="211"/>
      <c r="PMG63" s="193"/>
      <c r="PMH63" s="209"/>
      <c r="PMI63" s="499"/>
      <c r="PMJ63" s="500"/>
      <c r="PMK63" s="500"/>
      <c r="PML63" s="500"/>
      <c r="PMM63" s="500"/>
      <c r="PMN63" s="500"/>
      <c r="PMO63" s="500"/>
      <c r="PMP63" s="501"/>
      <c r="PMQ63" s="210"/>
      <c r="PMR63" s="211"/>
      <c r="PMS63" s="193"/>
      <c r="PMT63" s="209"/>
      <c r="PMU63" s="499"/>
      <c r="PMV63" s="500"/>
      <c r="PMW63" s="500"/>
      <c r="PMX63" s="500"/>
      <c r="PMY63" s="500"/>
      <c r="PMZ63" s="500"/>
      <c r="PNA63" s="500"/>
      <c r="PNB63" s="501"/>
      <c r="PNC63" s="210"/>
      <c r="PND63" s="211"/>
      <c r="PNE63" s="193"/>
      <c r="PNF63" s="209"/>
      <c r="PNG63" s="499"/>
      <c r="PNH63" s="500"/>
      <c r="PNI63" s="500"/>
      <c r="PNJ63" s="500"/>
      <c r="PNK63" s="500"/>
      <c r="PNL63" s="500"/>
      <c r="PNM63" s="500"/>
      <c r="PNN63" s="501"/>
      <c r="PNO63" s="210"/>
      <c r="PNP63" s="211"/>
      <c r="PNQ63" s="193"/>
      <c r="PNR63" s="209"/>
      <c r="PNS63" s="499"/>
      <c r="PNT63" s="500"/>
      <c r="PNU63" s="500"/>
      <c r="PNV63" s="500"/>
      <c r="PNW63" s="500"/>
      <c r="PNX63" s="500"/>
      <c r="PNY63" s="500"/>
      <c r="PNZ63" s="501"/>
      <c r="POA63" s="210"/>
      <c r="POB63" s="211"/>
      <c r="POC63" s="193"/>
      <c r="POD63" s="209"/>
      <c r="POE63" s="499"/>
      <c r="POF63" s="500"/>
      <c r="POG63" s="500"/>
      <c r="POH63" s="500"/>
      <c r="POI63" s="500"/>
      <c r="POJ63" s="500"/>
      <c r="POK63" s="500"/>
      <c r="POL63" s="501"/>
      <c r="POM63" s="210"/>
      <c r="PON63" s="211"/>
      <c r="POO63" s="193"/>
      <c r="POP63" s="209"/>
      <c r="POQ63" s="499"/>
      <c r="POR63" s="500"/>
      <c r="POS63" s="500"/>
      <c r="POT63" s="500"/>
      <c r="POU63" s="500"/>
      <c r="POV63" s="500"/>
      <c r="POW63" s="500"/>
      <c r="POX63" s="501"/>
      <c r="POY63" s="210"/>
      <c r="POZ63" s="211"/>
      <c r="PPA63" s="193"/>
      <c r="PPB63" s="209"/>
      <c r="PPC63" s="499"/>
      <c r="PPD63" s="500"/>
      <c r="PPE63" s="500"/>
      <c r="PPF63" s="500"/>
      <c r="PPG63" s="500"/>
      <c r="PPH63" s="500"/>
      <c r="PPI63" s="500"/>
      <c r="PPJ63" s="501"/>
      <c r="PPK63" s="210"/>
      <c r="PPL63" s="211"/>
      <c r="PPM63" s="193"/>
      <c r="PPN63" s="209"/>
      <c r="PPO63" s="499"/>
      <c r="PPP63" s="500"/>
      <c r="PPQ63" s="500"/>
      <c r="PPR63" s="500"/>
      <c r="PPS63" s="500"/>
      <c r="PPT63" s="500"/>
      <c r="PPU63" s="500"/>
      <c r="PPV63" s="501"/>
      <c r="PPW63" s="210"/>
      <c r="PPX63" s="211"/>
      <c r="PPY63" s="193"/>
      <c r="PPZ63" s="209"/>
      <c r="PQA63" s="499"/>
      <c r="PQB63" s="500"/>
      <c r="PQC63" s="500"/>
      <c r="PQD63" s="500"/>
      <c r="PQE63" s="500"/>
      <c r="PQF63" s="500"/>
      <c r="PQG63" s="500"/>
      <c r="PQH63" s="501"/>
      <c r="PQI63" s="210"/>
      <c r="PQJ63" s="211"/>
      <c r="PQK63" s="193"/>
      <c r="PQL63" s="209"/>
      <c r="PQM63" s="499"/>
      <c r="PQN63" s="500"/>
      <c r="PQO63" s="500"/>
      <c r="PQP63" s="500"/>
      <c r="PQQ63" s="500"/>
      <c r="PQR63" s="500"/>
      <c r="PQS63" s="500"/>
      <c r="PQT63" s="501"/>
      <c r="PQU63" s="210"/>
      <c r="PQV63" s="211"/>
      <c r="PQW63" s="193"/>
      <c r="PQX63" s="209"/>
      <c r="PQY63" s="499"/>
      <c r="PQZ63" s="500"/>
      <c r="PRA63" s="500"/>
      <c r="PRB63" s="500"/>
      <c r="PRC63" s="500"/>
      <c r="PRD63" s="500"/>
      <c r="PRE63" s="500"/>
      <c r="PRF63" s="501"/>
      <c r="PRG63" s="210"/>
      <c r="PRH63" s="211"/>
      <c r="PRI63" s="193"/>
      <c r="PRJ63" s="209"/>
      <c r="PRK63" s="499"/>
      <c r="PRL63" s="500"/>
      <c r="PRM63" s="500"/>
      <c r="PRN63" s="500"/>
      <c r="PRO63" s="500"/>
      <c r="PRP63" s="500"/>
      <c r="PRQ63" s="500"/>
      <c r="PRR63" s="501"/>
      <c r="PRS63" s="210"/>
      <c r="PRT63" s="211"/>
      <c r="PRU63" s="193"/>
      <c r="PRV63" s="209"/>
      <c r="PRW63" s="499"/>
      <c r="PRX63" s="500"/>
      <c r="PRY63" s="500"/>
      <c r="PRZ63" s="500"/>
      <c r="PSA63" s="500"/>
      <c r="PSB63" s="500"/>
      <c r="PSC63" s="500"/>
      <c r="PSD63" s="501"/>
      <c r="PSE63" s="210"/>
      <c r="PSF63" s="211"/>
      <c r="PSG63" s="193"/>
      <c r="PSH63" s="209"/>
      <c r="PSI63" s="499"/>
      <c r="PSJ63" s="500"/>
      <c r="PSK63" s="500"/>
      <c r="PSL63" s="500"/>
      <c r="PSM63" s="500"/>
      <c r="PSN63" s="500"/>
      <c r="PSO63" s="500"/>
      <c r="PSP63" s="501"/>
      <c r="PSQ63" s="210"/>
      <c r="PSR63" s="211"/>
      <c r="PSS63" s="193"/>
      <c r="PST63" s="209"/>
      <c r="PSU63" s="499"/>
      <c r="PSV63" s="500"/>
      <c r="PSW63" s="500"/>
      <c r="PSX63" s="500"/>
      <c r="PSY63" s="500"/>
      <c r="PSZ63" s="500"/>
      <c r="PTA63" s="500"/>
      <c r="PTB63" s="501"/>
      <c r="PTC63" s="210"/>
      <c r="PTD63" s="211"/>
      <c r="PTE63" s="193"/>
      <c r="PTF63" s="209"/>
      <c r="PTG63" s="499"/>
      <c r="PTH63" s="500"/>
      <c r="PTI63" s="500"/>
      <c r="PTJ63" s="500"/>
      <c r="PTK63" s="500"/>
      <c r="PTL63" s="500"/>
      <c r="PTM63" s="500"/>
      <c r="PTN63" s="501"/>
      <c r="PTO63" s="210"/>
      <c r="PTP63" s="211"/>
      <c r="PTQ63" s="193"/>
      <c r="PTR63" s="209"/>
      <c r="PTS63" s="499"/>
      <c r="PTT63" s="500"/>
      <c r="PTU63" s="500"/>
      <c r="PTV63" s="500"/>
      <c r="PTW63" s="500"/>
      <c r="PTX63" s="500"/>
      <c r="PTY63" s="500"/>
      <c r="PTZ63" s="501"/>
      <c r="PUA63" s="210"/>
      <c r="PUB63" s="211"/>
      <c r="PUC63" s="193"/>
      <c r="PUD63" s="209"/>
      <c r="PUE63" s="499"/>
      <c r="PUF63" s="500"/>
      <c r="PUG63" s="500"/>
      <c r="PUH63" s="500"/>
      <c r="PUI63" s="500"/>
      <c r="PUJ63" s="500"/>
      <c r="PUK63" s="500"/>
      <c r="PUL63" s="501"/>
      <c r="PUM63" s="210"/>
      <c r="PUN63" s="211"/>
      <c r="PUO63" s="193"/>
      <c r="PUP63" s="209"/>
      <c r="PUQ63" s="499"/>
      <c r="PUR63" s="500"/>
      <c r="PUS63" s="500"/>
      <c r="PUT63" s="500"/>
      <c r="PUU63" s="500"/>
      <c r="PUV63" s="500"/>
      <c r="PUW63" s="500"/>
      <c r="PUX63" s="501"/>
      <c r="PUY63" s="210"/>
      <c r="PUZ63" s="211"/>
      <c r="PVA63" s="193"/>
      <c r="PVB63" s="209"/>
      <c r="PVC63" s="499"/>
      <c r="PVD63" s="500"/>
      <c r="PVE63" s="500"/>
      <c r="PVF63" s="500"/>
      <c r="PVG63" s="500"/>
      <c r="PVH63" s="500"/>
      <c r="PVI63" s="500"/>
      <c r="PVJ63" s="501"/>
      <c r="PVK63" s="210"/>
      <c r="PVL63" s="211"/>
      <c r="PVM63" s="193"/>
      <c r="PVN63" s="209"/>
      <c r="PVO63" s="499"/>
      <c r="PVP63" s="500"/>
      <c r="PVQ63" s="500"/>
      <c r="PVR63" s="500"/>
      <c r="PVS63" s="500"/>
      <c r="PVT63" s="500"/>
      <c r="PVU63" s="500"/>
      <c r="PVV63" s="501"/>
      <c r="PVW63" s="210"/>
      <c r="PVX63" s="211"/>
      <c r="PVY63" s="193"/>
      <c r="PVZ63" s="209"/>
      <c r="PWA63" s="499"/>
      <c r="PWB63" s="500"/>
      <c r="PWC63" s="500"/>
      <c r="PWD63" s="500"/>
      <c r="PWE63" s="500"/>
      <c r="PWF63" s="500"/>
      <c r="PWG63" s="500"/>
      <c r="PWH63" s="501"/>
      <c r="PWI63" s="210"/>
      <c r="PWJ63" s="211"/>
      <c r="PWK63" s="193"/>
      <c r="PWL63" s="209"/>
      <c r="PWM63" s="499"/>
      <c r="PWN63" s="500"/>
      <c r="PWO63" s="500"/>
      <c r="PWP63" s="500"/>
      <c r="PWQ63" s="500"/>
      <c r="PWR63" s="500"/>
      <c r="PWS63" s="500"/>
      <c r="PWT63" s="501"/>
      <c r="PWU63" s="210"/>
      <c r="PWV63" s="211"/>
      <c r="PWW63" s="193"/>
      <c r="PWX63" s="209"/>
      <c r="PWY63" s="499"/>
      <c r="PWZ63" s="500"/>
      <c r="PXA63" s="500"/>
      <c r="PXB63" s="500"/>
      <c r="PXC63" s="500"/>
      <c r="PXD63" s="500"/>
      <c r="PXE63" s="500"/>
      <c r="PXF63" s="501"/>
      <c r="PXG63" s="210"/>
      <c r="PXH63" s="211"/>
      <c r="PXI63" s="193"/>
      <c r="PXJ63" s="209"/>
      <c r="PXK63" s="499"/>
      <c r="PXL63" s="500"/>
      <c r="PXM63" s="500"/>
      <c r="PXN63" s="500"/>
      <c r="PXO63" s="500"/>
      <c r="PXP63" s="500"/>
      <c r="PXQ63" s="500"/>
      <c r="PXR63" s="501"/>
      <c r="PXS63" s="210"/>
      <c r="PXT63" s="211"/>
      <c r="PXU63" s="193"/>
      <c r="PXV63" s="209"/>
      <c r="PXW63" s="499"/>
      <c r="PXX63" s="500"/>
      <c r="PXY63" s="500"/>
      <c r="PXZ63" s="500"/>
      <c r="PYA63" s="500"/>
      <c r="PYB63" s="500"/>
      <c r="PYC63" s="500"/>
      <c r="PYD63" s="501"/>
      <c r="PYE63" s="210"/>
      <c r="PYF63" s="211"/>
      <c r="PYG63" s="193"/>
      <c r="PYH63" s="209"/>
      <c r="PYI63" s="499"/>
      <c r="PYJ63" s="500"/>
      <c r="PYK63" s="500"/>
      <c r="PYL63" s="500"/>
      <c r="PYM63" s="500"/>
      <c r="PYN63" s="500"/>
      <c r="PYO63" s="500"/>
      <c r="PYP63" s="501"/>
      <c r="PYQ63" s="210"/>
      <c r="PYR63" s="211"/>
      <c r="PYS63" s="193"/>
      <c r="PYT63" s="209"/>
      <c r="PYU63" s="499"/>
      <c r="PYV63" s="500"/>
      <c r="PYW63" s="500"/>
      <c r="PYX63" s="500"/>
      <c r="PYY63" s="500"/>
      <c r="PYZ63" s="500"/>
      <c r="PZA63" s="500"/>
      <c r="PZB63" s="501"/>
      <c r="PZC63" s="210"/>
      <c r="PZD63" s="211"/>
      <c r="PZE63" s="193"/>
      <c r="PZF63" s="209"/>
      <c r="PZG63" s="499"/>
      <c r="PZH63" s="500"/>
      <c r="PZI63" s="500"/>
      <c r="PZJ63" s="500"/>
      <c r="PZK63" s="500"/>
      <c r="PZL63" s="500"/>
      <c r="PZM63" s="500"/>
      <c r="PZN63" s="501"/>
      <c r="PZO63" s="210"/>
      <c r="PZP63" s="211"/>
      <c r="PZQ63" s="193"/>
      <c r="PZR63" s="209"/>
      <c r="PZS63" s="499"/>
      <c r="PZT63" s="500"/>
      <c r="PZU63" s="500"/>
      <c r="PZV63" s="500"/>
      <c r="PZW63" s="500"/>
      <c r="PZX63" s="500"/>
      <c r="PZY63" s="500"/>
      <c r="PZZ63" s="501"/>
      <c r="QAA63" s="210"/>
      <c r="QAB63" s="211"/>
      <c r="QAC63" s="193"/>
      <c r="QAD63" s="209"/>
      <c r="QAE63" s="499"/>
      <c r="QAF63" s="500"/>
      <c r="QAG63" s="500"/>
      <c r="QAH63" s="500"/>
      <c r="QAI63" s="500"/>
      <c r="QAJ63" s="500"/>
      <c r="QAK63" s="500"/>
      <c r="QAL63" s="501"/>
      <c r="QAM63" s="210"/>
      <c r="QAN63" s="211"/>
      <c r="QAO63" s="193"/>
      <c r="QAP63" s="209"/>
      <c r="QAQ63" s="499"/>
      <c r="QAR63" s="500"/>
      <c r="QAS63" s="500"/>
      <c r="QAT63" s="500"/>
      <c r="QAU63" s="500"/>
      <c r="QAV63" s="500"/>
      <c r="QAW63" s="500"/>
      <c r="QAX63" s="501"/>
      <c r="QAY63" s="210"/>
      <c r="QAZ63" s="211"/>
      <c r="QBA63" s="193"/>
      <c r="QBB63" s="209"/>
      <c r="QBC63" s="499"/>
      <c r="QBD63" s="500"/>
      <c r="QBE63" s="500"/>
      <c r="QBF63" s="500"/>
      <c r="QBG63" s="500"/>
      <c r="QBH63" s="500"/>
      <c r="QBI63" s="500"/>
      <c r="QBJ63" s="501"/>
      <c r="QBK63" s="210"/>
      <c r="QBL63" s="211"/>
      <c r="QBM63" s="193"/>
      <c r="QBN63" s="209"/>
      <c r="QBO63" s="499"/>
      <c r="QBP63" s="500"/>
      <c r="QBQ63" s="500"/>
      <c r="QBR63" s="500"/>
      <c r="QBS63" s="500"/>
      <c r="QBT63" s="500"/>
      <c r="QBU63" s="500"/>
      <c r="QBV63" s="501"/>
      <c r="QBW63" s="210"/>
      <c r="QBX63" s="211"/>
      <c r="QBY63" s="193"/>
      <c r="QBZ63" s="209"/>
      <c r="QCA63" s="499"/>
      <c r="QCB63" s="500"/>
      <c r="QCC63" s="500"/>
      <c r="QCD63" s="500"/>
      <c r="QCE63" s="500"/>
      <c r="QCF63" s="500"/>
      <c r="QCG63" s="500"/>
      <c r="QCH63" s="501"/>
      <c r="QCI63" s="210"/>
      <c r="QCJ63" s="211"/>
      <c r="QCK63" s="193"/>
      <c r="QCL63" s="209"/>
      <c r="QCM63" s="499"/>
      <c r="QCN63" s="500"/>
      <c r="QCO63" s="500"/>
      <c r="QCP63" s="500"/>
      <c r="QCQ63" s="500"/>
      <c r="QCR63" s="500"/>
      <c r="QCS63" s="500"/>
      <c r="QCT63" s="501"/>
      <c r="QCU63" s="210"/>
      <c r="QCV63" s="211"/>
      <c r="QCW63" s="193"/>
      <c r="QCX63" s="209"/>
      <c r="QCY63" s="499"/>
      <c r="QCZ63" s="500"/>
      <c r="QDA63" s="500"/>
      <c r="QDB63" s="500"/>
      <c r="QDC63" s="500"/>
      <c r="QDD63" s="500"/>
      <c r="QDE63" s="500"/>
      <c r="QDF63" s="501"/>
      <c r="QDG63" s="210"/>
      <c r="QDH63" s="211"/>
      <c r="QDI63" s="193"/>
      <c r="QDJ63" s="209"/>
      <c r="QDK63" s="499"/>
      <c r="QDL63" s="500"/>
      <c r="QDM63" s="500"/>
      <c r="QDN63" s="500"/>
      <c r="QDO63" s="500"/>
      <c r="QDP63" s="500"/>
      <c r="QDQ63" s="500"/>
      <c r="QDR63" s="501"/>
      <c r="QDS63" s="210"/>
      <c r="QDT63" s="211"/>
      <c r="QDU63" s="193"/>
      <c r="QDV63" s="209"/>
      <c r="QDW63" s="499"/>
      <c r="QDX63" s="500"/>
      <c r="QDY63" s="500"/>
      <c r="QDZ63" s="500"/>
      <c r="QEA63" s="500"/>
      <c r="QEB63" s="500"/>
      <c r="QEC63" s="500"/>
      <c r="QED63" s="501"/>
      <c r="QEE63" s="210"/>
      <c r="QEF63" s="211"/>
      <c r="QEG63" s="193"/>
      <c r="QEH63" s="209"/>
      <c r="QEI63" s="499"/>
      <c r="QEJ63" s="500"/>
      <c r="QEK63" s="500"/>
      <c r="QEL63" s="500"/>
      <c r="QEM63" s="500"/>
      <c r="QEN63" s="500"/>
      <c r="QEO63" s="500"/>
      <c r="QEP63" s="501"/>
      <c r="QEQ63" s="210"/>
      <c r="QER63" s="211"/>
      <c r="QES63" s="193"/>
      <c r="QET63" s="209"/>
      <c r="QEU63" s="499"/>
      <c r="QEV63" s="500"/>
      <c r="QEW63" s="500"/>
      <c r="QEX63" s="500"/>
      <c r="QEY63" s="500"/>
      <c r="QEZ63" s="500"/>
      <c r="QFA63" s="500"/>
      <c r="QFB63" s="501"/>
      <c r="QFC63" s="210"/>
      <c r="QFD63" s="211"/>
      <c r="QFE63" s="193"/>
      <c r="QFF63" s="209"/>
      <c r="QFG63" s="499"/>
      <c r="QFH63" s="500"/>
      <c r="QFI63" s="500"/>
      <c r="QFJ63" s="500"/>
      <c r="QFK63" s="500"/>
      <c r="QFL63" s="500"/>
      <c r="QFM63" s="500"/>
      <c r="QFN63" s="501"/>
      <c r="QFO63" s="210"/>
      <c r="QFP63" s="211"/>
      <c r="QFQ63" s="193"/>
      <c r="QFR63" s="209"/>
      <c r="QFS63" s="499"/>
      <c r="QFT63" s="500"/>
      <c r="QFU63" s="500"/>
      <c r="QFV63" s="500"/>
      <c r="QFW63" s="500"/>
      <c r="QFX63" s="500"/>
      <c r="QFY63" s="500"/>
      <c r="QFZ63" s="501"/>
      <c r="QGA63" s="210"/>
      <c r="QGB63" s="211"/>
      <c r="QGC63" s="193"/>
      <c r="QGD63" s="209"/>
      <c r="QGE63" s="499"/>
      <c r="QGF63" s="500"/>
      <c r="QGG63" s="500"/>
      <c r="QGH63" s="500"/>
      <c r="QGI63" s="500"/>
      <c r="QGJ63" s="500"/>
      <c r="QGK63" s="500"/>
      <c r="QGL63" s="501"/>
      <c r="QGM63" s="210"/>
      <c r="QGN63" s="211"/>
      <c r="QGO63" s="193"/>
      <c r="QGP63" s="209"/>
      <c r="QGQ63" s="499"/>
      <c r="QGR63" s="500"/>
      <c r="QGS63" s="500"/>
      <c r="QGT63" s="500"/>
      <c r="QGU63" s="500"/>
      <c r="QGV63" s="500"/>
      <c r="QGW63" s="500"/>
      <c r="QGX63" s="501"/>
      <c r="QGY63" s="210"/>
      <c r="QGZ63" s="211"/>
      <c r="QHA63" s="193"/>
      <c r="QHB63" s="209"/>
      <c r="QHC63" s="499"/>
      <c r="QHD63" s="500"/>
      <c r="QHE63" s="500"/>
      <c r="QHF63" s="500"/>
      <c r="QHG63" s="500"/>
      <c r="QHH63" s="500"/>
      <c r="QHI63" s="500"/>
      <c r="QHJ63" s="501"/>
      <c r="QHK63" s="210"/>
      <c r="QHL63" s="211"/>
      <c r="QHM63" s="193"/>
      <c r="QHN63" s="209"/>
      <c r="QHO63" s="499"/>
      <c r="QHP63" s="500"/>
      <c r="QHQ63" s="500"/>
      <c r="QHR63" s="500"/>
      <c r="QHS63" s="500"/>
      <c r="QHT63" s="500"/>
      <c r="QHU63" s="500"/>
      <c r="QHV63" s="501"/>
      <c r="QHW63" s="210"/>
      <c r="QHX63" s="211"/>
      <c r="QHY63" s="193"/>
      <c r="QHZ63" s="209"/>
      <c r="QIA63" s="499"/>
      <c r="QIB63" s="500"/>
      <c r="QIC63" s="500"/>
      <c r="QID63" s="500"/>
      <c r="QIE63" s="500"/>
      <c r="QIF63" s="500"/>
      <c r="QIG63" s="500"/>
      <c r="QIH63" s="501"/>
      <c r="QII63" s="210"/>
      <c r="QIJ63" s="211"/>
      <c r="QIK63" s="193"/>
      <c r="QIL63" s="209"/>
      <c r="QIM63" s="499"/>
      <c r="QIN63" s="500"/>
      <c r="QIO63" s="500"/>
      <c r="QIP63" s="500"/>
      <c r="QIQ63" s="500"/>
      <c r="QIR63" s="500"/>
      <c r="QIS63" s="500"/>
      <c r="QIT63" s="501"/>
      <c r="QIU63" s="210"/>
      <c r="QIV63" s="211"/>
      <c r="QIW63" s="193"/>
      <c r="QIX63" s="209"/>
      <c r="QIY63" s="499"/>
      <c r="QIZ63" s="500"/>
      <c r="QJA63" s="500"/>
      <c r="QJB63" s="500"/>
      <c r="QJC63" s="500"/>
      <c r="QJD63" s="500"/>
      <c r="QJE63" s="500"/>
      <c r="QJF63" s="501"/>
      <c r="QJG63" s="210"/>
      <c r="QJH63" s="211"/>
      <c r="QJI63" s="193"/>
      <c r="QJJ63" s="209"/>
      <c r="QJK63" s="499"/>
      <c r="QJL63" s="500"/>
      <c r="QJM63" s="500"/>
      <c r="QJN63" s="500"/>
      <c r="QJO63" s="500"/>
      <c r="QJP63" s="500"/>
      <c r="QJQ63" s="500"/>
      <c r="QJR63" s="501"/>
      <c r="QJS63" s="210"/>
      <c r="QJT63" s="211"/>
      <c r="QJU63" s="193"/>
      <c r="QJV63" s="209"/>
      <c r="QJW63" s="499"/>
      <c r="QJX63" s="500"/>
      <c r="QJY63" s="500"/>
      <c r="QJZ63" s="500"/>
      <c r="QKA63" s="500"/>
      <c r="QKB63" s="500"/>
      <c r="QKC63" s="500"/>
      <c r="QKD63" s="501"/>
      <c r="QKE63" s="210"/>
      <c r="QKF63" s="211"/>
      <c r="QKG63" s="193"/>
      <c r="QKH63" s="209"/>
      <c r="QKI63" s="499"/>
      <c r="QKJ63" s="500"/>
      <c r="QKK63" s="500"/>
      <c r="QKL63" s="500"/>
      <c r="QKM63" s="500"/>
      <c r="QKN63" s="500"/>
      <c r="QKO63" s="500"/>
      <c r="QKP63" s="501"/>
      <c r="QKQ63" s="210"/>
      <c r="QKR63" s="211"/>
      <c r="QKS63" s="193"/>
      <c r="QKT63" s="209"/>
      <c r="QKU63" s="499"/>
      <c r="QKV63" s="500"/>
      <c r="QKW63" s="500"/>
      <c r="QKX63" s="500"/>
      <c r="QKY63" s="500"/>
      <c r="QKZ63" s="500"/>
      <c r="QLA63" s="500"/>
      <c r="QLB63" s="501"/>
      <c r="QLC63" s="210"/>
      <c r="QLD63" s="211"/>
      <c r="QLE63" s="193"/>
      <c r="QLF63" s="209"/>
      <c r="QLG63" s="499"/>
      <c r="QLH63" s="500"/>
      <c r="QLI63" s="500"/>
      <c r="QLJ63" s="500"/>
      <c r="QLK63" s="500"/>
      <c r="QLL63" s="500"/>
      <c r="QLM63" s="500"/>
      <c r="QLN63" s="501"/>
      <c r="QLO63" s="210"/>
      <c r="QLP63" s="211"/>
      <c r="QLQ63" s="193"/>
      <c r="QLR63" s="209"/>
      <c r="QLS63" s="499"/>
      <c r="QLT63" s="500"/>
      <c r="QLU63" s="500"/>
      <c r="QLV63" s="500"/>
      <c r="QLW63" s="500"/>
      <c r="QLX63" s="500"/>
      <c r="QLY63" s="500"/>
      <c r="QLZ63" s="501"/>
      <c r="QMA63" s="210"/>
      <c r="QMB63" s="211"/>
      <c r="QMC63" s="193"/>
      <c r="QMD63" s="209"/>
      <c r="QME63" s="499"/>
      <c r="QMF63" s="500"/>
      <c r="QMG63" s="500"/>
      <c r="QMH63" s="500"/>
      <c r="QMI63" s="500"/>
      <c r="QMJ63" s="500"/>
      <c r="QMK63" s="500"/>
      <c r="QML63" s="501"/>
      <c r="QMM63" s="210"/>
      <c r="QMN63" s="211"/>
      <c r="QMO63" s="193"/>
      <c r="QMP63" s="209"/>
      <c r="QMQ63" s="499"/>
      <c r="QMR63" s="500"/>
      <c r="QMS63" s="500"/>
      <c r="QMT63" s="500"/>
      <c r="QMU63" s="500"/>
      <c r="QMV63" s="500"/>
      <c r="QMW63" s="500"/>
      <c r="QMX63" s="501"/>
      <c r="QMY63" s="210"/>
      <c r="QMZ63" s="211"/>
      <c r="QNA63" s="193"/>
      <c r="QNB63" s="209"/>
      <c r="QNC63" s="499"/>
      <c r="QND63" s="500"/>
      <c r="QNE63" s="500"/>
      <c r="QNF63" s="500"/>
      <c r="QNG63" s="500"/>
      <c r="QNH63" s="500"/>
      <c r="QNI63" s="500"/>
      <c r="QNJ63" s="501"/>
      <c r="QNK63" s="210"/>
      <c r="QNL63" s="211"/>
      <c r="QNM63" s="193"/>
      <c r="QNN63" s="209"/>
      <c r="QNO63" s="499"/>
      <c r="QNP63" s="500"/>
      <c r="QNQ63" s="500"/>
      <c r="QNR63" s="500"/>
      <c r="QNS63" s="500"/>
      <c r="QNT63" s="500"/>
      <c r="QNU63" s="500"/>
      <c r="QNV63" s="501"/>
      <c r="QNW63" s="210"/>
      <c r="QNX63" s="211"/>
      <c r="QNY63" s="193"/>
      <c r="QNZ63" s="209"/>
      <c r="QOA63" s="499"/>
      <c r="QOB63" s="500"/>
      <c r="QOC63" s="500"/>
      <c r="QOD63" s="500"/>
      <c r="QOE63" s="500"/>
      <c r="QOF63" s="500"/>
      <c r="QOG63" s="500"/>
      <c r="QOH63" s="501"/>
      <c r="QOI63" s="210"/>
      <c r="QOJ63" s="211"/>
      <c r="QOK63" s="193"/>
      <c r="QOL63" s="209"/>
      <c r="QOM63" s="499"/>
      <c r="QON63" s="500"/>
      <c r="QOO63" s="500"/>
      <c r="QOP63" s="500"/>
      <c r="QOQ63" s="500"/>
      <c r="QOR63" s="500"/>
      <c r="QOS63" s="500"/>
      <c r="QOT63" s="501"/>
      <c r="QOU63" s="210"/>
      <c r="QOV63" s="211"/>
      <c r="QOW63" s="193"/>
      <c r="QOX63" s="209"/>
      <c r="QOY63" s="499"/>
      <c r="QOZ63" s="500"/>
      <c r="QPA63" s="500"/>
      <c r="QPB63" s="500"/>
      <c r="QPC63" s="500"/>
      <c r="QPD63" s="500"/>
      <c r="QPE63" s="500"/>
      <c r="QPF63" s="501"/>
      <c r="QPG63" s="210"/>
      <c r="QPH63" s="211"/>
      <c r="QPI63" s="193"/>
      <c r="QPJ63" s="209"/>
      <c r="QPK63" s="499"/>
      <c r="QPL63" s="500"/>
      <c r="QPM63" s="500"/>
      <c r="QPN63" s="500"/>
      <c r="QPO63" s="500"/>
      <c r="QPP63" s="500"/>
      <c r="QPQ63" s="500"/>
      <c r="QPR63" s="501"/>
      <c r="QPS63" s="210"/>
      <c r="QPT63" s="211"/>
      <c r="QPU63" s="193"/>
      <c r="QPV63" s="209"/>
      <c r="QPW63" s="499"/>
      <c r="QPX63" s="500"/>
      <c r="QPY63" s="500"/>
      <c r="QPZ63" s="500"/>
      <c r="QQA63" s="500"/>
      <c r="QQB63" s="500"/>
      <c r="QQC63" s="500"/>
      <c r="QQD63" s="501"/>
      <c r="QQE63" s="210"/>
      <c r="QQF63" s="211"/>
      <c r="QQG63" s="193"/>
      <c r="QQH63" s="209"/>
      <c r="QQI63" s="499"/>
      <c r="QQJ63" s="500"/>
      <c r="QQK63" s="500"/>
      <c r="QQL63" s="500"/>
      <c r="QQM63" s="500"/>
      <c r="QQN63" s="500"/>
      <c r="QQO63" s="500"/>
      <c r="QQP63" s="501"/>
      <c r="QQQ63" s="210"/>
      <c r="QQR63" s="211"/>
      <c r="QQS63" s="193"/>
      <c r="QQT63" s="209"/>
      <c r="QQU63" s="499"/>
      <c r="QQV63" s="500"/>
      <c r="QQW63" s="500"/>
      <c r="QQX63" s="500"/>
      <c r="QQY63" s="500"/>
      <c r="QQZ63" s="500"/>
      <c r="QRA63" s="500"/>
      <c r="QRB63" s="501"/>
      <c r="QRC63" s="210"/>
      <c r="QRD63" s="211"/>
      <c r="QRE63" s="193"/>
      <c r="QRF63" s="209"/>
      <c r="QRG63" s="499"/>
      <c r="QRH63" s="500"/>
      <c r="QRI63" s="500"/>
      <c r="QRJ63" s="500"/>
      <c r="QRK63" s="500"/>
      <c r="QRL63" s="500"/>
      <c r="QRM63" s="500"/>
      <c r="QRN63" s="501"/>
      <c r="QRO63" s="210"/>
      <c r="QRP63" s="211"/>
      <c r="QRQ63" s="193"/>
      <c r="QRR63" s="209"/>
      <c r="QRS63" s="499"/>
      <c r="QRT63" s="500"/>
      <c r="QRU63" s="500"/>
      <c r="QRV63" s="500"/>
      <c r="QRW63" s="500"/>
      <c r="QRX63" s="500"/>
      <c r="QRY63" s="500"/>
      <c r="QRZ63" s="501"/>
      <c r="QSA63" s="210"/>
      <c r="QSB63" s="211"/>
      <c r="QSC63" s="193"/>
      <c r="QSD63" s="209"/>
      <c r="QSE63" s="499"/>
      <c r="QSF63" s="500"/>
      <c r="QSG63" s="500"/>
      <c r="QSH63" s="500"/>
      <c r="QSI63" s="500"/>
      <c r="QSJ63" s="500"/>
      <c r="QSK63" s="500"/>
      <c r="QSL63" s="501"/>
      <c r="QSM63" s="210"/>
      <c r="QSN63" s="211"/>
      <c r="QSO63" s="193"/>
      <c r="QSP63" s="209"/>
      <c r="QSQ63" s="499"/>
      <c r="QSR63" s="500"/>
      <c r="QSS63" s="500"/>
      <c r="QST63" s="500"/>
      <c r="QSU63" s="500"/>
      <c r="QSV63" s="500"/>
      <c r="QSW63" s="500"/>
      <c r="QSX63" s="501"/>
      <c r="QSY63" s="210"/>
      <c r="QSZ63" s="211"/>
      <c r="QTA63" s="193"/>
      <c r="QTB63" s="209"/>
      <c r="QTC63" s="499"/>
      <c r="QTD63" s="500"/>
      <c r="QTE63" s="500"/>
      <c r="QTF63" s="500"/>
      <c r="QTG63" s="500"/>
      <c r="QTH63" s="500"/>
      <c r="QTI63" s="500"/>
      <c r="QTJ63" s="501"/>
      <c r="QTK63" s="210"/>
      <c r="QTL63" s="211"/>
      <c r="QTM63" s="193"/>
      <c r="QTN63" s="209"/>
      <c r="QTO63" s="499"/>
      <c r="QTP63" s="500"/>
      <c r="QTQ63" s="500"/>
      <c r="QTR63" s="500"/>
      <c r="QTS63" s="500"/>
      <c r="QTT63" s="500"/>
      <c r="QTU63" s="500"/>
      <c r="QTV63" s="501"/>
      <c r="QTW63" s="210"/>
      <c r="QTX63" s="211"/>
      <c r="QTY63" s="193"/>
      <c r="QTZ63" s="209"/>
      <c r="QUA63" s="499"/>
      <c r="QUB63" s="500"/>
      <c r="QUC63" s="500"/>
      <c r="QUD63" s="500"/>
      <c r="QUE63" s="500"/>
      <c r="QUF63" s="500"/>
      <c r="QUG63" s="500"/>
      <c r="QUH63" s="501"/>
      <c r="QUI63" s="210"/>
      <c r="QUJ63" s="211"/>
      <c r="QUK63" s="193"/>
      <c r="QUL63" s="209"/>
      <c r="QUM63" s="499"/>
      <c r="QUN63" s="500"/>
      <c r="QUO63" s="500"/>
      <c r="QUP63" s="500"/>
      <c r="QUQ63" s="500"/>
      <c r="QUR63" s="500"/>
      <c r="QUS63" s="500"/>
      <c r="QUT63" s="501"/>
      <c r="QUU63" s="210"/>
      <c r="QUV63" s="211"/>
      <c r="QUW63" s="193"/>
      <c r="QUX63" s="209"/>
      <c r="QUY63" s="499"/>
      <c r="QUZ63" s="500"/>
      <c r="QVA63" s="500"/>
      <c r="QVB63" s="500"/>
      <c r="QVC63" s="500"/>
      <c r="QVD63" s="500"/>
      <c r="QVE63" s="500"/>
      <c r="QVF63" s="501"/>
      <c r="QVG63" s="210"/>
      <c r="QVH63" s="211"/>
      <c r="QVI63" s="193"/>
      <c r="QVJ63" s="209"/>
      <c r="QVK63" s="499"/>
      <c r="QVL63" s="500"/>
      <c r="QVM63" s="500"/>
      <c r="QVN63" s="500"/>
      <c r="QVO63" s="500"/>
      <c r="QVP63" s="500"/>
      <c r="QVQ63" s="500"/>
      <c r="QVR63" s="501"/>
      <c r="QVS63" s="210"/>
      <c r="QVT63" s="211"/>
      <c r="QVU63" s="193"/>
      <c r="QVV63" s="209"/>
      <c r="QVW63" s="499"/>
      <c r="QVX63" s="500"/>
      <c r="QVY63" s="500"/>
      <c r="QVZ63" s="500"/>
      <c r="QWA63" s="500"/>
      <c r="QWB63" s="500"/>
      <c r="QWC63" s="500"/>
      <c r="QWD63" s="501"/>
      <c r="QWE63" s="210"/>
      <c r="QWF63" s="211"/>
      <c r="QWG63" s="193"/>
      <c r="QWH63" s="209"/>
      <c r="QWI63" s="499"/>
      <c r="QWJ63" s="500"/>
      <c r="QWK63" s="500"/>
      <c r="QWL63" s="500"/>
      <c r="QWM63" s="500"/>
      <c r="QWN63" s="500"/>
      <c r="QWO63" s="500"/>
      <c r="QWP63" s="501"/>
      <c r="QWQ63" s="210"/>
      <c r="QWR63" s="211"/>
      <c r="QWS63" s="193"/>
      <c r="QWT63" s="209"/>
      <c r="QWU63" s="499"/>
      <c r="QWV63" s="500"/>
      <c r="QWW63" s="500"/>
      <c r="QWX63" s="500"/>
      <c r="QWY63" s="500"/>
      <c r="QWZ63" s="500"/>
      <c r="QXA63" s="500"/>
      <c r="QXB63" s="501"/>
      <c r="QXC63" s="210"/>
      <c r="QXD63" s="211"/>
      <c r="QXE63" s="193"/>
      <c r="QXF63" s="209"/>
      <c r="QXG63" s="499"/>
      <c r="QXH63" s="500"/>
      <c r="QXI63" s="500"/>
      <c r="QXJ63" s="500"/>
      <c r="QXK63" s="500"/>
      <c r="QXL63" s="500"/>
      <c r="QXM63" s="500"/>
      <c r="QXN63" s="501"/>
      <c r="QXO63" s="210"/>
      <c r="QXP63" s="211"/>
      <c r="QXQ63" s="193"/>
      <c r="QXR63" s="209"/>
      <c r="QXS63" s="499"/>
      <c r="QXT63" s="500"/>
      <c r="QXU63" s="500"/>
      <c r="QXV63" s="500"/>
      <c r="QXW63" s="500"/>
      <c r="QXX63" s="500"/>
      <c r="QXY63" s="500"/>
      <c r="QXZ63" s="501"/>
      <c r="QYA63" s="210"/>
      <c r="QYB63" s="211"/>
      <c r="QYC63" s="193"/>
      <c r="QYD63" s="209"/>
      <c r="QYE63" s="499"/>
      <c r="QYF63" s="500"/>
      <c r="QYG63" s="500"/>
      <c r="QYH63" s="500"/>
      <c r="QYI63" s="500"/>
      <c r="QYJ63" s="500"/>
      <c r="QYK63" s="500"/>
      <c r="QYL63" s="501"/>
      <c r="QYM63" s="210"/>
      <c r="QYN63" s="211"/>
      <c r="QYO63" s="193"/>
      <c r="QYP63" s="209"/>
      <c r="QYQ63" s="499"/>
      <c r="QYR63" s="500"/>
      <c r="QYS63" s="500"/>
      <c r="QYT63" s="500"/>
      <c r="QYU63" s="500"/>
      <c r="QYV63" s="500"/>
      <c r="QYW63" s="500"/>
      <c r="QYX63" s="501"/>
      <c r="QYY63" s="210"/>
      <c r="QYZ63" s="211"/>
      <c r="QZA63" s="193"/>
      <c r="QZB63" s="209"/>
      <c r="QZC63" s="499"/>
      <c r="QZD63" s="500"/>
      <c r="QZE63" s="500"/>
      <c r="QZF63" s="500"/>
      <c r="QZG63" s="500"/>
      <c r="QZH63" s="500"/>
      <c r="QZI63" s="500"/>
      <c r="QZJ63" s="501"/>
      <c r="QZK63" s="210"/>
      <c r="QZL63" s="211"/>
      <c r="QZM63" s="193"/>
      <c r="QZN63" s="209"/>
      <c r="QZO63" s="499"/>
      <c r="QZP63" s="500"/>
      <c r="QZQ63" s="500"/>
      <c r="QZR63" s="500"/>
      <c r="QZS63" s="500"/>
      <c r="QZT63" s="500"/>
      <c r="QZU63" s="500"/>
      <c r="QZV63" s="501"/>
      <c r="QZW63" s="210"/>
      <c r="QZX63" s="211"/>
      <c r="QZY63" s="193"/>
      <c r="QZZ63" s="209"/>
      <c r="RAA63" s="499"/>
      <c r="RAB63" s="500"/>
      <c r="RAC63" s="500"/>
      <c r="RAD63" s="500"/>
      <c r="RAE63" s="500"/>
      <c r="RAF63" s="500"/>
      <c r="RAG63" s="500"/>
      <c r="RAH63" s="501"/>
      <c r="RAI63" s="210"/>
      <c r="RAJ63" s="211"/>
      <c r="RAK63" s="193"/>
      <c r="RAL63" s="209"/>
      <c r="RAM63" s="499"/>
      <c r="RAN63" s="500"/>
      <c r="RAO63" s="500"/>
      <c r="RAP63" s="500"/>
      <c r="RAQ63" s="500"/>
      <c r="RAR63" s="500"/>
      <c r="RAS63" s="500"/>
      <c r="RAT63" s="501"/>
      <c r="RAU63" s="210"/>
      <c r="RAV63" s="211"/>
      <c r="RAW63" s="193"/>
      <c r="RAX63" s="209"/>
      <c r="RAY63" s="499"/>
      <c r="RAZ63" s="500"/>
      <c r="RBA63" s="500"/>
      <c r="RBB63" s="500"/>
      <c r="RBC63" s="500"/>
      <c r="RBD63" s="500"/>
      <c r="RBE63" s="500"/>
      <c r="RBF63" s="501"/>
      <c r="RBG63" s="210"/>
      <c r="RBH63" s="211"/>
      <c r="RBI63" s="193"/>
      <c r="RBJ63" s="209"/>
      <c r="RBK63" s="499"/>
      <c r="RBL63" s="500"/>
      <c r="RBM63" s="500"/>
      <c r="RBN63" s="500"/>
      <c r="RBO63" s="500"/>
      <c r="RBP63" s="500"/>
      <c r="RBQ63" s="500"/>
      <c r="RBR63" s="501"/>
      <c r="RBS63" s="210"/>
      <c r="RBT63" s="211"/>
      <c r="RBU63" s="193"/>
      <c r="RBV63" s="209"/>
      <c r="RBW63" s="499"/>
      <c r="RBX63" s="500"/>
      <c r="RBY63" s="500"/>
      <c r="RBZ63" s="500"/>
      <c r="RCA63" s="500"/>
      <c r="RCB63" s="500"/>
      <c r="RCC63" s="500"/>
      <c r="RCD63" s="501"/>
      <c r="RCE63" s="210"/>
      <c r="RCF63" s="211"/>
      <c r="RCG63" s="193"/>
      <c r="RCH63" s="209"/>
      <c r="RCI63" s="499"/>
      <c r="RCJ63" s="500"/>
      <c r="RCK63" s="500"/>
      <c r="RCL63" s="500"/>
      <c r="RCM63" s="500"/>
      <c r="RCN63" s="500"/>
      <c r="RCO63" s="500"/>
      <c r="RCP63" s="501"/>
      <c r="RCQ63" s="210"/>
      <c r="RCR63" s="211"/>
      <c r="RCS63" s="193"/>
      <c r="RCT63" s="209"/>
      <c r="RCU63" s="499"/>
      <c r="RCV63" s="500"/>
      <c r="RCW63" s="500"/>
      <c r="RCX63" s="500"/>
      <c r="RCY63" s="500"/>
      <c r="RCZ63" s="500"/>
      <c r="RDA63" s="500"/>
      <c r="RDB63" s="501"/>
      <c r="RDC63" s="210"/>
      <c r="RDD63" s="211"/>
      <c r="RDE63" s="193"/>
      <c r="RDF63" s="209"/>
      <c r="RDG63" s="499"/>
      <c r="RDH63" s="500"/>
      <c r="RDI63" s="500"/>
      <c r="RDJ63" s="500"/>
      <c r="RDK63" s="500"/>
      <c r="RDL63" s="500"/>
      <c r="RDM63" s="500"/>
      <c r="RDN63" s="501"/>
      <c r="RDO63" s="210"/>
      <c r="RDP63" s="211"/>
      <c r="RDQ63" s="193"/>
      <c r="RDR63" s="209"/>
      <c r="RDS63" s="499"/>
      <c r="RDT63" s="500"/>
      <c r="RDU63" s="500"/>
      <c r="RDV63" s="500"/>
      <c r="RDW63" s="500"/>
      <c r="RDX63" s="500"/>
      <c r="RDY63" s="500"/>
      <c r="RDZ63" s="501"/>
      <c r="REA63" s="210"/>
      <c r="REB63" s="211"/>
      <c r="REC63" s="193"/>
      <c r="RED63" s="209"/>
      <c r="REE63" s="499"/>
      <c r="REF63" s="500"/>
      <c r="REG63" s="500"/>
      <c r="REH63" s="500"/>
      <c r="REI63" s="500"/>
      <c r="REJ63" s="500"/>
      <c r="REK63" s="500"/>
      <c r="REL63" s="501"/>
      <c r="REM63" s="210"/>
      <c r="REN63" s="211"/>
      <c r="REO63" s="193"/>
      <c r="REP63" s="209"/>
      <c r="REQ63" s="499"/>
      <c r="RER63" s="500"/>
      <c r="RES63" s="500"/>
      <c r="RET63" s="500"/>
      <c r="REU63" s="500"/>
      <c r="REV63" s="500"/>
      <c r="REW63" s="500"/>
      <c r="REX63" s="501"/>
      <c r="REY63" s="210"/>
      <c r="REZ63" s="211"/>
      <c r="RFA63" s="193"/>
      <c r="RFB63" s="209"/>
      <c r="RFC63" s="499"/>
      <c r="RFD63" s="500"/>
      <c r="RFE63" s="500"/>
      <c r="RFF63" s="500"/>
      <c r="RFG63" s="500"/>
      <c r="RFH63" s="500"/>
      <c r="RFI63" s="500"/>
      <c r="RFJ63" s="501"/>
      <c r="RFK63" s="210"/>
      <c r="RFL63" s="211"/>
      <c r="RFM63" s="193"/>
      <c r="RFN63" s="209"/>
      <c r="RFO63" s="499"/>
      <c r="RFP63" s="500"/>
      <c r="RFQ63" s="500"/>
      <c r="RFR63" s="500"/>
      <c r="RFS63" s="500"/>
      <c r="RFT63" s="500"/>
      <c r="RFU63" s="500"/>
      <c r="RFV63" s="501"/>
      <c r="RFW63" s="210"/>
      <c r="RFX63" s="211"/>
      <c r="RFY63" s="193"/>
      <c r="RFZ63" s="209"/>
      <c r="RGA63" s="499"/>
      <c r="RGB63" s="500"/>
      <c r="RGC63" s="500"/>
      <c r="RGD63" s="500"/>
      <c r="RGE63" s="500"/>
      <c r="RGF63" s="500"/>
      <c r="RGG63" s="500"/>
      <c r="RGH63" s="501"/>
      <c r="RGI63" s="210"/>
      <c r="RGJ63" s="211"/>
      <c r="RGK63" s="193"/>
      <c r="RGL63" s="209"/>
      <c r="RGM63" s="499"/>
      <c r="RGN63" s="500"/>
      <c r="RGO63" s="500"/>
      <c r="RGP63" s="500"/>
      <c r="RGQ63" s="500"/>
      <c r="RGR63" s="500"/>
      <c r="RGS63" s="500"/>
      <c r="RGT63" s="501"/>
      <c r="RGU63" s="210"/>
      <c r="RGV63" s="211"/>
      <c r="RGW63" s="193"/>
      <c r="RGX63" s="209"/>
      <c r="RGY63" s="499"/>
      <c r="RGZ63" s="500"/>
      <c r="RHA63" s="500"/>
      <c r="RHB63" s="500"/>
      <c r="RHC63" s="500"/>
      <c r="RHD63" s="500"/>
      <c r="RHE63" s="500"/>
      <c r="RHF63" s="501"/>
      <c r="RHG63" s="210"/>
      <c r="RHH63" s="211"/>
      <c r="RHI63" s="193"/>
      <c r="RHJ63" s="209"/>
      <c r="RHK63" s="499"/>
      <c r="RHL63" s="500"/>
      <c r="RHM63" s="500"/>
      <c r="RHN63" s="500"/>
      <c r="RHO63" s="500"/>
      <c r="RHP63" s="500"/>
      <c r="RHQ63" s="500"/>
      <c r="RHR63" s="501"/>
      <c r="RHS63" s="210"/>
      <c r="RHT63" s="211"/>
      <c r="RHU63" s="193"/>
      <c r="RHV63" s="209"/>
      <c r="RHW63" s="499"/>
      <c r="RHX63" s="500"/>
      <c r="RHY63" s="500"/>
      <c r="RHZ63" s="500"/>
      <c r="RIA63" s="500"/>
      <c r="RIB63" s="500"/>
      <c r="RIC63" s="500"/>
      <c r="RID63" s="501"/>
      <c r="RIE63" s="210"/>
      <c r="RIF63" s="211"/>
      <c r="RIG63" s="193"/>
      <c r="RIH63" s="209"/>
      <c r="RII63" s="499"/>
      <c r="RIJ63" s="500"/>
      <c r="RIK63" s="500"/>
      <c r="RIL63" s="500"/>
      <c r="RIM63" s="500"/>
      <c r="RIN63" s="500"/>
      <c r="RIO63" s="500"/>
      <c r="RIP63" s="501"/>
      <c r="RIQ63" s="210"/>
      <c r="RIR63" s="211"/>
      <c r="RIS63" s="193"/>
      <c r="RIT63" s="209"/>
      <c r="RIU63" s="499"/>
      <c r="RIV63" s="500"/>
      <c r="RIW63" s="500"/>
      <c r="RIX63" s="500"/>
      <c r="RIY63" s="500"/>
      <c r="RIZ63" s="500"/>
      <c r="RJA63" s="500"/>
      <c r="RJB63" s="501"/>
      <c r="RJC63" s="210"/>
      <c r="RJD63" s="211"/>
      <c r="RJE63" s="193"/>
      <c r="RJF63" s="209"/>
      <c r="RJG63" s="499"/>
      <c r="RJH63" s="500"/>
      <c r="RJI63" s="500"/>
      <c r="RJJ63" s="500"/>
      <c r="RJK63" s="500"/>
      <c r="RJL63" s="500"/>
      <c r="RJM63" s="500"/>
      <c r="RJN63" s="501"/>
      <c r="RJO63" s="210"/>
      <c r="RJP63" s="211"/>
      <c r="RJQ63" s="193"/>
      <c r="RJR63" s="209"/>
      <c r="RJS63" s="499"/>
      <c r="RJT63" s="500"/>
      <c r="RJU63" s="500"/>
      <c r="RJV63" s="500"/>
      <c r="RJW63" s="500"/>
      <c r="RJX63" s="500"/>
      <c r="RJY63" s="500"/>
      <c r="RJZ63" s="501"/>
      <c r="RKA63" s="210"/>
      <c r="RKB63" s="211"/>
      <c r="RKC63" s="193"/>
      <c r="RKD63" s="209"/>
      <c r="RKE63" s="499"/>
      <c r="RKF63" s="500"/>
      <c r="RKG63" s="500"/>
      <c r="RKH63" s="500"/>
      <c r="RKI63" s="500"/>
      <c r="RKJ63" s="500"/>
      <c r="RKK63" s="500"/>
      <c r="RKL63" s="501"/>
      <c r="RKM63" s="210"/>
      <c r="RKN63" s="211"/>
      <c r="RKO63" s="193"/>
      <c r="RKP63" s="209"/>
      <c r="RKQ63" s="499"/>
      <c r="RKR63" s="500"/>
      <c r="RKS63" s="500"/>
      <c r="RKT63" s="500"/>
      <c r="RKU63" s="500"/>
      <c r="RKV63" s="500"/>
      <c r="RKW63" s="500"/>
      <c r="RKX63" s="501"/>
      <c r="RKY63" s="210"/>
      <c r="RKZ63" s="211"/>
      <c r="RLA63" s="193"/>
      <c r="RLB63" s="209"/>
      <c r="RLC63" s="499"/>
      <c r="RLD63" s="500"/>
      <c r="RLE63" s="500"/>
      <c r="RLF63" s="500"/>
      <c r="RLG63" s="500"/>
      <c r="RLH63" s="500"/>
      <c r="RLI63" s="500"/>
      <c r="RLJ63" s="501"/>
      <c r="RLK63" s="210"/>
      <c r="RLL63" s="211"/>
      <c r="RLM63" s="193"/>
      <c r="RLN63" s="209"/>
      <c r="RLO63" s="499"/>
      <c r="RLP63" s="500"/>
      <c r="RLQ63" s="500"/>
      <c r="RLR63" s="500"/>
      <c r="RLS63" s="500"/>
      <c r="RLT63" s="500"/>
      <c r="RLU63" s="500"/>
      <c r="RLV63" s="501"/>
      <c r="RLW63" s="210"/>
      <c r="RLX63" s="211"/>
      <c r="RLY63" s="193"/>
      <c r="RLZ63" s="209"/>
      <c r="RMA63" s="499"/>
      <c r="RMB63" s="500"/>
      <c r="RMC63" s="500"/>
      <c r="RMD63" s="500"/>
      <c r="RME63" s="500"/>
      <c r="RMF63" s="500"/>
      <c r="RMG63" s="500"/>
      <c r="RMH63" s="501"/>
      <c r="RMI63" s="210"/>
      <c r="RMJ63" s="211"/>
      <c r="RMK63" s="193"/>
      <c r="RML63" s="209"/>
      <c r="RMM63" s="499"/>
      <c r="RMN63" s="500"/>
      <c r="RMO63" s="500"/>
      <c r="RMP63" s="500"/>
      <c r="RMQ63" s="500"/>
      <c r="RMR63" s="500"/>
      <c r="RMS63" s="500"/>
      <c r="RMT63" s="501"/>
      <c r="RMU63" s="210"/>
      <c r="RMV63" s="211"/>
      <c r="RMW63" s="193"/>
      <c r="RMX63" s="209"/>
      <c r="RMY63" s="499"/>
      <c r="RMZ63" s="500"/>
      <c r="RNA63" s="500"/>
      <c r="RNB63" s="500"/>
      <c r="RNC63" s="500"/>
      <c r="RND63" s="500"/>
      <c r="RNE63" s="500"/>
      <c r="RNF63" s="501"/>
      <c r="RNG63" s="210"/>
      <c r="RNH63" s="211"/>
      <c r="RNI63" s="193"/>
      <c r="RNJ63" s="209"/>
      <c r="RNK63" s="499"/>
      <c r="RNL63" s="500"/>
      <c r="RNM63" s="500"/>
      <c r="RNN63" s="500"/>
      <c r="RNO63" s="500"/>
      <c r="RNP63" s="500"/>
      <c r="RNQ63" s="500"/>
      <c r="RNR63" s="501"/>
      <c r="RNS63" s="210"/>
      <c r="RNT63" s="211"/>
      <c r="RNU63" s="193"/>
      <c r="RNV63" s="209"/>
      <c r="RNW63" s="499"/>
      <c r="RNX63" s="500"/>
      <c r="RNY63" s="500"/>
      <c r="RNZ63" s="500"/>
      <c r="ROA63" s="500"/>
      <c r="ROB63" s="500"/>
      <c r="ROC63" s="500"/>
      <c r="ROD63" s="501"/>
      <c r="ROE63" s="210"/>
      <c r="ROF63" s="211"/>
      <c r="ROG63" s="193"/>
      <c r="ROH63" s="209"/>
      <c r="ROI63" s="499"/>
      <c r="ROJ63" s="500"/>
      <c r="ROK63" s="500"/>
      <c r="ROL63" s="500"/>
      <c r="ROM63" s="500"/>
      <c r="RON63" s="500"/>
      <c r="ROO63" s="500"/>
      <c r="ROP63" s="501"/>
      <c r="ROQ63" s="210"/>
      <c r="ROR63" s="211"/>
      <c r="ROS63" s="193"/>
      <c r="ROT63" s="209"/>
      <c r="ROU63" s="499"/>
      <c r="ROV63" s="500"/>
      <c r="ROW63" s="500"/>
      <c r="ROX63" s="500"/>
      <c r="ROY63" s="500"/>
      <c r="ROZ63" s="500"/>
      <c r="RPA63" s="500"/>
      <c r="RPB63" s="501"/>
      <c r="RPC63" s="210"/>
      <c r="RPD63" s="211"/>
      <c r="RPE63" s="193"/>
      <c r="RPF63" s="209"/>
      <c r="RPG63" s="499"/>
      <c r="RPH63" s="500"/>
      <c r="RPI63" s="500"/>
      <c r="RPJ63" s="500"/>
      <c r="RPK63" s="500"/>
      <c r="RPL63" s="500"/>
      <c r="RPM63" s="500"/>
      <c r="RPN63" s="501"/>
      <c r="RPO63" s="210"/>
      <c r="RPP63" s="211"/>
      <c r="RPQ63" s="193"/>
      <c r="RPR63" s="209"/>
      <c r="RPS63" s="499"/>
      <c r="RPT63" s="500"/>
      <c r="RPU63" s="500"/>
      <c r="RPV63" s="500"/>
      <c r="RPW63" s="500"/>
      <c r="RPX63" s="500"/>
      <c r="RPY63" s="500"/>
      <c r="RPZ63" s="501"/>
      <c r="RQA63" s="210"/>
      <c r="RQB63" s="211"/>
      <c r="RQC63" s="193"/>
      <c r="RQD63" s="209"/>
      <c r="RQE63" s="499"/>
      <c r="RQF63" s="500"/>
      <c r="RQG63" s="500"/>
      <c r="RQH63" s="500"/>
      <c r="RQI63" s="500"/>
      <c r="RQJ63" s="500"/>
      <c r="RQK63" s="500"/>
      <c r="RQL63" s="501"/>
      <c r="RQM63" s="210"/>
      <c r="RQN63" s="211"/>
      <c r="RQO63" s="193"/>
      <c r="RQP63" s="209"/>
      <c r="RQQ63" s="499"/>
      <c r="RQR63" s="500"/>
      <c r="RQS63" s="500"/>
      <c r="RQT63" s="500"/>
      <c r="RQU63" s="500"/>
      <c r="RQV63" s="500"/>
      <c r="RQW63" s="500"/>
      <c r="RQX63" s="501"/>
      <c r="RQY63" s="210"/>
      <c r="RQZ63" s="211"/>
      <c r="RRA63" s="193"/>
      <c r="RRB63" s="209"/>
      <c r="RRC63" s="499"/>
      <c r="RRD63" s="500"/>
      <c r="RRE63" s="500"/>
      <c r="RRF63" s="500"/>
      <c r="RRG63" s="500"/>
      <c r="RRH63" s="500"/>
      <c r="RRI63" s="500"/>
      <c r="RRJ63" s="501"/>
      <c r="RRK63" s="210"/>
      <c r="RRL63" s="211"/>
      <c r="RRM63" s="193"/>
      <c r="RRN63" s="209"/>
      <c r="RRO63" s="499"/>
      <c r="RRP63" s="500"/>
      <c r="RRQ63" s="500"/>
      <c r="RRR63" s="500"/>
      <c r="RRS63" s="500"/>
      <c r="RRT63" s="500"/>
      <c r="RRU63" s="500"/>
      <c r="RRV63" s="501"/>
      <c r="RRW63" s="210"/>
      <c r="RRX63" s="211"/>
      <c r="RRY63" s="193"/>
      <c r="RRZ63" s="209"/>
      <c r="RSA63" s="499"/>
      <c r="RSB63" s="500"/>
      <c r="RSC63" s="500"/>
      <c r="RSD63" s="500"/>
      <c r="RSE63" s="500"/>
      <c r="RSF63" s="500"/>
      <c r="RSG63" s="500"/>
      <c r="RSH63" s="501"/>
      <c r="RSI63" s="210"/>
      <c r="RSJ63" s="211"/>
      <c r="RSK63" s="193"/>
      <c r="RSL63" s="209"/>
      <c r="RSM63" s="499"/>
      <c r="RSN63" s="500"/>
      <c r="RSO63" s="500"/>
      <c r="RSP63" s="500"/>
      <c r="RSQ63" s="500"/>
      <c r="RSR63" s="500"/>
      <c r="RSS63" s="500"/>
      <c r="RST63" s="501"/>
      <c r="RSU63" s="210"/>
      <c r="RSV63" s="211"/>
      <c r="RSW63" s="193"/>
      <c r="RSX63" s="209"/>
      <c r="RSY63" s="499"/>
      <c r="RSZ63" s="500"/>
      <c r="RTA63" s="500"/>
      <c r="RTB63" s="500"/>
      <c r="RTC63" s="500"/>
      <c r="RTD63" s="500"/>
      <c r="RTE63" s="500"/>
      <c r="RTF63" s="501"/>
      <c r="RTG63" s="210"/>
      <c r="RTH63" s="211"/>
      <c r="RTI63" s="193"/>
      <c r="RTJ63" s="209"/>
      <c r="RTK63" s="499"/>
      <c r="RTL63" s="500"/>
      <c r="RTM63" s="500"/>
      <c r="RTN63" s="500"/>
      <c r="RTO63" s="500"/>
      <c r="RTP63" s="500"/>
      <c r="RTQ63" s="500"/>
      <c r="RTR63" s="501"/>
      <c r="RTS63" s="210"/>
      <c r="RTT63" s="211"/>
      <c r="RTU63" s="193"/>
      <c r="RTV63" s="209"/>
      <c r="RTW63" s="499"/>
      <c r="RTX63" s="500"/>
      <c r="RTY63" s="500"/>
      <c r="RTZ63" s="500"/>
      <c r="RUA63" s="500"/>
      <c r="RUB63" s="500"/>
      <c r="RUC63" s="500"/>
      <c r="RUD63" s="501"/>
      <c r="RUE63" s="210"/>
      <c r="RUF63" s="211"/>
      <c r="RUG63" s="193"/>
      <c r="RUH63" s="209"/>
      <c r="RUI63" s="499"/>
      <c r="RUJ63" s="500"/>
      <c r="RUK63" s="500"/>
      <c r="RUL63" s="500"/>
      <c r="RUM63" s="500"/>
      <c r="RUN63" s="500"/>
      <c r="RUO63" s="500"/>
      <c r="RUP63" s="501"/>
      <c r="RUQ63" s="210"/>
      <c r="RUR63" s="211"/>
      <c r="RUS63" s="193"/>
      <c r="RUT63" s="209"/>
      <c r="RUU63" s="499"/>
      <c r="RUV63" s="500"/>
      <c r="RUW63" s="500"/>
      <c r="RUX63" s="500"/>
      <c r="RUY63" s="500"/>
      <c r="RUZ63" s="500"/>
      <c r="RVA63" s="500"/>
      <c r="RVB63" s="501"/>
      <c r="RVC63" s="210"/>
      <c r="RVD63" s="211"/>
      <c r="RVE63" s="193"/>
      <c r="RVF63" s="209"/>
      <c r="RVG63" s="499"/>
      <c r="RVH63" s="500"/>
      <c r="RVI63" s="500"/>
      <c r="RVJ63" s="500"/>
      <c r="RVK63" s="500"/>
      <c r="RVL63" s="500"/>
      <c r="RVM63" s="500"/>
      <c r="RVN63" s="501"/>
      <c r="RVO63" s="210"/>
      <c r="RVP63" s="211"/>
      <c r="RVQ63" s="193"/>
      <c r="RVR63" s="209"/>
      <c r="RVS63" s="499"/>
      <c r="RVT63" s="500"/>
      <c r="RVU63" s="500"/>
      <c r="RVV63" s="500"/>
      <c r="RVW63" s="500"/>
      <c r="RVX63" s="500"/>
      <c r="RVY63" s="500"/>
      <c r="RVZ63" s="501"/>
      <c r="RWA63" s="210"/>
      <c r="RWB63" s="211"/>
      <c r="RWC63" s="193"/>
      <c r="RWD63" s="209"/>
      <c r="RWE63" s="499"/>
      <c r="RWF63" s="500"/>
      <c r="RWG63" s="500"/>
      <c r="RWH63" s="500"/>
      <c r="RWI63" s="500"/>
      <c r="RWJ63" s="500"/>
      <c r="RWK63" s="500"/>
      <c r="RWL63" s="501"/>
      <c r="RWM63" s="210"/>
      <c r="RWN63" s="211"/>
      <c r="RWO63" s="193"/>
      <c r="RWP63" s="209"/>
      <c r="RWQ63" s="499"/>
      <c r="RWR63" s="500"/>
      <c r="RWS63" s="500"/>
      <c r="RWT63" s="500"/>
      <c r="RWU63" s="500"/>
      <c r="RWV63" s="500"/>
      <c r="RWW63" s="500"/>
      <c r="RWX63" s="501"/>
      <c r="RWY63" s="210"/>
      <c r="RWZ63" s="211"/>
      <c r="RXA63" s="193"/>
      <c r="RXB63" s="209"/>
      <c r="RXC63" s="499"/>
      <c r="RXD63" s="500"/>
      <c r="RXE63" s="500"/>
      <c r="RXF63" s="500"/>
      <c r="RXG63" s="500"/>
      <c r="RXH63" s="500"/>
      <c r="RXI63" s="500"/>
      <c r="RXJ63" s="501"/>
      <c r="RXK63" s="210"/>
      <c r="RXL63" s="211"/>
      <c r="RXM63" s="193"/>
      <c r="RXN63" s="209"/>
      <c r="RXO63" s="499"/>
      <c r="RXP63" s="500"/>
      <c r="RXQ63" s="500"/>
      <c r="RXR63" s="500"/>
      <c r="RXS63" s="500"/>
      <c r="RXT63" s="500"/>
      <c r="RXU63" s="500"/>
      <c r="RXV63" s="501"/>
      <c r="RXW63" s="210"/>
      <c r="RXX63" s="211"/>
      <c r="RXY63" s="193"/>
      <c r="RXZ63" s="209"/>
      <c r="RYA63" s="499"/>
      <c r="RYB63" s="500"/>
      <c r="RYC63" s="500"/>
      <c r="RYD63" s="500"/>
      <c r="RYE63" s="500"/>
      <c r="RYF63" s="500"/>
      <c r="RYG63" s="500"/>
      <c r="RYH63" s="501"/>
      <c r="RYI63" s="210"/>
      <c r="RYJ63" s="211"/>
      <c r="RYK63" s="193"/>
      <c r="RYL63" s="209"/>
      <c r="RYM63" s="499"/>
      <c r="RYN63" s="500"/>
      <c r="RYO63" s="500"/>
      <c r="RYP63" s="500"/>
      <c r="RYQ63" s="500"/>
      <c r="RYR63" s="500"/>
      <c r="RYS63" s="500"/>
      <c r="RYT63" s="501"/>
      <c r="RYU63" s="210"/>
      <c r="RYV63" s="211"/>
      <c r="RYW63" s="193"/>
      <c r="RYX63" s="209"/>
      <c r="RYY63" s="499"/>
      <c r="RYZ63" s="500"/>
      <c r="RZA63" s="500"/>
      <c r="RZB63" s="500"/>
      <c r="RZC63" s="500"/>
      <c r="RZD63" s="500"/>
      <c r="RZE63" s="500"/>
      <c r="RZF63" s="501"/>
      <c r="RZG63" s="210"/>
      <c r="RZH63" s="211"/>
      <c r="RZI63" s="193"/>
      <c r="RZJ63" s="209"/>
      <c r="RZK63" s="499"/>
      <c r="RZL63" s="500"/>
      <c r="RZM63" s="500"/>
      <c r="RZN63" s="500"/>
      <c r="RZO63" s="500"/>
      <c r="RZP63" s="500"/>
      <c r="RZQ63" s="500"/>
      <c r="RZR63" s="501"/>
      <c r="RZS63" s="210"/>
      <c r="RZT63" s="211"/>
      <c r="RZU63" s="193"/>
      <c r="RZV63" s="209"/>
      <c r="RZW63" s="499"/>
      <c r="RZX63" s="500"/>
      <c r="RZY63" s="500"/>
      <c r="RZZ63" s="500"/>
      <c r="SAA63" s="500"/>
      <c r="SAB63" s="500"/>
      <c r="SAC63" s="500"/>
      <c r="SAD63" s="501"/>
      <c r="SAE63" s="210"/>
      <c r="SAF63" s="211"/>
      <c r="SAG63" s="193"/>
      <c r="SAH63" s="209"/>
      <c r="SAI63" s="499"/>
      <c r="SAJ63" s="500"/>
      <c r="SAK63" s="500"/>
      <c r="SAL63" s="500"/>
      <c r="SAM63" s="500"/>
      <c r="SAN63" s="500"/>
      <c r="SAO63" s="500"/>
      <c r="SAP63" s="501"/>
      <c r="SAQ63" s="210"/>
      <c r="SAR63" s="211"/>
      <c r="SAS63" s="193"/>
      <c r="SAT63" s="209"/>
      <c r="SAU63" s="499"/>
      <c r="SAV63" s="500"/>
      <c r="SAW63" s="500"/>
      <c r="SAX63" s="500"/>
      <c r="SAY63" s="500"/>
      <c r="SAZ63" s="500"/>
      <c r="SBA63" s="500"/>
      <c r="SBB63" s="501"/>
      <c r="SBC63" s="210"/>
      <c r="SBD63" s="211"/>
      <c r="SBE63" s="193"/>
      <c r="SBF63" s="209"/>
      <c r="SBG63" s="499"/>
      <c r="SBH63" s="500"/>
      <c r="SBI63" s="500"/>
      <c r="SBJ63" s="500"/>
      <c r="SBK63" s="500"/>
      <c r="SBL63" s="500"/>
      <c r="SBM63" s="500"/>
      <c r="SBN63" s="501"/>
      <c r="SBO63" s="210"/>
      <c r="SBP63" s="211"/>
      <c r="SBQ63" s="193"/>
      <c r="SBR63" s="209"/>
      <c r="SBS63" s="499"/>
      <c r="SBT63" s="500"/>
      <c r="SBU63" s="500"/>
      <c r="SBV63" s="500"/>
      <c r="SBW63" s="500"/>
      <c r="SBX63" s="500"/>
      <c r="SBY63" s="500"/>
      <c r="SBZ63" s="501"/>
      <c r="SCA63" s="210"/>
      <c r="SCB63" s="211"/>
      <c r="SCC63" s="193"/>
      <c r="SCD63" s="209"/>
      <c r="SCE63" s="499"/>
      <c r="SCF63" s="500"/>
      <c r="SCG63" s="500"/>
      <c r="SCH63" s="500"/>
      <c r="SCI63" s="500"/>
      <c r="SCJ63" s="500"/>
      <c r="SCK63" s="500"/>
      <c r="SCL63" s="501"/>
      <c r="SCM63" s="210"/>
      <c r="SCN63" s="211"/>
      <c r="SCO63" s="193"/>
      <c r="SCP63" s="209"/>
      <c r="SCQ63" s="499"/>
      <c r="SCR63" s="500"/>
      <c r="SCS63" s="500"/>
      <c r="SCT63" s="500"/>
      <c r="SCU63" s="500"/>
      <c r="SCV63" s="500"/>
      <c r="SCW63" s="500"/>
      <c r="SCX63" s="501"/>
      <c r="SCY63" s="210"/>
      <c r="SCZ63" s="211"/>
      <c r="SDA63" s="193"/>
      <c r="SDB63" s="209"/>
      <c r="SDC63" s="499"/>
      <c r="SDD63" s="500"/>
      <c r="SDE63" s="500"/>
      <c r="SDF63" s="500"/>
      <c r="SDG63" s="500"/>
      <c r="SDH63" s="500"/>
      <c r="SDI63" s="500"/>
      <c r="SDJ63" s="501"/>
      <c r="SDK63" s="210"/>
      <c r="SDL63" s="211"/>
      <c r="SDM63" s="193"/>
      <c r="SDN63" s="209"/>
      <c r="SDO63" s="499"/>
      <c r="SDP63" s="500"/>
      <c r="SDQ63" s="500"/>
      <c r="SDR63" s="500"/>
      <c r="SDS63" s="500"/>
      <c r="SDT63" s="500"/>
      <c r="SDU63" s="500"/>
      <c r="SDV63" s="501"/>
      <c r="SDW63" s="210"/>
      <c r="SDX63" s="211"/>
      <c r="SDY63" s="193"/>
      <c r="SDZ63" s="209"/>
      <c r="SEA63" s="499"/>
      <c r="SEB63" s="500"/>
      <c r="SEC63" s="500"/>
      <c r="SED63" s="500"/>
      <c r="SEE63" s="500"/>
      <c r="SEF63" s="500"/>
      <c r="SEG63" s="500"/>
      <c r="SEH63" s="501"/>
      <c r="SEI63" s="210"/>
      <c r="SEJ63" s="211"/>
      <c r="SEK63" s="193"/>
      <c r="SEL63" s="209"/>
      <c r="SEM63" s="499"/>
      <c r="SEN63" s="500"/>
      <c r="SEO63" s="500"/>
      <c r="SEP63" s="500"/>
      <c r="SEQ63" s="500"/>
      <c r="SER63" s="500"/>
      <c r="SES63" s="500"/>
      <c r="SET63" s="501"/>
      <c r="SEU63" s="210"/>
      <c r="SEV63" s="211"/>
      <c r="SEW63" s="193"/>
      <c r="SEX63" s="209"/>
      <c r="SEY63" s="499"/>
      <c r="SEZ63" s="500"/>
      <c r="SFA63" s="500"/>
      <c r="SFB63" s="500"/>
      <c r="SFC63" s="500"/>
      <c r="SFD63" s="500"/>
      <c r="SFE63" s="500"/>
      <c r="SFF63" s="501"/>
      <c r="SFG63" s="210"/>
      <c r="SFH63" s="211"/>
      <c r="SFI63" s="193"/>
      <c r="SFJ63" s="209"/>
      <c r="SFK63" s="499"/>
      <c r="SFL63" s="500"/>
      <c r="SFM63" s="500"/>
      <c r="SFN63" s="500"/>
      <c r="SFO63" s="500"/>
      <c r="SFP63" s="500"/>
      <c r="SFQ63" s="500"/>
      <c r="SFR63" s="501"/>
      <c r="SFS63" s="210"/>
      <c r="SFT63" s="211"/>
      <c r="SFU63" s="193"/>
      <c r="SFV63" s="209"/>
      <c r="SFW63" s="499"/>
      <c r="SFX63" s="500"/>
      <c r="SFY63" s="500"/>
      <c r="SFZ63" s="500"/>
      <c r="SGA63" s="500"/>
      <c r="SGB63" s="500"/>
      <c r="SGC63" s="500"/>
      <c r="SGD63" s="501"/>
      <c r="SGE63" s="210"/>
      <c r="SGF63" s="211"/>
      <c r="SGG63" s="193"/>
      <c r="SGH63" s="209"/>
      <c r="SGI63" s="499"/>
      <c r="SGJ63" s="500"/>
      <c r="SGK63" s="500"/>
      <c r="SGL63" s="500"/>
      <c r="SGM63" s="500"/>
      <c r="SGN63" s="500"/>
      <c r="SGO63" s="500"/>
      <c r="SGP63" s="501"/>
      <c r="SGQ63" s="210"/>
      <c r="SGR63" s="211"/>
      <c r="SGS63" s="193"/>
      <c r="SGT63" s="209"/>
      <c r="SGU63" s="499"/>
      <c r="SGV63" s="500"/>
      <c r="SGW63" s="500"/>
      <c r="SGX63" s="500"/>
      <c r="SGY63" s="500"/>
      <c r="SGZ63" s="500"/>
      <c r="SHA63" s="500"/>
      <c r="SHB63" s="501"/>
      <c r="SHC63" s="210"/>
      <c r="SHD63" s="211"/>
      <c r="SHE63" s="193"/>
      <c r="SHF63" s="209"/>
      <c r="SHG63" s="499"/>
      <c r="SHH63" s="500"/>
      <c r="SHI63" s="500"/>
      <c r="SHJ63" s="500"/>
      <c r="SHK63" s="500"/>
      <c r="SHL63" s="500"/>
      <c r="SHM63" s="500"/>
      <c r="SHN63" s="501"/>
      <c r="SHO63" s="210"/>
      <c r="SHP63" s="211"/>
      <c r="SHQ63" s="193"/>
      <c r="SHR63" s="209"/>
      <c r="SHS63" s="499"/>
      <c r="SHT63" s="500"/>
      <c r="SHU63" s="500"/>
      <c r="SHV63" s="500"/>
      <c r="SHW63" s="500"/>
      <c r="SHX63" s="500"/>
      <c r="SHY63" s="500"/>
      <c r="SHZ63" s="501"/>
      <c r="SIA63" s="210"/>
      <c r="SIB63" s="211"/>
      <c r="SIC63" s="193"/>
      <c r="SID63" s="209"/>
      <c r="SIE63" s="499"/>
      <c r="SIF63" s="500"/>
      <c r="SIG63" s="500"/>
      <c r="SIH63" s="500"/>
      <c r="SII63" s="500"/>
      <c r="SIJ63" s="500"/>
      <c r="SIK63" s="500"/>
      <c r="SIL63" s="501"/>
      <c r="SIM63" s="210"/>
      <c r="SIN63" s="211"/>
      <c r="SIO63" s="193"/>
      <c r="SIP63" s="209"/>
      <c r="SIQ63" s="499"/>
      <c r="SIR63" s="500"/>
      <c r="SIS63" s="500"/>
      <c r="SIT63" s="500"/>
      <c r="SIU63" s="500"/>
      <c r="SIV63" s="500"/>
      <c r="SIW63" s="500"/>
      <c r="SIX63" s="501"/>
      <c r="SIY63" s="210"/>
      <c r="SIZ63" s="211"/>
      <c r="SJA63" s="193"/>
      <c r="SJB63" s="209"/>
      <c r="SJC63" s="499"/>
      <c r="SJD63" s="500"/>
      <c r="SJE63" s="500"/>
      <c r="SJF63" s="500"/>
      <c r="SJG63" s="500"/>
      <c r="SJH63" s="500"/>
      <c r="SJI63" s="500"/>
      <c r="SJJ63" s="501"/>
      <c r="SJK63" s="210"/>
      <c r="SJL63" s="211"/>
      <c r="SJM63" s="193"/>
      <c r="SJN63" s="209"/>
      <c r="SJO63" s="499"/>
      <c r="SJP63" s="500"/>
      <c r="SJQ63" s="500"/>
      <c r="SJR63" s="500"/>
      <c r="SJS63" s="500"/>
      <c r="SJT63" s="500"/>
      <c r="SJU63" s="500"/>
      <c r="SJV63" s="501"/>
      <c r="SJW63" s="210"/>
      <c r="SJX63" s="211"/>
      <c r="SJY63" s="193"/>
      <c r="SJZ63" s="209"/>
      <c r="SKA63" s="499"/>
      <c r="SKB63" s="500"/>
      <c r="SKC63" s="500"/>
      <c r="SKD63" s="500"/>
      <c r="SKE63" s="500"/>
      <c r="SKF63" s="500"/>
      <c r="SKG63" s="500"/>
      <c r="SKH63" s="501"/>
      <c r="SKI63" s="210"/>
      <c r="SKJ63" s="211"/>
      <c r="SKK63" s="193"/>
      <c r="SKL63" s="209"/>
      <c r="SKM63" s="499"/>
      <c r="SKN63" s="500"/>
      <c r="SKO63" s="500"/>
      <c r="SKP63" s="500"/>
      <c r="SKQ63" s="500"/>
      <c r="SKR63" s="500"/>
      <c r="SKS63" s="500"/>
      <c r="SKT63" s="501"/>
      <c r="SKU63" s="210"/>
      <c r="SKV63" s="211"/>
      <c r="SKW63" s="193"/>
      <c r="SKX63" s="209"/>
      <c r="SKY63" s="499"/>
      <c r="SKZ63" s="500"/>
      <c r="SLA63" s="500"/>
      <c r="SLB63" s="500"/>
      <c r="SLC63" s="500"/>
      <c r="SLD63" s="500"/>
      <c r="SLE63" s="500"/>
      <c r="SLF63" s="501"/>
      <c r="SLG63" s="210"/>
      <c r="SLH63" s="211"/>
      <c r="SLI63" s="193"/>
      <c r="SLJ63" s="209"/>
      <c r="SLK63" s="499"/>
      <c r="SLL63" s="500"/>
      <c r="SLM63" s="500"/>
      <c r="SLN63" s="500"/>
      <c r="SLO63" s="500"/>
      <c r="SLP63" s="500"/>
      <c r="SLQ63" s="500"/>
      <c r="SLR63" s="501"/>
      <c r="SLS63" s="210"/>
      <c r="SLT63" s="211"/>
      <c r="SLU63" s="193"/>
      <c r="SLV63" s="209"/>
      <c r="SLW63" s="499"/>
      <c r="SLX63" s="500"/>
      <c r="SLY63" s="500"/>
      <c r="SLZ63" s="500"/>
      <c r="SMA63" s="500"/>
      <c r="SMB63" s="500"/>
      <c r="SMC63" s="500"/>
      <c r="SMD63" s="501"/>
      <c r="SME63" s="210"/>
      <c r="SMF63" s="211"/>
      <c r="SMG63" s="193"/>
      <c r="SMH63" s="209"/>
      <c r="SMI63" s="499"/>
      <c r="SMJ63" s="500"/>
      <c r="SMK63" s="500"/>
      <c r="SML63" s="500"/>
      <c r="SMM63" s="500"/>
      <c r="SMN63" s="500"/>
      <c r="SMO63" s="500"/>
      <c r="SMP63" s="501"/>
      <c r="SMQ63" s="210"/>
      <c r="SMR63" s="211"/>
      <c r="SMS63" s="193"/>
      <c r="SMT63" s="209"/>
      <c r="SMU63" s="499"/>
      <c r="SMV63" s="500"/>
      <c r="SMW63" s="500"/>
      <c r="SMX63" s="500"/>
      <c r="SMY63" s="500"/>
      <c r="SMZ63" s="500"/>
      <c r="SNA63" s="500"/>
      <c r="SNB63" s="501"/>
      <c r="SNC63" s="210"/>
      <c r="SND63" s="211"/>
      <c r="SNE63" s="193"/>
      <c r="SNF63" s="209"/>
      <c r="SNG63" s="499"/>
      <c r="SNH63" s="500"/>
      <c r="SNI63" s="500"/>
      <c r="SNJ63" s="500"/>
      <c r="SNK63" s="500"/>
      <c r="SNL63" s="500"/>
      <c r="SNM63" s="500"/>
      <c r="SNN63" s="501"/>
      <c r="SNO63" s="210"/>
      <c r="SNP63" s="211"/>
      <c r="SNQ63" s="193"/>
      <c r="SNR63" s="209"/>
      <c r="SNS63" s="499"/>
      <c r="SNT63" s="500"/>
      <c r="SNU63" s="500"/>
      <c r="SNV63" s="500"/>
      <c r="SNW63" s="500"/>
      <c r="SNX63" s="500"/>
      <c r="SNY63" s="500"/>
      <c r="SNZ63" s="501"/>
      <c r="SOA63" s="210"/>
      <c r="SOB63" s="211"/>
      <c r="SOC63" s="193"/>
      <c r="SOD63" s="209"/>
      <c r="SOE63" s="499"/>
      <c r="SOF63" s="500"/>
      <c r="SOG63" s="500"/>
      <c r="SOH63" s="500"/>
      <c r="SOI63" s="500"/>
      <c r="SOJ63" s="500"/>
      <c r="SOK63" s="500"/>
      <c r="SOL63" s="501"/>
      <c r="SOM63" s="210"/>
      <c r="SON63" s="211"/>
      <c r="SOO63" s="193"/>
      <c r="SOP63" s="209"/>
      <c r="SOQ63" s="499"/>
      <c r="SOR63" s="500"/>
      <c r="SOS63" s="500"/>
      <c r="SOT63" s="500"/>
      <c r="SOU63" s="500"/>
      <c r="SOV63" s="500"/>
      <c r="SOW63" s="500"/>
      <c r="SOX63" s="501"/>
      <c r="SOY63" s="210"/>
      <c r="SOZ63" s="211"/>
      <c r="SPA63" s="193"/>
      <c r="SPB63" s="209"/>
      <c r="SPC63" s="499"/>
      <c r="SPD63" s="500"/>
      <c r="SPE63" s="500"/>
      <c r="SPF63" s="500"/>
      <c r="SPG63" s="500"/>
      <c r="SPH63" s="500"/>
      <c r="SPI63" s="500"/>
      <c r="SPJ63" s="501"/>
      <c r="SPK63" s="210"/>
      <c r="SPL63" s="211"/>
      <c r="SPM63" s="193"/>
      <c r="SPN63" s="209"/>
      <c r="SPO63" s="499"/>
      <c r="SPP63" s="500"/>
      <c r="SPQ63" s="500"/>
      <c r="SPR63" s="500"/>
      <c r="SPS63" s="500"/>
      <c r="SPT63" s="500"/>
      <c r="SPU63" s="500"/>
      <c r="SPV63" s="501"/>
      <c r="SPW63" s="210"/>
      <c r="SPX63" s="211"/>
      <c r="SPY63" s="193"/>
      <c r="SPZ63" s="209"/>
      <c r="SQA63" s="499"/>
      <c r="SQB63" s="500"/>
      <c r="SQC63" s="500"/>
      <c r="SQD63" s="500"/>
      <c r="SQE63" s="500"/>
      <c r="SQF63" s="500"/>
      <c r="SQG63" s="500"/>
      <c r="SQH63" s="501"/>
      <c r="SQI63" s="210"/>
      <c r="SQJ63" s="211"/>
      <c r="SQK63" s="193"/>
      <c r="SQL63" s="209"/>
      <c r="SQM63" s="499"/>
      <c r="SQN63" s="500"/>
      <c r="SQO63" s="500"/>
      <c r="SQP63" s="500"/>
      <c r="SQQ63" s="500"/>
      <c r="SQR63" s="500"/>
      <c r="SQS63" s="500"/>
      <c r="SQT63" s="501"/>
      <c r="SQU63" s="210"/>
      <c r="SQV63" s="211"/>
      <c r="SQW63" s="193"/>
      <c r="SQX63" s="209"/>
      <c r="SQY63" s="499"/>
      <c r="SQZ63" s="500"/>
      <c r="SRA63" s="500"/>
      <c r="SRB63" s="500"/>
      <c r="SRC63" s="500"/>
      <c r="SRD63" s="500"/>
      <c r="SRE63" s="500"/>
      <c r="SRF63" s="501"/>
      <c r="SRG63" s="210"/>
      <c r="SRH63" s="211"/>
      <c r="SRI63" s="193"/>
      <c r="SRJ63" s="209"/>
      <c r="SRK63" s="499"/>
      <c r="SRL63" s="500"/>
      <c r="SRM63" s="500"/>
      <c r="SRN63" s="500"/>
      <c r="SRO63" s="500"/>
      <c r="SRP63" s="500"/>
      <c r="SRQ63" s="500"/>
      <c r="SRR63" s="501"/>
      <c r="SRS63" s="210"/>
      <c r="SRT63" s="211"/>
      <c r="SRU63" s="193"/>
      <c r="SRV63" s="209"/>
      <c r="SRW63" s="499"/>
      <c r="SRX63" s="500"/>
      <c r="SRY63" s="500"/>
      <c r="SRZ63" s="500"/>
      <c r="SSA63" s="500"/>
      <c r="SSB63" s="500"/>
      <c r="SSC63" s="500"/>
      <c r="SSD63" s="501"/>
      <c r="SSE63" s="210"/>
      <c r="SSF63" s="211"/>
      <c r="SSG63" s="193"/>
      <c r="SSH63" s="209"/>
      <c r="SSI63" s="499"/>
      <c r="SSJ63" s="500"/>
      <c r="SSK63" s="500"/>
      <c r="SSL63" s="500"/>
      <c r="SSM63" s="500"/>
      <c r="SSN63" s="500"/>
      <c r="SSO63" s="500"/>
      <c r="SSP63" s="501"/>
      <c r="SSQ63" s="210"/>
      <c r="SSR63" s="211"/>
      <c r="SSS63" s="193"/>
      <c r="SST63" s="209"/>
      <c r="SSU63" s="499"/>
      <c r="SSV63" s="500"/>
      <c r="SSW63" s="500"/>
      <c r="SSX63" s="500"/>
      <c r="SSY63" s="500"/>
      <c r="SSZ63" s="500"/>
      <c r="STA63" s="500"/>
      <c r="STB63" s="501"/>
      <c r="STC63" s="210"/>
      <c r="STD63" s="211"/>
      <c r="STE63" s="193"/>
      <c r="STF63" s="209"/>
      <c r="STG63" s="499"/>
      <c r="STH63" s="500"/>
      <c r="STI63" s="500"/>
      <c r="STJ63" s="500"/>
      <c r="STK63" s="500"/>
      <c r="STL63" s="500"/>
      <c r="STM63" s="500"/>
      <c r="STN63" s="501"/>
      <c r="STO63" s="210"/>
      <c r="STP63" s="211"/>
      <c r="STQ63" s="193"/>
      <c r="STR63" s="209"/>
      <c r="STS63" s="499"/>
      <c r="STT63" s="500"/>
      <c r="STU63" s="500"/>
      <c r="STV63" s="500"/>
      <c r="STW63" s="500"/>
      <c r="STX63" s="500"/>
      <c r="STY63" s="500"/>
      <c r="STZ63" s="501"/>
      <c r="SUA63" s="210"/>
      <c r="SUB63" s="211"/>
      <c r="SUC63" s="193"/>
      <c r="SUD63" s="209"/>
      <c r="SUE63" s="499"/>
      <c r="SUF63" s="500"/>
      <c r="SUG63" s="500"/>
      <c r="SUH63" s="500"/>
      <c r="SUI63" s="500"/>
      <c r="SUJ63" s="500"/>
      <c r="SUK63" s="500"/>
      <c r="SUL63" s="501"/>
      <c r="SUM63" s="210"/>
      <c r="SUN63" s="211"/>
      <c r="SUO63" s="193"/>
      <c r="SUP63" s="209"/>
      <c r="SUQ63" s="499"/>
      <c r="SUR63" s="500"/>
      <c r="SUS63" s="500"/>
      <c r="SUT63" s="500"/>
      <c r="SUU63" s="500"/>
      <c r="SUV63" s="500"/>
      <c r="SUW63" s="500"/>
      <c r="SUX63" s="501"/>
      <c r="SUY63" s="210"/>
      <c r="SUZ63" s="211"/>
      <c r="SVA63" s="193"/>
      <c r="SVB63" s="209"/>
      <c r="SVC63" s="499"/>
      <c r="SVD63" s="500"/>
      <c r="SVE63" s="500"/>
      <c r="SVF63" s="500"/>
      <c r="SVG63" s="500"/>
      <c r="SVH63" s="500"/>
      <c r="SVI63" s="500"/>
      <c r="SVJ63" s="501"/>
      <c r="SVK63" s="210"/>
      <c r="SVL63" s="211"/>
      <c r="SVM63" s="193"/>
      <c r="SVN63" s="209"/>
      <c r="SVO63" s="499"/>
      <c r="SVP63" s="500"/>
      <c r="SVQ63" s="500"/>
      <c r="SVR63" s="500"/>
      <c r="SVS63" s="500"/>
      <c r="SVT63" s="500"/>
      <c r="SVU63" s="500"/>
      <c r="SVV63" s="501"/>
      <c r="SVW63" s="210"/>
      <c r="SVX63" s="211"/>
      <c r="SVY63" s="193"/>
      <c r="SVZ63" s="209"/>
      <c r="SWA63" s="499"/>
      <c r="SWB63" s="500"/>
      <c r="SWC63" s="500"/>
      <c r="SWD63" s="500"/>
      <c r="SWE63" s="500"/>
      <c r="SWF63" s="500"/>
      <c r="SWG63" s="500"/>
      <c r="SWH63" s="501"/>
      <c r="SWI63" s="210"/>
      <c r="SWJ63" s="211"/>
      <c r="SWK63" s="193"/>
      <c r="SWL63" s="209"/>
      <c r="SWM63" s="499"/>
      <c r="SWN63" s="500"/>
      <c r="SWO63" s="500"/>
      <c r="SWP63" s="500"/>
      <c r="SWQ63" s="500"/>
      <c r="SWR63" s="500"/>
      <c r="SWS63" s="500"/>
      <c r="SWT63" s="501"/>
      <c r="SWU63" s="210"/>
      <c r="SWV63" s="211"/>
      <c r="SWW63" s="193"/>
      <c r="SWX63" s="209"/>
      <c r="SWY63" s="499"/>
      <c r="SWZ63" s="500"/>
      <c r="SXA63" s="500"/>
      <c r="SXB63" s="500"/>
      <c r="SXC63" s="500"/>
      <c r="SXD63" s="500"/>
      <c r="SXE63" s="500"/>
      <c r="SXF63" s="501"/>
      <c r="SXG63" s="210"/>
      <c r="SXH63" s="211"/>
      <c r="SXI63" s="193"/>
      <c r="SXJ63" s="209"/>
      <c r="SXK63" s="499"/>
      <c r="SXL63" s="500"/>
      <c r="SXM63" s="500"/>
      <c r="SXN63" s="500"/>
      <c r="SXO63" s="500"/>
      <c r="SXP63" s="500"/>
      <c r="SXQ63" s="500"/>
      <c r="SXR63" s="501"/>
      <c r="SXS63" s="210"/>
      <c r="SXT63" s="211"/>
      <c r="SXU63" s="193"/>
      <c r="SXV63" s="209"/>
      <c r="SXW63" s="499"/>
      <c r="SXX63" s="500"/>
      <c r="SXY63" s="500"/>
      <c r="SXZ63" s="500"/>
      <c r="SYA63" s="500"/>
      <c r="SYB63" s="500"/>
      <c r="SYC63" s="500"/>
      <c r="SYD63" s="501"/>
      <c r="SYE63" s="210"/>
      <c r="SYF63" s="211"/>
      <c r="SYG63" s="193"/>
      <c r="SYH63" s="209"/>
      <c r="SYI63" s="499"/>
      <c r="SYJ63" s="500"/>
      <c r="SYK63" s="500"/>
      <c r="SYL63" s="500"/>
      <c r="SYM63" s="500"/>
      <c r="SYN63" s="500"/>
      <c r="SYO63" s="500"/>
      <c r="SYP63" s="501"/>
      <c r="SYQ63" s="210"/>
      <c r="SYR63" s="211"/>
      <c r="SYS63" s="193"/>
      <c r="SYT63" s="209"/>
      <c r="SYU63" s="499"/>
      <c r="SYV63" s="500"/>
      <c r="SYW63" s="500"/>
      <c r="SYX63" s="500"/>
      <c r="SYY63" s="500"/>
      <c r="SYZ63" s="500"/>
      <c r="SZA63" s="500"/>
      <c r="SZB63" s="501"/>
      <c r="SZC63" s="210"/>
      <c r="SZD63" s="211"/>
      <c r="SZE63" s="193"/>
      <c r="SZF63" s="209"/>
      <c r="SZG63" s="499"/>
      <c r="SZH63" s="500"/>
      <c r="SZI63" s="500"/>
      <c r="SZJ63" s="500"/>
      <c r="SZK63" s="500"/>
      <c r="SZL63" s="500"/>
      <c r="SZM63" s="500"/>
      <c r="SZN63" s="501"/>
      <c r="SZO63" s="210"/>
      <c r="SZP63" s="211"/>
      <c r="SZQ63" s="193"/>
      <c r="SZR63" s="209"/>
      <c r="SZS63" s="499"/>
      <c r="SZT63" s="500"/>
      <c r="SZU63" s="500"/>
      <c r="SZV63" s="500"/>
      <c r="SZW63" s="500"/>
      <c r="SZX63" s="500"/>
      <c r="SZY63" s="500"/>
      <c r="SZZ63" s="501"/>
      <c r="TAA63" s="210"/>
      <c r="TAB63" s="211"/>
      <c r="TAC63" s="193"/>
      <c r="TAD63" s="209"/>
      <c r="TAE63" s="499"/>
      <c r="TAF63" s="500"/>
      <c r="TAG63" s="500"/>
      <c r="TAH63" s="500"/>
      <c r="TAI63" s="500"/>
      <c r="TAJ63" s="500"/>
      <c r="TAK63" s="500"/>
      <c r="TAL63" s="501"/>
      <c r="TAM63" s="210"/>
      <c r="TAN63" s="211"/>
      <c r="TAO63" s="193"/>
      <c r="TAP63" s="209"/>
      <c r="TAQ63" s="499"/>
      <c r="TAR63" s="500"/>
      <c r="TAS63" s="500"/>
      <c r="TAT63" s="500"/>
      <c r="TAU63" s="500"/>
      <c r="TAV63" s="500"/>
      <c r="TAW63" s="500"/>
      <c r="TAX63" s="501"/>
      <c r="TAY63" s="210"/>
      <c r="TAZ63" s="211"/>
      <c r="TBA63" s="193"/>
      <c r="TBB63" s="209"/>
      <c r="TBC63" s="499"/>
      <c r="TBD63" s="500"/>
      <c r="TBE63" s="500"/>
      <c r="TBF63" s="500"/>
      <c r="TBG63" s="500"/>
      <c r="TBH63" s="500"/>
      <c r="TBI63" s="500"/>
      <c r="TBJ63" s="501"/>
      <c r="TBK63" s="210"/>
      <c r="TBL63" s="211"/>
      <c r="TBM63" s="193"/>
      <c r="TBN63" s="209"/>
      <c r="TBO63" s="499"/>
      <c r="TBP63" s="500"/>
      <c r="TBQ63" s="500"/>
      <c r="TBR63" s="500"/>
      <c r="TBS63" s="500"/>
      <c r="TBT63" s="500"/>
      <c r="TBU63" s="500"/>
      <c r="TBV63" s="501"/>
      <c r="TBW63" s="210"/>
      <c r="TBX63" s="211"/>
      <c r="TBY63" s="193"/>
      <c r="TBZ63" s="209"/>
      <c r="TCA63" s="499"/>
      <c r="TCB63" s="500"/>
      <c r="TCC63" s="500"/>
      <c r="TCD63" s="500"/>
      <c r="TCE63" s="500"/>
      <c r="TCF63" s="500"/>
      <c r="TCG63" s="500"/>
      <c r="TCH63" s="501"/>
      <c r="TCI63" s="210"/>
      <c r="TCJ63" s="211"/>
      <c r="TCK63" s="193"/>
      <c r="TCL63" s="209"/>
      <c r="TCM63" s="499"/>
      <c r="TCN63" s="500"/>
      <c r="TCO63" s="500"/>
      <c r="TCP63" s="500"/>
      <c r="TCQ63" s="500"/>
      <c r="TCR63" s="500"/>
      <c r="TCS63" s="500"/>
      <c r="TCT63" s="501"/>
      <c r="TCU63" s="210"/>
      <c r="TCV63" s="211"/>
      <c r="TCW63" s="193"/>
      <c r="TCX63" s="209"/>
      <c r="TCY63" s="499"/>
      <c r="TCZ63" s="500"/>
      <c r="TDA63" s="500"/>
      <c r="TDB63" s="500"/>
      <c r="TDC63" s="500"/>
      <c r="TDD63" s="500"/>
      <c r="TDE63" s="500"/>
      <c r="TDF63" s="501"/>
      <c r="TDG63" s="210"/>
      <c r="TDH63" s="211"/>
      <c r="TDI63" s="193"/>
      <c r="TDJ63" s="209"/>
      <c r="TDK63" s="499"/>
      <c r="TDL63" s="500"/>
      <c r="TDM63" s="500"/>
      <c r="TDN63" s="500"/>
      <c r="TDO63" s="500"/>
      <c r="TDP63" s="500"/>
      <c r="TDQ63" s="500"/>
      <c r="TDR63" s="501"/>
      <c r="TDS63" s="210"/>
      <c r="TDT63" s="211"/>
      <c r="TDU63" s="193"/>
      <c r="TDV63" s="209"/>
      <c r="TDW63" s="499"/>
      <c r="TDX63" s="500"/>
      <c r="TDY63" s="500"/>
      <c r="TDZ63" s="500"/>
      <c r="TEA63" s="500"/>
      <c r="TEB63" s="500"/>
      <c r="TEC63" s="500"/>
      <c r="TED63" s="501"/>
      <c r="TEE63" s="210"/>
      <c r="TEF63" s="211"/>
      <c r="TEG63" s="193"/>
      <c r="TEH63" s="209"/>
      <c r="TEI63" s="499"/>
      <c r="TEJ63" s="500"/>
      <c r="TEK63" s="500"/>
      <c r="TEL63" s="500"/>
      <c r="TEM63" s="500"/>
      <c r="TEN63" s="500"/>
      <c r="TEO63" s="500"/>
      <c r="TEP63" s="501"/>
      <c r="TEQ63" s="210"/>
      <c r="TER63" s="211"/>
      <c r="TES63" s="193"/>
      <c r="TET63" s="209"/>
      <c r="TEU63" s="499"/>
      <c r="TEV63" s="500"/>
      <c r="TEW63" s="500"/>
      <c r="TEX63" s="500"/>
      <c r="TEY63" s="500"/>
      <c r="TEZ63" s="500"/>
      <c r="TFA63" s="500"/>
      <c r="TFB63" s="501"/>
      <c r="TFC63" s="210"/>
      <c r="TFD63" s="211"/>
      <c r="TFE63" s="193"/>
      <c r="TFF63" s="209"/>
      <c r="TFG63" s="499"/>
      <c r="TFH63" s="500"/>
      <c r="TFI63" s="500"/>
      <c r="TFJ63" s="500"/>
      <c r="TFK63" s="500"/>
      <c r="TFL63" s="500"/>
      <c r="TFM63" s="500"/>
      <c r="TFN63" s="501"/>
      <c r="TFO63" s="210"/>
      <c r="TFP63" s="211"/>
      <c r="TFQ63" s="193"/>
      <c r="TFR63" s="209"/>
      <c r="TFS63" s="499"/>
      <c r="TFT63" s="500"/>
      <c r="TFU63" s="500"/>
      <c r="TFV63" s="500"/>
      <c r="TFW63" s="500"/>
      <c r="TFX63" s="500"/>
      <c r="TFY63" s="500"/>
      <c r="TFZ63" s="501"/>
      <c r="TGA63" s="210"/>
      <c r="TGB63" s="211"/>
      <c r="TGC63" s="193"/>
      <c r="TGD63" s="209"/>
      <c r="TGE63" s="499"/>
      <c r="TGF63" s="500"/>
      <c r="TGG63" s="500"/>
      <c r="TGH63" s="500"/>
      <c r="TGI63" s="500"/>
      <c r="TGJ63" s="500"/>
      <c r="TGK63" s="500"/>
      <c r="TGL63" s="501"/>
      <c r="TGM63" s="210"/>
      <c r="TGN63" s="211"/>
      <c r="TGO63" s="193"/>
      <c r="TGP63" s="209"/>
      <c r="TGQ63" s="499"/>
      <c r="TGR63" s="500"/>
      <c r="TGS63" s="500"/>
      <c r="TGT63" s="500"/>
      <c r="TGU63" s="500"/>
      <c r="TGV63" s="500"/>
      <c r="TGW63" s="500"/>
      <c r="TGX63" s="501"/>
      <c r="TGY63" s="210"/>
      <c r="TGZ63" s="211"/>
      <c r="THA63" s="193"/>
      <c r="THB63" s="209"/>
      <c r="THC63" s="499"/>
      <c r="THD63" s="500"/>
      <c r="THE63" s="500"/>
      <c r="THF63" s="500"/>
      <c r="THG63" s="500"/>
      <c r="THH63" s="500"/>
      <c r="THI63" s="500"/>
      <c r="THJ63" s="501"/>
      <c r="THK63" s="210"/>
      <c r="THL63" s="211"/>
      <c r="THM63" s="193"/>
      <c r="THN63" s="209"/>
      <c r="THO63" s="499"/>
      <c r="THP63" s="500"/>
      <c r="THQ63" s="500"/>
      <c r="THR63" s="500"/>
      <c r="THS63" s="500"/>
      <c r="THT63" s="500"/>
      <c r="THU63" s="500"/>
      <c r="THV63" s="501"/>
      <c r="THW63" s="210"/>
      <c r="THX63" s="211"/>
      <c r="THY63" s="193"/>
      <c r="THZ63" s="209"/>
      <c r="TIA63" s="499"/>
      <c r="TIB63" s="500"/>
      <c r="TIC63" s="500"/>
      <c r="TID63" s="500"/>
      <c r="TIE63" s="500"/>
      <c r="TIF63" s="500"/>
      <c r="TIG63" s="500"/>
      <c r="TIH63" s="501"/>
      <c r="TII63" s="210"/>
      <c r="TIJ63" s="211"/>
      <c r="TIK63" s="193"/>
      <c r="TIL63" s="209"/>
      <c r="TIM63" s="499"/>
      <c r="TIN63" s="500"/>
      <c r="TIO63" s="500"/>
      <c r="TIP63" s="500"/>
      <c r="TIQ63" s="500"/>
      <c r="TIR63" s="500"/>
      <c r="TIS63" s="500"/>
      <c r="TIT63" s="501"/>
      <c r="TIU63" s="210"/>
      <c r="TIV63" s="211"/>
      <c r="TIW63" s="193"/>
      <c r="TIX63" s="209"/>
      <c r="TIY63" s="499"/>
      <c r="TIZ63" s="500"/>
      <c r="TJA63" s="500"/>
      <c r="TJB63" s="500"/>
      <c r="TJC63" s="500"/>
      <c r="TJD63" s="500"/>
      <c r="TJE63" s="500"/>
      <c r="TJF63" s="501"/>
      <c r="TJG63" s="210"/>
      <c r="TJH63" s="211"/>
      <c r="TJI63" s="193"/>
      <c r="TJJ63" s="209"/>
      <c r="TJK63" s="499"/>
      <c r="TJL63" s="500"/>
      <c r="TJM63" s="500"/>
      <c r="TJN63" s="500"/>
      <c r="TJO63" s="500"/>
      <c r="TJP63" s="500"/>
      <c r="TJQ63" s="500"/>
      <c r="TJR63" s="501"/>
      <c r="TJS63" s="210"/>
      <c r="TJT63" s="211"/>
      <c r="TJU63" s="193"/>
      <c r="TJV63" s="209"/>
      <c r="TJW63" s="499"/>
      <c r="TJX63" s="500"/>
      <c r="TJY63" s="500"/>
      <c r="TJZ63" s="500"/>
      <c r="TKA63" s="500"/>
      <c r="TKB63" s="500"/>
      <c r="TKC63" s="500"/>
      <c r="TKD63" s="501"/>
      <c r="TKE63" s="210"/>
      <c r="TKF63" s="211"/>
      <c r="TKG63" s="193"/>
      <c r="TKH63" s="209"/>
      <c r="TKI63" s="499"/>
      <c r="TKJ63" s="500"/>
      <c r="TKK63" s="500"/>
      <c r="TKL63" s="500"/>
      <c r="TKM63" s="500"/>
      <c r="TKN63" s="500"/>
      <c r="TKO63" s="500"/>
      <c r="TKP63" s="501"/>
      <c r="TKQ63" s="210"/>
      <c r="TKR63" s="211"/>
      <c r="TKS63" s="193"/>
      <c r="TKT63" s="209"/>
      <c r="TKU63" s="499"/>
      <c r="TKV63" s="500"/>
      <c r="TKW63" s="500"/>
      <c r="TKX63" s="500"/>
      <c r="TKY63" s="500"/>
      <c r="TKZ63" s="500"/>
      <c r="TLA63" s="500"/>
      <c r="TLB63" s="501"/>
      <c r="TLC63" s="210"/>
      <c r="TLD63" s="211"/>
      <c r="TLE63" s="193"/>
      <c r="TLF63" s="209"/>
      <c r="TLG63" s="499"/>
      <c r="TLH63" s="500"/>
      <c r="TLI63" s="500"/>
      <c r="TLJ63" s="500"/>
      <c r="TLK63" s="500"/>
      <c r="TLL63" s="500"/>
      <c r="TLM63" s="500"/>
      <c r="TLN63" s="501"/>
      <c r="TLO63" s="210"/>
      <c r="TLP63" s="211"/>
      <c r="TLQ63" s="193"/>
      <c r="TLR63" s="209"/>
      <c r="TLS63" s="499"/>
      <c r="TLT63" s="500"/>
      <c r="TLU63" s="500"/>
      <c r="TLV63" s="500"/>
      <c r="TLW63" s="500"/>
      <c r="TLX63" s="500"/>
      <c r="TLY63" s="500"/>
      <c r="TLZ63" s="501"/>
      <c r="TMA63" s="210"/>
      <c r="TMB63" s="211"/>
      <c r="TMC63" s="193"/>
      <c r="TMD63" s="209"/>
      <c r="TME63" s="499"/>
      <c r="TMF63" s="500"/>
      <c r="TMG63" s="500"/>
      <c r="TMH63" s="500"/>
      <c r="TMI63" s="500"/>
      <c r="TMJ63" s="500"/>
      <c r="TMK63" s="500"/>
      <c r="TML63" s="501"/>
      <c r="TMM63" s="210"/>
      <c r="TMN63" s="211"/>
      <c r="TMO63" s="193"/>
      <c r="TMP63" s="209"/>
      <c r="TMQ63" s="499"/>
      <c r="TMR63" s="500"/>
      <c r="TMS63" s="500"/>
      <c r="TMT63" s="500"/>
      <c r="TMU63" s="500"/>
      <c r="TMV63" s="500"/>
      <c r="TMW63" s="500"/>
      <c r="TMX63" s="501"/>
      <c r="TMY63" s="210"/>
      <c r="TMZ63" s="211"/>
      <c r="TNA63" s="193"/>
      <c r="TNB63" s="209"/>
      <c r="TNC63" s="499"/>
      <c r="TND63" s="500"/>
      <c r="TNE63" s="500"/>
      <c r="TNF63" s="500"/>
      <c r="TNG63" s="500"/>
      <c r="TNH63" s="500"/>
      <c r="TNI63" s="500"/>
      <c r="TNJ63" s="501"/>
      <c r="TNK63" s="210"/>
      <c r="TNL63" s="211"/>
      <c r="TNM63" s="193"/>
      <c r="TNN63" s="209"/>
      <c r="TNO63" s="499"/>
      <c r="TNP63" s="500"/>
      <c r="TNQ63" s="500"/>
      <c r="TNR63" s="500"/>
      <c r="TNS63" s="500"/>
      <c r="TNT63" s="500"/>
      <c r="TNU63" s="500"/>
      <c r="TNV63" s="501"/>
      <c r="TNW63" s="210"/>
      <c r="TNX63" s="211"/>
      <c r="TNY63" s="193"/>
      <c r="TNZ63" s="209"/>
      <c r="TOA63" s="499"/>
      <c r="TOB63" s="500"/>
      <c r="TOC63" s="500"/>
      <c r="TOD63" s="500"/>
      <c r="TOE63" s="500"/>
      <c r="TOF63" s="500"/>
      <c r="TOG63" s="500"/>
      <c r="TOH63" s="501"/>
      <c r="TOI63" s="210"/>
      <c r="TOJ63" s="211"/>
      <c r="TOK63" s="193"/>
      <c r="TOL63" s="209"/>
      <c r="TOM63" s="499"/>
      <c r="TON63" s="500"/>
      <c r="TOO63" s="500"/>
      <c r="TOP63" s="500"/>
      <c r="TOQ63" s="500"/>
      <c r="TOR63" s="500"/>
      <c r="TOS63" s="500"/>
      <c r="TOT63" s="501"/>
      <c r="TOU63" s="210"/>
      <c r="TOV63" s="211"/>
      <c r="TOW63" s="193"/>
      <c r="TOX63" s="209"/>
      <c r="TOY63" s="499"/>
      <c r="TOZ63" s="500"/>
      <c r="TPA63" s="500"/>
      <c r="TPB63" s="500"/>
      <c r="TPC63" s="500"/>
      <c r="TPD63" s="500"/>
      <c r="TPE63" s="500"/>
      <c r="TPF63" s="501"/>
      <c r="TPG63" s="210"/>
      <c r="TPH63" s="211"/>
      <c r="TPI63" s="193"/>
      <c r="TPJ63" s="209"/>
      <c r="TPK63" s="499"/>
      <c r="TPL63" s="500"/>
      <c r="TPM63" s="500"/>
      <c r="TPN63" s="500"/>
      <c r="TPO63" s="500"/>
      <c r="TPP63" s="500"/>
      <c r="TPQ63" s="500"/>
      <c r="TPR63" s="501"/>
      <c r="TPS63" s="210"/>
      <c r="TPT63" s="211"/>
      <c r="TPU63" s="193"/>
      <c r="TPV63" s="209"/>
      <c r="TPW63" s="499"/>
      <c r="TPX63" s="500"/>
      <c r="TPY63" s="500"/>
      <c r="TPZ63" s="500"/>
      <c r="TQA63" s="500"/>
      <c r="TQB63" s="500"/>
      <c r="TQC63" s="500"/>
      <c r="TQD63" s="501"/>
      <c r="TQE63" s="210"/>
      <c r="TQF63" s="211"/>
      <c r="TQG63" s="193"/>
      <c r="TQH63" s="209"/>
      <c r="TQI63" s="499"/>
      <c r="TQJ63" s="500"/>
      <c r="TQK63" s="500"/>
      <c r="TQL63" s="500"/>
      <c r="TQM63" s="500"/>
      <c r="TQN63" s="500"/>
      <c r="TQO63" s="500"/>
      <c r="TQP63" s="501"/>
      <c r="TQQ63" s="210"/>
      <c r="TQR63" s="211"/>
      <c r="TQS63" s="193"/>
      <c r="TQT63" s="209"/>
      <c r="TQU63" s="499"/>
      <c r="TQV63" s="500"/>
      <c r="TQW63" s="500"/>
      <c r="TQX63" s="500"/>
      <c r="TQY63" s="500"/>
      <c r="TQZ63" s="500"/>
      <c r="TRA63" s="500"/>
      <c r="TRB63" s="501"/>
      <c r="TRC63" s="210"/>
      <c r="TRD63" s="211"/>
      <c r="TRE63" s="193"/>
      <c r="TRF63" s="209"/>
      <c r="TRG63" s="499"/>
      <c r="TRH63" s="500"/>
      <c r="TRI63" s="500"/>
      <c r="TRJ63" s="500"/>
      <c r="TRK63" s="500"/>
      <c r="TRL63" s="500"/>
      <c r="TRM63" s="500"/>
      <c r="TRN63" s="501"/>
      <c r="TRO63" s="210"/>
      <c r="TRP63" s="211"/>
      <c r="TRQ63" s="193"/>
      <c r="TRR63" s="209"/>
      <c r="TRS63" s="499"/>
      <c r="TRT63" s="500"/>
      <c r="TRU63" s="500"/>
      <c r="TRV63" s="500"/>
      <c r="TRW63" s="500"/>
      <c r="TRX63" s="500"/>
      <c r="TRY63" s="500"/>
      <c r="TRZ63" s="501"/>
      <c r="TSA63" s="210"/>
      <c r="TSB63" s="211"/>
      <c r="TSC63" s="193"/>
      <c r="TSD63" s="209"/>
      <c r="TSE63" s="499"/>
      <c r="TSF63" s="500"/>
      <c r="TSG63" s="500"/>
      <c r="TSH63" s="500"/>
      <c r="TSI63" s="500"/>
      <c r="TSJ63" s="500"/>
      <c r="TSK63" s="500"/>
      <c r="TSL63" s="501"/>
      <c r="TSM63" s="210"/>
      <c r="TSN63" s="211"/>
      <c r="TSO63" s="193"/>
      <c r="TSP63" s="209"/>
      <c r="TSQ63" s="499"/>
      <c r="TSR63" s="500"/>
      <c r="TSS63" s="500"/>
      <c r="TST63" s="500"/>
      <c r="TSU63" s="500"/>
      <c r="TSV63" s="500"/>
      <c r="TSW63" s="500"/>
      <c r="TSX63" s="501"/>
      <c r="TSY63" s="210"/>
      <c r="TSZ63" s="211"/>
      <c r="TTA63" s="193"/>
      <c r="TTB63" s="209"/>
      <c r="TTC63" s="499"/>
      <c r="TTD63" s="500"/>
      <c r="TTE63" s="500"/>
      <c r="TTF63" s="500"/>
      <c r="TTG63" s="500"/>
      <c r="TTH63" s="500"/>
      <c r="TTI63" s="500"/>
      <c r="TTJ63" s="501"/>
      <c r="TTK63" s="210"/>
      <c r="TTL63" s="211"/>
      <c r="TTM63" s="193"/>
      <c r="TTN63" s="209"/>
      <c r="TTO63" s="499"/>
      <c r="TTP63" s="500"/>
      <c r="TTQ63" s="500"/>
      <c r="TTR63" s="500"/>
      <c r="TTS63" s="500"/>
      <c r="TTT63" s="500"/>
      <c r="TTU63" s="500"/>
      <c r="TTV63" s="501"/>
      <c r="TTW63" s="210"/>
      <c r="TTX63" s="211"/>
      <c r="TTY63" s="193"/>
      <c r="TTZ63" s="209"/>
      <c r="TUA63" s="499"/>
      <c r="TUB63" s="500"/>
      <c r="TUC63" s="500"/>
      <c r="TUD63" s="500"/>
      <c r="TUE63" s="500"/>
      <c r="TUF63" s="500"/>
      <c r="TUG63" s="500"/>
      <c r="TUH63" s="501"/>
      <c r="TUI63" s="210"/>
      <c r="TUJ63" s="211"/>
      <c r="TUK63" s="193"/>
      <c r="TUL63" s="209"/>
      <c r="TUM63" s="499"/>
      <c r="TUN63" s="500"/>
      <c r="TUO63" s="500"/>
      <c r="TUP63" s="500"/>
      <c r="TUQ63" s="500"/>
      <c r="TUR63" s="500"/>
      <c r="TUS63" s="500"/>
      <c r="TUT63" s="501"/>
      <c r="TUU63" s="210"/>
      <c r="TUV63" s="211"/>
      <c r="TUW63" s="193"/>
      <c r="TUX63" s="209"/>
      <c r="TUY63" s="499"/>
      <c r="TUZ63" s="500"/>
      <c r="TVA63" s="500"/>
      <c r="TVB63" s="500"/>
      <c r="TVC63" s="500"/>
      <c r="TVD63" s="500"/>
      <c r="TVE63" s="500"/>
      <c r="TVF63" s="501"/>
      <c r="TVG63" s="210"/>
      <c r="TVH63" s="211"/>
      <c r="TVI63" s="193"/>
      <c r="TVJ63" s="209"/>
      <c r="TVK63" s="499"/>
      <c r="TVL63" s="500"/>
      <c r="TVM63" s="500"/>
      <c r="TVN63" s="500"/>
      <c r="TVO63" s="500"/>
      <c r="TVP63" s="500"/>
      <c r="TVQ63" s="500"/>
      <c r="TVR63" s="501"/>
      <c r="TVS63" s="210"/>
      <c r="TVT63" s="211"/>
      <c r="TVU63" s="193"/>
      <c r="TVV63" s="209"/>
      <c r="TVW63" s="499"/>
      <c r="TVX63" s="500"/>
      <c r="TVY63" s="500"/>
      <c r="TVZ63" s="500"/>
      <c r="TWA63" s="500"/>
      <c r="TWB63" s="500"/>
      <c r="TWC63" s="500"/>
      <c r="TWD63" s="501"/>
      <c r="TWE63" s="210"/>
      <c r="TWF63" s="211"/>
      <c r="TWG63" s="193"/>
      <c r="TWH63" s="209"/>
      <c r="TWI63" s="499"/>
      <c r="TWJ63" s="500"/>
      <c r="TWK63" s="500"/>
      <c r="TWL63" s="500"/>
      <c r="TWM63" s="500"/>
      <c r="TWN63" s="500"/>
      <c r="TWO63" s="500"/>
      <c r="TWP63" s="501"/>
      <c r="TWQ63" s="210"/>
      <c r="TWR63" s="211"/>
      <c r="TWS63" s="193"/>
      <c r="TWT63" s="209"/>
      <c r="TWU63" s="499"/>
      <c r="TWV63" s="500"/>
      <c r="TWW63" s="500"/>
      <c r="TWX63" s="500"/>
      <c r="TWY63" s="500"/>
      <c r="TWZ63" s="500"/>
      <c r="TXA63" s="500"/>
      <c r="TXB63" s="501"/>
      <c r="TXC63" s="210"/>
      <c r="TXD63" s="211"/>
      <c r="TXE63" s="193"/>
      <c r="TXF63" s="209"/>
      <c r="TXG63" s="499"/>
      <c r="TXH63" s="500"/>
      <c r="TXI63" s="500"/>
      <c r="TXJ63" s="500"/>
      <c r="TXK63" s="500"/>
      <c r="TXL63" s="500"/>
      <c r="TXM63" s="500"/>
      <c r="TXN63" s="501"/>
      <c r="TXO63" s="210"/>
      <c r="TXP63" s="211"/>
      <c r="TXQ63" s="193"/>
      <c r="TXR63" s="209"/>
      <c r="TXS63" s="499"/>
      <c r="TXT63" s="500"/>
      <c r="TXU63" s="500"/>
      <c r="TXV63" s="500"/>
      <c r="TXW63" s="500"/>
      <c r="TXX63" s="500"/>
      <c r="TXY63" s="500"/>
      <c r="TXZ63" s="501"/>
      <c r="TYA63" s="210"/>
      <c r="TYB63" s="211"/>
      <c r="TYC63" s="193"/>
      <c r="TYD63" s="209"/>
      <c r="TYE63" s="499"/>
      <c r="TYF63" s="500"/>
      <c r="TYG63" s="500"/>
      <c r="TYH63" s="500"/>
      <c r="TYI63" s="500"/>
      <c r="TYJ63" s="500"/>
      <c r="TYK63" s="500"/>
      <c r="TYL63" s="501"/>
      <c r="TYM63" s="210"/>
      <c r="TYN63" s="211"/>
      <c r="TYO63" s="193"/>
      <c r="TYP63" s="209"/>
      <c r="TYQ63" s="499"/>
      <c r="TYR63" s="500"/>
      <c r="TYS63" s="500"/>
      <c r="TYT63" s="500"/>
      <c r="TYU63" s="500"/>
      <c r="TYV63" s="500"/>
      <c r="TYW63" s="500"/>
      <c r="TYX63" s="501"/>
      <c r="TYY63" s="210"/>
      <c r="TYZ63" s="211"/>
      <c r="TZA63" s="193"/>
      <c r="TZB63" s="209"/>
      <c r="TZC63" s="499"/>
      <c r="TZD63" s="500"/>
      <c r="TZE63" s="500"/>
      <c r="TZF63" s="500"/>
      <c r="TZG63" s="500"/>
      <c r="TZH63" s="500"/>
      <c r="TZI63" s="500"/>
      <c r="TZJ63" s="501"/>
      <c r="TZK63" s="210"/>
      <c r="TZL63" s="211"/>
      <c r="TZM63" s="193"/>
      <c r="TZN63" s="209"/>
      <c r="TZO63" s="499"/>
      <c r="TZP63" s="500"/>
      <c r="TZQ63" s="500"/>
      <c r="TZR63" s="500"/>
      <c r="TZS63" s="500"/>
      <c r="TZT63" s="500"/>
      <c r="TZU63" s="500"/>
      <c r="TZV63" s="501"/>
      <c r="TZW63" s="210"/>
      <c r="TZX63" s="211"/>
      <c r="TZY63" s="193"/>
      <c r="TZZ63" s="209"/>
      <c r="UAA63" s="499"/>
      <c r="UAB63" s="500"/>
      <c r="UAC63" s="500"/>
      <c r="UAD63" s="500"/>
      <c r="UAE63" s="500"/>
      <c r="UAF63" s="500"/>
      <c r="UAG63" s="500"/>
      <c r="UAH63" s="501"/>
      <c r="UAI63" s="210"/>
      <c r="UAJ63" s="211"/>
      <c r="UAK63" s="193"/>
      <c r="UAL63" s="209"/>
      <c r="UAM63" s="499"/>
      <c r="UAN63" s="500"/>
      <c r="UAO63" s="500"/>
      <c r="UAP63" s="500"/>
      <c r="UAQ63" s="500"/>
      <c r="UAR63" s="500"/>
      <c r="UAS63" s="500"/>
      <c r="UAT63" s="501"/>
      <c r="UAU63" s="210"/>
      <c r="UAV63" s="211"/>
      <c r="UAW63" s="193"/>
      <c r="UAX63" s="209"/>
      <c r="UAY63" s="499"/>
      <c r="UAZ63" s="500"/>
      <c r="UBA63" s="500"/>
      <c r="UBB63" s="500"/>
      <c r="UBC63" s="500"/>
      <c r="UBD63" s="500"/>
      <c r="UBE63" s="500"/>
      <c r="UBF63" s="501"/>
      <c r="UBG63" s="210"/>
      <c r="UBH63" s="211"/>
      <c r="UBI63" s="193"/>
      <c r="UBJ63" s="209"/>
      <c r="UBK63" s="499"/>
      <c r="UBL63" s="500"/>
      <c r="UBM63" s="500"/>
      <c r="UBN63" s="500"/>
      <c r="UBO63" s="500"/>
      <c r="UBP63" s="500"/>
      <c r="UBQ63" s="500"/>
      <c r="UBR63" s="501"/>
      <c r="UBS63" s="210"/>
      <c r="UBT63" s="211"/>
      <c r="UBU63" s="193"/>
      <c r="UBV63" s="209"/>
      <c r="UBW63" s="499"/>
      <c r="UBX63" s="500"/>
      <c r="UBY63" s="500"/>
      <c r="UBZ63" s="500"/>
      <c r="UCA63" s="500"/>
      <c r="UCB63" s="500"/>
      <c r="UCC63" s="500"/>
      <c r="UCD63" s="501"/>
      <c r="UCE63" s="210"/>
      <c r="UCF63" s="211"/>
      <c r="UCG63" s="193"/>
      <c r="UCH63" s="209"/>
      <c r="UCI63" s="499"/>
      <c r="UCJ63" s="500"/>
      <c r="UCK63" s="500"/>
      <c r="UCL63" s="500"/>
      <c r="UCM63" s="500"/>
      <c r="UCN63" s="500"/>
      <c r="UCO63" s="500"/>
      <c r="UCP63" s="501"/>
      <c r="UCQ63" s="210"/>
      <c r="UCR63" s="211"/>
      <c r="UCS63" s="193"/>
      <c r="UCT63" s="209"/>
      <c r="UCU63" s="499"/>
      <c r="UCV63" s="500"/>
      <c r="UCW63" s="500"/>
      <c r="UCX63" s="500"/>
      <c r="UCY63" s="500"/>
      <c r="UCZ63" s="500"/>
      <c r="UDA63" s="500"/>
      <c r="UDB63" s="501"/>
      <c r="UDC63" s="210"/>
      <c r="UDD63" s="211"/>
      <c r="UDE63" s="193"/>
      <c r="UDF63" s="209"/>
      <c r="UDG63" s="499"/>
      <c r="UDH63" s="500"/>
      <c r="UDI63" s="500"/>
      <c r="UDJ63" s="500"/>
      <c r="UDK63" s="500"/>
      <c r="UDL63" s="500"/>
      <c r="UDM63" s="500"/>
      <c r="UDN63" s="501"/>
      <c r="UDO63" s="210"/>
      <c r="UDP63" s="211"/>
      <c r="UDQ63" s="193"/>
      <c r="UDR63" s="209"/>
      <c r="UDS63" s="499"/>
      <c r="UDT63" s="500"/>
      <c r="UDU63" s="500"/>
      <c r="UDV63" s="500"/>
      <c r="UDW63" s="500"/>
      <c r="UDX63" s="500"/>
      <c r="UDY63" s="500"/>
      <c r="UDZ63" s="501"/>
      <c r="UEA63" s="210"/>
      <c r="UEB63" s="211"/>
      <c r="UEC63" s="193"/>
      <c r="UED63" s="209"/>
      <c r="UEE63" s="499"/>
      <c r="UEF63" s="500"/>
      <c r="UEG63" s="500"/>
      <c r="UEH63" s="500"/>
      <c r="UEI63" s="500"/>
      <c r="UEJ63" s="500"/>
      <c r="UEK63" s="500"/>
      <c r="UEL63" s="501"/>
      <c r="UEM63" s="210"/>
      <c r="UEN63" s="211"/>
      <c r="UEO63" s="193"/>
      <c r="UEP63" s="209"/>
      <c r="UEQ63" s="499"/>
      <c r="UER63" s="500"/>
      <c r="UES63" s="500"/>
      <c r="UET63" s="500"/>
      <c r="UEU63" s="500"/>
      <c r="UEV63" s="500"/>
      <c r="UEW63" s="500"/>
      <c r="UEX63" s="501"/>
      <c r="UEY63" s="210"/>
      <c r="UEZ63" s="211"/>
      <c r="UFA63" s="193"/>
      <c r="UFB63" s="209"/>
      <c r="UFC63" s="499"/>
      <c r="UFD63" s="500"/>
      <c r="UFE63" s="500"/>
      <c r="UFF63" s="500"/>
      <c r="UFG63" s="500"/>
      <c r="UFH63" s="500"/>
      <c r="UFI63" s="500"/>
      <c r="UFJ63" s="501"/>
      <c r="UFK63" s="210"/>
      <c r="UFL63" s="211"/>
      <c r="UFM63" s="193"/>
      <c r="UFN63" s="209"/>
      <c r="UFO63" s="499"/>
      <c r="UFP63" s="500"/>
      <c r="UFQ63" s="500"/>
      <c r="UFR63" s="500"/>
      <c r="UFS63" s="500"/>
      <c r="UFT63" s="500"/>
      <c r="UFU63" s="500"/>
      <c r="UFV63" s="501"/>
      <c r="UFW63" s="210"/>
      <c r="UFX63" s="211"/>
      <c r="UFY63" s="193"/>
      <c r="UFZ63" s="209"/>
      <c r="UGA63" s="499"/>
      <c r="UGB63" s="500"/>
      <c r="UGC63" s="500"/>
      <c r="UGD63" s="500"/>
      <c r="UGE63" s="500"/>
      <c r="UGF63" s="500"/>
      <c r="UGG63" s="500"/>
      <c r="UGH63" s="501"/>
      <c r="UGI63" s="210"/>
      <c r="UGJ63" s="211"/>
      <c r="UGK63" s="193"/>
      <c r="UGL63" s="209"/>
      <c r="UGM63" s="499"/>
      <c r="UGN63" s="500"/>
      <c r="UGO63" s="500"/>
      <c r="UGP63" s="500"/>
      <c r="UGQ63" s="500"/>
      <c r="UGR63" s="500"/>
      <c r="UGS63" s="500"/>
      <c r="UGT63" s="501"/>
      <c r="UGU63" s="210"/>
      <c r="UGV63" s="211"/>
      <c r="UGW63" s="193"/>
      <c r="UGX63" s="209"/>
      <c r="UGY63" s="499"/>
      <c r="UGZ63" s="500"/>
      <c r="UHA63" s="500"/>
      <c r="UHB63" s="500"/>
      <c r="UHC63" s="500"/>
      <c r="UHD63" s="500"/>
      <c r="UHE63" s="500"/>
      <c r="UHF63" s="501"/>
      <c r="UHG63" s="210"/>
      <c r="UHH63" s="211"/>
      <c r="UHI63" s="193"/>
      <c r="UHJ63" s="209"/>
      <c r="UHK63" s="499"/>
      <c r="UHL63" s="500"/>
      <c r="UHM63" s="500"/>
      <c r="UHN63" s="500"/>
      <c r="UHO63" s="500"/>
      <c r="UHP63" s="500"/>
      <c r="UHQ63" s="500"/>
      <c r="UHR63" s="501"/>
      <c r="UHS63" s="210"/>
      <c r="UHT63" s="211"/>
      <c r="UHU63" s="193"/>
      <c r="UHV63" s="209"/>
      <c r="UHW63" s="499"/>
      <c r="UHX63" s="500"/>
      <c r="UHY63" s="500"/>
      <c r="UHZ63" s="500"/>
      <c r="UIA63" s="500"/>
      <c r="UIB63" s="500"/>
      <c r="UIC63" s="500"/>
      <c r="UID63" s="501"/>
      <c r="UIE63" s="210"/>
      <c r="UIF63" s="211"/>
      <c r="UIG63" s="193"/>
      <c r="UIH63" s="209"/>
      <c r="UII63" s="499"/>
      <c r="UIJ63" s="500"/>
      <c r="UIK63" s="500"/>
      <c r="UIL63" s="500"/>
      <c r="UIM63" s="500"/>
      <c r="UIN63" s="500"/>
      <c r="UIO63" s="500"/>
      <c r="UIP63" s="501"/>
      <c r="UIQ63" s="210"/>
      <c r="UIR63" s="211"/>
      <c r="UIS63" s="193"/>
      <c r="UIT63" s="209"/>
      <c r="UIU63" s="499"/>
      <c r="UIV63" s="500"/>
      <c r="UIW63" s="500"/>
      <c r="UIX63" s="500"/>
      <c r="UIY63" s="500"/>
      <c r="UIZ63" s="500"/>
      <c r="UJA63" s="500"/>
      <c r="UJB63" s="501"/>
      <c r="UJC63" s="210"/>
      <c r="UJD63" s="211"/>
      <c r="UJE63" s="193"/>
      <c r="UJF63" s="209"/>
      <c r="UJG63" s="499"/>
      <c r="UJH63" s="500"/>
      <c r="UJI63" s="500"/>
      <c r="UJJ63" s="500"/>
      <c r="UJK63" s="500"/>
      <c r="UJL63" s="500"/>
      <c r="UJM63" s="500"/>
      <c r="UJN63" s="501"/>
      <c r="UJO63" s="210"/>
      <c r="UJP63" s="211"/>
      <c r="UJQ63" s="193"/>
      <c r="UJR63" s="209"/>
      <c r="UJS63" s="499"/>
      <c r="UJT63" s="500"/>
      <c r="UJU63" s="500"/>
      <c r="UJV63" s="500"/>
      <c r="UJW63" s="500"/>
      <c r="UJX63" s="500"/>
      <c r="UJY63" s="500"/>
      <c r="UJZ63" s="501"/>
      <c r="UKA63" s="210"/>
      <c r="UKB63" s="211"/>
      <c r="UKC63" s="193"/>
      <c r="UKD63" s="209"/>
      <c r="UKE63" s="499"/>
      <c r="UKF63" s="500"/>
      <c r="UKG63" s="500"/>
      <c r="UKH63" s="500"/>
      <c r="UKI63" s="500"/>
      <c r="UKJ63" s="500"/>
      <c r="UKK63" s="500"/>
      <c r="UKL63" s="501"/>
      <c r="UKM63" s="210"/>
      <c r="UKN63" s="211"/>
      <c r="UKO63" s="193"/>
      <c r="UKP63" s="209"/>
      <c r="UKQ63" s="499"/>
      <c r="UKR63" s="500"/>
      <c r="UKS63" s="500"/>
      <c r="UKT63" s="500"/>
      <c r="UKU63" s="500"/>
      <c r="UKV63" s="500"/>
      <c r="UKW63" s="500"/>
      <c r="UKX63" s="501"/>
      <c r="UKY63" s="210"/>
      <c r="UKZ63" s="211"/>
      <c r="ULA63" s="193"/>
      <c r="ULB63" s="209"/>
      <c r="ULC63" s="499"/>
      <c r="ULD63" s="500"/>
      <c r="ULE63" s="500"/>
      <c r="ULF63" s="500"/>
      <c r="ULG63" s="500"/>
      <c r="ULH63" s="500"/>
      <c r="ULI63" s="500"/>
      <c r="ULJ63" s="501"/>
      <c r="ULK63" s="210"/>
      <c r="ULL63" s="211"/>
      <c r="ULM63" s="193"/>
      <c r="ULN63" s="209"/>
      <c r="ULO63" s="499"/>
      <c r="ULP63" s="500"/>
      <c r="ULQ63" s="500"/>
      <c r="ULR63" s="500"/>
      <c r="ULS63" s="500"/>
      <c r="ULT63" s="500"/>
      <c r="ULU63" s="500"/>
      <c r="ULV63" s="501"/>
      <c r="ULW63" s="210"/>
      <c r="ULX63" s="211"/>
      <c r="ULY63" s="193"/>
      <c r="ULZ63" s="209"/>
      <c r="UMA63" s="499"/>
      <c r="UMB63" s="500"/>
      <c r="UMC63" s="500"/>
      <c r="UMD63" s="500"/>
      <c r="UME63" s="500"/>
      <c r="UMF63" s="500"/>
      <c r="UMG63" s="500"/>
      <c r="UMH63" s="501"/>
      <c r="UMI63" s="210"/>
      <c r="UMJ63" s="211"/>
      <c r="UMK63" s="193"/>
      <c r="UML63" s="209"/>
      <c r="UMM63" s="499"/>
      <c r="UMN63" s="500"/>
      <c r="UMO63" s="500"/>
      <c r="UMP63" s="500"/>
      <c r="UMQ63" s="500"/>
      <c r="UMR63" s="500"/>
      <c r="UMS63" s="500"/>
      <c r="UMT63" s="501"/>
      <c r="UMU63" s="210"/>
      <c r="UMV63" s="211"/>
      <c r="UMW63" s="193"/>
      <c r="UMX63" s="209"/>
      <c r="UMY63" s="499"/>
      <c r="UMZ63" s="500"/>
      <c r="UNA63" s="500"/>
      <c r="UNB63" s="500"/>
      <c r="UNC63" s="500"/>
      <c r="UND63" s="500"/>
      <c r="UNE63" s="500"/>
      <c r="UNF63" s="501"/>
      <c r="UNG63" s="210"/>
      <c r="UNH63" s="211"/>
      <c r="UNI63" s="193"/>
      <c r="UNJ63" s="209"/>
      <c r="UNK63" s="499"/>
      <c r="UNL63" s="500"/>
      <c r="UNM63" s="500"/>
      <c r="UNN63" s="500"/>
      <c r="UNO63" s="500"/>
      <c r="UNP63" s="500"/>
      <c r="UNQ63" s="500"/>
      <c r="UNR63" s="501"/>
      <c r="UNS63" s="210"/>
      <c r="UNT63" s="211"/>
      <c r="UNU63" s="193"/>
      <c r="UNV63" s="209"/>
      <c r="UNW63" s="499"/>
      <c r="UNX63" s="500"/>
      <c r="UNY63" s="500"/>
      <c r="UNZ63" s="500"/>
      <c r="UOA63" s="500"/>
      <c r="UOB63" s="500"/>
      <c r="UOC63" s="500"/>
      <c r="UOD63" s="501"/>
      <c r="UOE63" s="210"/>
      <c r="UOF63" s="211"/>
      <c r="UOG63" s="193"/>
      <c r="UOH63" s="209"/>
      <c r="UOI63" s="499"/>
      <c r="UOJ63" s="500"/>
      <c r="UOK63" s="500"/>
      <c r="UOL63" s="500"/>
      <c r="UOM63" s="500"/>
      <c r="UON63" s="500"/>
      <c r="UOO63" s="500"/>
      <c r="UOP63" s="501"/>
      <c r="UOQ63" s="210"/>
      <c r="UOR63" s="211"/>
      <c r="UOS63" s="193"/>
      <c r="UOT63" s="209"/>
      <c r="UOU63" s="499"/>
      <c r="UOV63" s="500"/>
      <c r="UOW63" s="500"/>
      <c r="UOX63" s="500"/>
      <c r="UOY63" s="500"/>
      <c r="UOZ63" s="500"/>
      <c r="UPA63" s="500"/>
      <c r="UPB63" s="501"/>
      <c r="UPC63" s="210"/>
      <c r="UPD63" s="211"/>
      <c r="UPE63" s="193"/>
      <c r="UPF63" s="209"/>
      <c r="UPG63" s="499"/>
      <c r="UPH63" s="500"/>
      <c r="UPI63" s="500"/>
      <c r="UPJ63" s="500"/>
      <c r="UPK63" s="500"/>
      <c r="UPL63" s="500"/>
      <c r="UPM63" s="500"/>
      <c r="UPN63" s="501"/>
      <c r="UPO63" s="210"/>
      <c r="UPP63" s="211"/>
      <c r="UPQ63" s="193"/>
      <c r="UPR63" s="209"/>
      <c r="UPS63" s="499"/>
      <c r="UPT63" s="500"/>
      <c r="UPU63" s="500"/>
      <c r="UPV63" s="500"/>
      <c r="UPW63" s="500"/>
      <c r="UPX63" s="500"/>
      <c r="UPY63" s="500"/>
      <c r="UPZ63" s="501"/>
      <c r="UQA63" s="210"/>
      <c r="UQB63" s="211"/>
      <c r="UQC63" s="193"/>
      <c r="UQD63" s="209"/>
      <c r="UQE63" s="499"/>
      <c r="UQF63" s="500"/>
      <c r="UQG63" s="500"/>
      <c r="UQH63" s="500"/>
      <c r="UQI63" s="500"/>
      <c r="UQJ63" s="500"/>
      <c r="UQK63" s="500"/>
      <c r="UQL63" s="501"/>
      <c r="UQM63" s="210"/>
      <c r="UQN63" s="211"/>
      <c r="UQO63" s="193"/>
      <c r="UQP63" s="209"/>
      <c r="UQQ63" s="499"/>
      <c r="UQR63" s="500"/>
      <c r="UQS63" s="500"/>
      <c r="UQT63" s="500"/>
      <c r="UQU63" s="500"/>
      <c r="UQV63" s="500"/>
      <c r="UQW63" s="500"/>
      <c r="UQX63" s="501"/>
      <c r="UQY63" s="210"/>
      <c r="UQZ63" s="211"/>
      <c r="URA63" s="193"/>
      <c r="URB63" s="209"/>
      <c r="URC63" s="499"/>
      <c r="URD63" s="500"/>
      <c r="URE63" s="500"/>
      <c r="URF63" s="500"/>
      <c r="URG63" s="500"/>
      <c r="URH63" s="500"/>
      <c r="URI63" s="500"/>
      <c r="URJ63" s="501"/>
      <c r="URK63" s="210"/>
      <c r="URL63" s="211"/>
      <c r="URM63" s="193"/>
      <c r="URN63" s="209"/>
      <c r="URO63" s="499"/>
      <c r="URP63" s="500"/>
      <c r="URQ63" s="500"/>
      <c r="URR63" s="500"/>
      <c r="URS63" s="500"/>
      <c r="URT63" s="500"/>
      <c r="URU63" s="500"/>
      <c r="URV63" s="501"/>
      <c r="URW63" s="210"/>
      <c r="URX63" s="211"/>
      <c r="URY63" s="193"/>
      <c r="URZ63" s="209"/>
      <c r="USA63" s="499"/>
      <c r="USB63" s="500"/>
      <c r="USC63" s="500"/>
      <c r="USD63" s="500"/>
      <c r="USE63" s="500"/>
      <c r="USF63" s="500"/>
      <c r="USG63" s="500"/>
      <c r="USH63" s="501"/>
      <c r="USI63" s="210"/>
      <c r="USJ63" s="211"/>
      <c r="USK63" s="193"/>
      <c r="USL63" s="209"/>
      <c r="USM63" s="499"/>
      <c r="USN63" s="500"/>
      <c r="USO63" s="500"/>
      <c r="USP63" s="500"/>
      <c r="USQ63" s="500"/>
      <c r="USR63" s="500"/>
      <c r="USS63" s="500"/>
      <c r="UST63" s="501"/>
      <c r="USU63" s="210"/>
      <c r="USV63" s="211"/>
      <c r="USW63" s="193"/>
      <c r="USX63" s="209"/>
      <c r="USY63" s="499"/>
      <c r="USZ63" s="500"/>
      <c r="UTA63" s="500"/>
      <c r="UTB63" s="500"/>
      <c r="UTC63" s="500"/>
      <c r="UTD63" s="500"/>
      <c r="UTE63" s="500"/>
      <c r="UTF63" s="501"/>
      <c r="UTG63" s="210"/>
      <c r="UTH63" s="211"/>
      <c r="UTI63" s="193"/>
      <c r="UTJ63" s="209"/>
      <c r="UTK63" s="499"/>
      <c r="UTL63" s="500"/>
      <c r="UTM63" s="500"/>
      <c r="UTN63" s="500"/>
      <c r="UTO63" s="500"/>
      <c r="UTP63" s="500"/>
      <c r="UTQ63" s="500"/>
      <c r="UTR63" s="501"/>
      <c r="UTS63" s="210"/>
      <c r="UTT63" s="211"/>
      <c r="UTU63" s="193"/>
      <c r="UTV63" s="209"/>
      <c r="UTW63" s="499"/>
      <c r="UTX63" s="500"/>
      <c r="UTY63" s="500"/>
      <c r="UTZ63" s="500"/>
      <c r="UUA63" s="500"/>
      <c r="UUB63" s="500"/>
      <c r="UUC63" s="500"/>
      <c r="UUD63" s="501"/>
      <c r="UUE63" s="210"/>
      <c r="UUF63" s="211"/>
      <c r="UUG63" s="193"/>
      <c r="UUH63" s="209"/>
      <c r="UUI63" s="499"/>
      <c r="UUJ63" s="500"/>
      <c r="UUK63" s="500"/>
      <c r="UUL63" s="500"/>
      <c r="UUM63" s="500"/>
      <c r="UUN63" s="500"/>
      <c r="UUO63" s="500"/>
      <c r="UUP63" s="501"/>
      <c r="UUQ63" s="210"/>
      <c r="UUR63" s="211"/>
      <c r="UUS63" s="193"/>
      <c r="UUT63" s="209"/>
      <c r="UUU63" s="499"/>
      <c r="UUV63" s="500"/>
      <c r="UUW63" s="500"/>
      <c r="UUX63" s="500"/>
      <c r="UUY63" s="500"/>
      <c r="UUZ63" s="500"/>
      <c r="UVA63" s="500"/>
      <c r="UVB63" s="501"/>
      <c r="UVC63" s="210"/>
      <c r="UVD63" s="211"/>
      <c r="UVE63" s="193"/>
      <c r="UVF63" s="209"/>
      <c r="UVG63" s="499"/>
      <c r="UVH63" s="500"/>
      <c r="UVI63" s="500"/>
      <c r="UVJ63" s="500"/>
      <c r="UVK63" s="500"/>
      <c r="UVL63" s="500"/>
      <c r="UVM63" s="500"/>
      <c r="UVN63" s="501"/>
      <c r="UVO63" s="210"/>
      <c r="UVP63" s="211"/>
      <c r="UVQ63" s="193"/>
      <c r="UVR63" s="209"/>
      <c r="UVS63" s="499"/>
      <c r="UVT63" s="500"/>
      <c r="UVU63" s="500"/>
      <c r="UVV63" s="500"/>
      <c r="UVW63" s="500"/>
      <c r="UVX63" s="500"/>
      <c r="UVY63" s="500"/>
      <c r="UVZ63" s="501"/>
      <c r="UWA63" s="210"/>
      <c r="UWB63" s="211"/>
      <c r="UWC63" s="193"/>
      <c r="UWD63" s="209"/>
      <c r="UWE63" s="499"/>
      <c r="UWF63" s="500"/>
      <c r="UWG63" s="500"/>
      <c r="UWH63" s="500"/>
      <c r="UWI63" s="500"/>
      <c r="UWJ63" s="500"/>
      <c r="UWK63" s="500"/>
      <c r="UWL63" s="501"/>
      <c r="UWM63" s="210"/>
      <c r="UWN63" s="211"/>
      <c r="UWO63" s="193"/>
      <c r="UWP63" s="209"/>
      <c r="UWQ63" s="499"/>
      <c r="UWR63" s="500"/>
      <c r="UWS63" s="500"/>
      <c r="UWT63" s="500"/>
      <c r="UWU63" s="500"/>
      <c r="UWV63" s="500"/>
      <c r="UWW63" s="500"/>
      <c r="UWX63" s="501"/>
      <c r="UWY63" s="210"/>
      <c r="UWZ63" s="211"/>
      <c r="UXA63" s="193"/>
      <c r="UXB63" s="209"/>
      <c r="UXC63" s="499"/>
      <c r="UXD63" s="500"/>
      <c r="UXE63" s="500"/>
      <c r="UXF63" s="500"/>
      <c r="UXG63" s="500"/>
      <c r="UXH63" s="500"/>
      <c r="UXI63" s="500"/>
      <c r="UXJ63" s="501"/>
      <c r="UXK63" s="210"/>
      <c r="UXL63" s="211"/>
      <c r="UXM63" s="193"/>
      <c r="UXN63" s="209"/>
      <c r="UXO63" s="499"/>
      <c r="UXP63" s="500"/>
      <c r="UXQ63" s="500"/>
      <c r="UXR63" s="500"/>
      <c r="UXS63" s="500"/>
      <c r="UXT63" s="500"/>
      <c r="UXU63" s="500"/>
      <c r="UXV63" s="501"/>
      <c r="UXW63" s="210"/>
      <c r="UXX63" s="211"/>
      <c r="UXY63" s="193"/>
      <c r="UXZ63" s="209"/>
      <c r="UYA63" s="499"/>
      <c r="UYB63" s="500"/>
      <c r="UYC63" s="500"/>
      <c r="UYD63" s="500"/>
      <c r="UYE63" s="500"/>
      <c r="UYF63" s="500"/>
      <c r="UYG63" s="500"/>
      <c r="UYH63" s="501"/>
      <c r="UYI63" s="210"/>
      <c r="UYJ63" s="211"/>
      <c r="UYK63" s="193"/>
      <c r="UYL63" s="209"/>
      <c r="UYM63" s="499"/>
      <c r="UYN63" s="500"/>
      <c r="UYO63" s="500"/>
      <c r="UYP63" s="500"/>
      <c r="UYQ63" s="500"/>
      <c r="UYR63" s="500"/>
      <c r="UYS63" s="500"/>
      <c r="UYT63" s="501"/>
      <c r="UYU63" s="210"/>
      <c r="UYV63" s="211"/>
      <c r="UYW63" s="193"/>
      <c r="UYX63" s="209"/>
      <c r="UYY63" s="499"/>
      <c r="UYZ63" s="500"/>
      <c r="UZA63" s="500"/>
      <c r="UZB63" s="500"/>
      <c r="UZC63" s="500"/>
      <c r="UZD63" s="500"/>
      <c r="UZE63" s="500"/>
      <c r="UZF63" s="501"/>
      <c r="UZG63" s="210"/>
      <c r="UZH63" s="211"/>
      <c r="UZI63" s="193"/>
      <c r="UZJ63" s="209"/>
      <c r="UZK63" s="499"/>
      <c r="UZL63" s="500"/>
      <c r="UZM63" s="500"/>
      <c r="UZN63" s="500"/>
      <c r="UZO63" s="500"/>
      <c r="UZP63" s="500"/>
      <c r="UZQ63" s="500"/>
      <c r="UZR63" s="501"/>
      <c r="UZS63" s="210"/>
      <c r="UZT63" s="211"/>
      <c r="UZU63" s="193"/>
      <c r="UZV63" s="209"/>
      <c r="UZW63" s="499"/>
      <c r="UZX63" s="500"/>
      <c r="UZY63" s="500"/>
      <c r="UZZ63" s="500"/>
      <c r="VAA63" s="500"/>
      <c r="VAB63" s="500"/>
      <c r="VAC63" s="500"/>
      <c r="VAD63" s="501"/>
      <c r="VAE63" s="210"/>
      <c r="VAF63" s="211"/>
      <c r="VAG63" s="193"/>
      <c r="VAH63" s="209"/>
      <c r="VAI63" s="499"/>
      <c r="VAJ63" s="500"/>
      <c r="VAK63" s="500"/>
      <c r="VAL63" s="500"/>
      <c r="VAM63" s="500"/>
      <c r="VAN63" s="500"/>
      <c r="VAO63" s="500"/>
      <c r="VAP63" s="501"/>
      <c r="VAQ63" s="210"/>
      <c r="VAR63" s="211"/>
      <c r="VAS63" s="193"/>
      <c r="VAT63" s="209"/>
      <c r="VAU63" s="499"/>
      <c r="VAV63" s="500"/>
      <c r="VAW63" s="500"/>
      <c r="VAX63" s="500"/>
      <c r="VAY63" s="500"/>
      <c r="VAZ63" s="500"/>
      <c r="VBA63" s="500"/>
      <c r="VBB63" s="501"/>
      <c r="VBC63" s="210"/>
      <c r="VBD63" s="211"/>
      <c r="VBE63" s="193"/>
      <c r="VBF63" s="209"/>
      <c r="VBG63" s="499"/>
      <c r="VBH63" s="500"/>
      <c r="VBI63" s="500"/>
      <c r="VBJ63" s="500"/>
      <c r="VBK63" s="500"/>
      <c r="VBL63" s="500"/>
      <c r="VBM63" s="500"/>
      <c r="VBN63" s="501"/>
      <c r="VBO63" s="210"/>
      <c r="VBP63" s="211"/>
      <c r="VBQ63" s="193"/>
      <c r="VBR63" s="209"/>
      <c r="VBS63" s="499"/>
      <c r="VBT63" s="500"/>
      <c r="VBU63" s="500"/>
      <c r="VBV63" s="500"/>
      <c r="VBW63" s="500"/>
      <c r="VBX63" s="500"/>
      <c r="VBY63" s="500"/>
      <c r="VBZ63" s="501"/>
      <c r="VCA63" s="210"/>
      <c r="VCB63" s="211"/>
      <c r="VCC63" s="193"/>
      <c r="VCD63" s="209"/>
      <c r="VCE63" s="499"/>
      <c r="VCF63" s="500"/>
      <c r="VCG63" s="500"/>
      <c r="VCH63" s="500"/>
      <c r="VCI63" s="500"/>
      <c r="VCJ63" s="500"/>
      <c r="VCK63" s="500"/>
      <c r="VCL63" s="501"/>
      <c r="VCM63" s="210"/>
      <c r="VCN63" s="211"/>
      <c r="VCO63" s="193"/>
      <c r="VCP63" s="209"/>
      <c r="VCQ63" s="499"/>
      <c r="VCR63" s="500"/>
      <c r="VCS63" s="500"/>
      <c r="VCT63" s="500"/>
      <c r="VCU63" s="500"/>
      <c r="VCV63" s="500"/>
      <c r="VCW63" s="500"/>
      <c r="VCX63" s="501"/>
      <c r="VCY63" s="210"/>
      <c r="VCZ63" s="211"/>
      <c r="VDA63" s="193"/>
      <c r="VDB63" s="209"/>
      <c r="VDC63" s="499"/>
      <c r="VDD63" s="500"/>
      <c r="VDE63" s="500"/>
      <c r="VDF63" s="500"/>
      <c r="VDG63" s="500"/>
      <c r="VDH63" s="500"/>
      <c r="VDI63" s="500"/>
      <c r="VDJ63" s="501"/>
      <c r="VDK63" s="210"/>
      <c r="VDL63" s="211"/>
      <c r="VDM63" s="193"/>
      <c r="VDN63" s="209"/>
      <c r="VDO63" s="499"/>
      <c r="VDP63" s="500"/>
      <c r="VDQ63" s="500"/>
      <c r="VDR63" s="500"/>
      <c r="VDS63" s="500"/>
      <c r="VDT63" s="500"/>
      <c r="VDU63" s="500"/>
      <c r="VDV63" s="501"/>
      <c r="VDW63" s="210"/>
      <c r="VDX63" s="211"/>
      <c r="VDY63" s="193"/>
      <c r="VDZ63" s="209"/>
      <c r="VEA63" s="499"/>
      <c r="VEB63" s="500"/>
      <c r="VEC63" s="500"/>
      <c r="VED63" s="500"/>
      <c r="VEE63" s="500"/>
      <c r="VEF63" s="500"/>
      <c r="VEG63" s="500"/>
      <c r="VEH63" s="501"/>
      <c r="VEI63" s="210"/>
      <c r="VEJ63" s="211"/>
      <c r="VEK63" s="193"/>
      <c r="VEL63" s="209"/>
      <c r="VEM63" s="499"/>
      <c r="VEN63" s="500"/>
      <c r="VEO63" s="500"/>
      <c r="VEP63" s="500"/>
      <c r="VEQ63" s="500"/>
      <c r="VER63" s="500"/>
      <c r="VES63" s="500"/>
      <c r="VET63" s="501"/>
      <c r="VEU63" s="210"/>
      <c r="VEV63" s="211"/>
      <c r="VEW63" s="193"/>
      <c r="VEX63" s="209"/>
      <c r="VEY63" s="499"/>
      <c r="VEZ63" s="500"/>
      <c r="VFA63" s="500"/>
      <c r="VFB63" s="500"/>
      <c r="VFC63" s="500"/>
      <c r="VFD63" s="500"/>
      <c r="VFE63" s="500"/>
      <c r="VFF63" s="501"/>
      <c r="VFG63" s="210"/>
      <c r="VFH63" s="211"/>
      <c r="VFI63" s="193"/>
      <c r="VFJ63" s="209"/>
      <c r="VFK63" s="499"/>
      <c r="VFL63" s="500"/>
      <c r="VFM63" s="500"/>
      <c r="VFN63" s="500"/>
      <c r="VFO63" s="500"/>
      <c r="VFP63" s="500"/>
      <c r="VFQ63" s="500"/>
      <c r="VFR63" s="501"/>
      <c r="VFS63" s="210"/>
      <c r="VFT63" s="211"/>
      <c r="VFU63" s="193"/>
      <c r="VFV63" s="209"/>
      <c r="VFW63" s="499"/>
      <c r="VFX63" s="500"/>
      <c r="VFY63" s="500"/>
      <c r="VFZ63" s="500"/>
      <c r="VGA63" s="500"/>
      <c r="VGB63" s="500"/>
      <c r="VGC63" s="500"/>
      <c r="VGD63" s="501"/>
      <c r="VGE63" s="210"/>
      <c r="VGF63" s="211"/>
      <c r="VGG63" s="193"/>
      <c r="VGH63" s="209"/>
      <c r="VGI63" s="499"/>
      <c r="VGJ63" s="500"/>
      <c r="VGK63" s="500"/>
      <c r="VGL63" s="500"/>
      <c r="VGM63" s="500"/>
      <c r="VGN63" s="500"/>
      <c r="VGO63" s="500"/>
      <c r="VGP63" s="501"/>
      <c r="VGQ63" s="210"/>
      <c r="VGR63" s="211"/>
      <c r="VGS63" s="193"/>
      <c r="VGT63" s="209"/>
      <c r="VGU63" s="499"/>
      <c r="VGV63" s="500"/>
      <c r="VGW63" s="500"/>
      <c r="VGX63" s="500"/>
      <c r="VGY63" s="500"/>
      <c r="VGZ63" s="500"/>
      <c r="VHA63" s="500"/>
      <c r="VHB63" s="501"/>
      <c r="VHC63" s="210"/>
      <c r="VHD63" s="211"/>
      <c r="VHE63" s="193"/>
      <c r="VHF63" s="209"/>
      <c r="VHG63" s="499"/>
      <c r="VHH63" s="500"/>
      <c r="VHI63" s="500"/>
      <c r="VHJ63" s="500"/>
      <c r="VHK63" s="500"/>
      <c r="VHL63" s="500"/>
      <c r="VHM63" s="500"/>
      <c r="VHN63" s="501"/>
      <c r="VHO63" s="210"/>
      <c r="VHP63" s="211"/>
      <c r="VHQ63" s="193"/>
      <c r="VHR63" s="209"/>
      <c r="VHS63" s="499"/>
      <c r="VHT63" s="500"/>
      <c r="VHU63" s="500"/>
      <c r="VHV63" s="500"/>
      <c r="VHW63" s="500"/>
      <c r="VHX63" s="500"/>
      <c r="VHY63" s="500"/>
      <c r="VHZ63" s="501"/>
      <c r="VIA63" s="210"/>
      <c r="VIB63" s="211"/>
      <c r="VIC63" s="193"/>
      <c r="VID63" s="209"/>
      <c r="VIE63" s="499"/>
      <c r="VIF63" s="500"/>
      <c r="VIG63" s="500"/>
      <c r="VIH63" s="500"/>
      <c r="VII63" s="500"/>
      <c r="VIJ63" s="500"/>
      <c r="VIK63" s="500"/>
      <c r="VIL63" s="501"/>
      <c r="VIM63" s="210"/>
      <c r="VIN63" s="211"/>
      <c r="VIO63" s="193"/>
      <c r="VIP63" s="209"/>
      <c r="VIQ63" s="499"/>
      <c r="VIR63" s="500"/>
      <c r="VIS63" s="500"/>
      <c r="VIT63" s="500"/>
      <c r="VIU63" s="500"/>
      <c r="VIV63" s="500"/>
      <c r="VIW63" s="500"/>
      <c r="VIX63" s="501"/>
      <c r="VIY63" s="210"/>
      <c r="VIZ63" s="211"/>
      <c r="VJA63" s="193"/>
      <c r="VJB63" s="209"/>
      <c r="VJC63" s="499"/>
      <c r="VJD63" s="500"/>
      <c r="VJE63" s="500"/>
      <c r="VJF63" s="500"/>
      <c r="VJG63" s="500"/>
      <c r="VJH63" s="500"/>
      <c r="VJI63" s="500"/>
      <c r="VJJ63" s="501"/>
      <c r="VJK63" s="210"/>
      <c r="VJL63" s="211"/>
      <c r="VJM63" s="193"/>
      <c r="VJN63" s="209"/>
      <c r="VJO63" s="499"/>
      <c r="VJP63" s="500"/>
      <c r="VJQ63" s="500"/>
      <c r="VJR63" s="500"/>
      <c r="VJS63" s="500"/>
      <c r="VJT63" s="500"/>
      <c r="VJU63" s="500"/>
      <c r="VJV63" s="501"/>
      <c r="VJW63" s="210"/>
      <c r="VJX63" s="211"/>
      <c r="VJY63" s="193"/>
      <c r="VJZ63" s="209"/>
      <c r="VKA63" s="499"/>
      <c r="VKB63" s="500"/>
      <c r="VKC63" s="500"/>
      <c r="VKD63" s="500"/>
      <c r="VKE63" s="500"/>
      <c r="VKF63" s="500"/>
      <c r="VKG63" s="500"/>
      <c r="VKH63" s="501"/>
      <c r="VKI63" s="210"/>
      <c r="VKJ63" s="211"/>
      <c r="VKK63" s="193"/>
      <c r="VKL63" s="209"/>
      <c r="VKM63" s="499"/>
      <c r="VKN63" s="500"/>
      <c r="VKO63" s="500"/>
      <c r="VKP63" s="500"/>
      <c r="VKQ63" s="500"/>
      <c r="VKR63" s="500"/>
      <c r="VKS63" s="500"/>
      <c r="VKT63" s="501"/>
      <c r="VKU63" s="210"/>
      <c r="VKV63" s="211"/>
      <c r="VKW63" s="193"/>
      <c r="VKX63" s="209"/>
      <c r="VKY63" s="499"/>
      <c r="VKZ63" s="500"/>
      <c r="VLA63" s="500"/>
      <c r="VLB63" s="500"/>
      <c r="VLC63" s="500"/>
      <c r="VLD63" s="500"/>
      <c r="VLE63" s="500"/>
      <c r="VLF63" s="501"/>
      <c r="VLG63" s="210"/>
      <c r="VLH63" s="211"/>
      <c r="VLI63" s="193"/>
      <c r="VLJ63" s="209"/>
      <c r="VLK63" s="499"/>
      <c r="VLL63" s="500"/>
      <c r="VLM63" s="500"/>
      <c r="VLN63" s="500"/>
      <c r="VLO63" s="500"/>
      <c r="VLP63" s="500"/>
      <c r="VLQ63" s="500"/>
      <c r="VLR63" s="501"/>
      <c r="VLS63" s="210"/>
      <c r="VLT63" s="211"/>
      <c r="VLU63" s="193"/>
      <c r="VLV63" s="209"/>
      <c r="VLW63" s="499"/>
      <c r="VLX63" s="500"/>
      <c r="VLY63" s="500"/>
      <c r="VLZ63" s="500"/>
      <c r="VMA63" s="500"/>
      <c r="VMB63" s="500"/>
      <c r="VMC63" s="500"/>
      <c r="VMD63" s="501"/>
      <c r="VME63" s="210"/>
      <c r="VMF63" s="211"/>
      <c r="VMG63" s="193"/>
      <c r="VMH63" s="209"/>
      <c r="VMI63" s="499"/>
      <c r="VMJ63" s="500"/>
      <c r="VMK63" s="500"/>
      <c r="VML63" s="500"/>
      <c r="VMM63" s="500"/>
      <c r="VMN63" s="500"/>
      <c r="VMO63" s="500"/>
      <c r="VMP63" s="501"/>
      <c r="VMQ63" s="210"/>
      <c r="VMR63" s="211"/>
      <c r="VMS63" s="193"/>
      <c r="VMT63" s="209"/>
      <c r="VMU63" s="499"/>
      <c r="VMV63" s="500"/>
      <c r="VMW63" s="500"/>
      <c r="VMX63" s="500"/>
      <c r="VMY63" s="500"/>
      <c r="VMZ63" s="500"/>
      <c r="VNA63" s="500"/>
      <c r="VNB63" s="501"/>
      <c r="VNC63" s="210"/>
      <c r="VND63" s="211"/>
      <c r="VNE63" s="193"/>
      <c r="VNF63" s="209"/>
      <c r="VNG63" s="499"/>
      <c r="VNH63" s="500"/>
      <c r="VNI63" s="500"/>
      <c r="VNJ63" s="500"/>
      <c r="VNK63" s="500"/>
      <c r="VNL63" s="500"/>
      <c r="VNM63" s="500"/>
      <c r="VNN63" s="501"/>
      <c r="VNO63" s="210"/>
      <c r="VNP63" s="211"/>
      <c r="VNQ63" s="193"/>
      <c r="VNR63" s="209"/>
      <c r="VNS63" s="499"/>
      <c r="VNT63" s="500"/>
      <c r="VNU63" s="500"/>
      <c r="VNV63" s="500"/>
      <c r="VNW63" s="500"/>
      <c r="VNX63" s="500"/>
      <c r="VNY63" s="500"/>
      <c r="VNZ63" s="501"/>
      <c r="VOA63" s="210"/>
      <c r="VOB63" s="211"/>
      <c r="VOC63" s="193"/>
      <c r="VOD63" s="209"/>
      <c r="VOE63" s="499"/>
      <c r="VOF63" s="500"/>
      <c r="VOG63" s="500"/>
      <c r="VOH63" s="500"/>
      <c r="VOI63" s="500"/>
      <c r="VOJ63" s="500"/>
      <c r="VOK63" s="500"/>
      <c r="VOL63" s="501"/>
      <c r="VOM63" s="210"/>
      <c r="VON63" s="211"/>
      <c r="VOO63" s="193"/>
      <c r="VOP63" s="209"/>
      <c r="VOQ63" s="499"/>
      <c r="VOR63" s="500"/>
      <c r="VOS63" s="500"/>
      <c r="VOT63" s="500"/>
      <c r="VOU63" s="500"/>
      <c r="VOV63" s="500"/>
      <c r="VOW63" s="500"/>
      <c r="VOX63" s="501"/>
      <c r="VOY63" s="210"/>
      <c r="VOZ63" s="211"/>
      <c r="VPA63" s="193"/>
      <c r="VPB63" s="209"/>
      <c r="VPC63" s="499"/>
      <c r="VPD63" s="500"/>
      <c r="VPE63" s="500"/>
      <c r="VPF63" s="500"/>
      <c r="VPG63" s="500"/>
      <c r="VPH63" s="500"/>
      <c r="VPI63" s="500"/>
      <c r="VPJ63" s="501"/>
      <c r="VPK63" s="210"/>
      <c r="VPL63" s="211"/>
      <c r="VPM63" s="193"/>
      <c r="VPN63" s="209"/>
      <c r="VPO63" s="499"/>
      <c r="VPP63" s="500"/>
      <c r="VPQ63" s="500"/>
      <c r="VPR63" s="500"/>
      <c r="VPS63" s="500"/>
      <c r="VPT63" s="500"/>
      <c r="VPU63" s="500"/>
      <c r="VPV63" s="501"/>
      <c r="VPW63" s="210"/>
      <c r="VPX63" s="211"/>
      <c r="VPY63" s="193"/>
      <c r="VPZ63" s="209"/>
      <c r="VQA63" s="499"/>
      <c r="VQB63" s="500"/>
      <c r="VQC63" s="500"/>
      <c r="VQD63" s="500"/>
      <c r="VQE63" s="500"/>
      <c r="VQF63" s="500"/>
      <c r="VQG63" s="500"/>
      <c r="VQH63" s="501"/>
      <c r="VQI63" s="210"/>
      <c r="VQJ63" s="211"/>
      <c r="VQK63" s="193"/>
      <c r="VQL63" s="209"/>
      <c r="VQM63" s="499"/>
      <c r="VQN63" s="500"/>
      <c r="VQO63" s="500"/>
      <c r="VQP63" s="500"/>
      <c r="VQQ63" s="500"/>
      <c r="VQR63" s="500"/>
      <c r="VQS63" s="500"/>
      <c r="VQT63" s="501"/>
      <c r="VQU63" s="210"/>
      <c r="VQV63" s="211"/>
      <c r="VQW63" s="193"/>
      <c r="VQX63" s="209"/>
      <c r="VQY63" s="499"/>
      <c r="VQZ63" s="500"/>
      <c r="VRA63" s="500"/>
      <c r="VRB63" s="500"/>
      <c r="VRC63" s="500"/>
      <c r="VRD63" s="500"/>
      <c r="VRE63" s="500"/>
      <c r="VRF63" s="501"/>
      <c r="VRG63" s="210"/>
      <c r="VRH63" s="211"/>
      <c r="VRI63" s="193"/>
      <c r="VRJ63" s="209"/>
      <c r="VRK63" s="499"/>
      <c r="VRL63" s="500"/>
      <c r="VRM63" s="500"/>
      <c r="VRN63" s="500"/>
      <c r="VRO63" s="500"/>
      <c r="VRP63" s="500"/>
      <c r="VRQ63" s="500"/>
      <c r="VRR63" s="501"/>
      <c r="VRS63" s="210"/>
      <c r="VRT63" s="211"/>
      <c r="VRU63" s="193"/>
      <c r="VRV63" s="209"/>
      <c r="VRW63" s="499"/>
      <c r="VRX63" s="500"/>
      <c r="VRY63" s="500"/>
      <c r="VRZ63" s="500"/>
      <c r="VSA63" s="500"/>
      <c r="VSB63" s="500"/>
      <c r="VSC63" s="500"/>
      <c r="VSD63" s="501"/>
      <c r="VSE63" s="210"/>
      <c r="VSF63" s="211"/>
      <c r="VSG63" s="193"/>
      <c r="VSH63" s="209"/>
      <c r="VSI63" s="499"/>
      <c r="VSJ63" s="500"/>
      <c r="VSK63" s="500"/>
      <c r="VSL63" s="500"/>
      <c r="VSM63" s="500"/>
      <c r="VSN63" s="500"/>
      <c r="VSO63" s="500"/>
      <c r="VSP63" s="501"/>
      <c r="VSQ63" s="210"/>
      <c r="VSR63" s="211"/>
      <c r="VSS63" s="193"/>
      <c r="VST63" s="209"/>
      <c r="VSU63" s="499"/>
      <c r="VSV63" s="500"/>
      <c r="VSW63" s="500"/>
      <c r="VSX63" s="500"/>
      <c r="VSY63" s="500"/>
      <c r="VSZ63" s="500"/>
      <c r="VTA63" s="500"/>
      <c r="VTB63" s="501"/>
      <c r="VTC63" s="210"/>
      <c r="VTD63" s="211"/>
      <c r="VTE63" s="193"/>
      <c r="VTF63" s="209"/>
      <c r="VTG63" s="499"/>
      <c r="VTH63" s="500"/>
      <c r="VTI63" s="500"/>
      <c r="VTJ63" s="500"/>
      <c r="VTK63" s="500"/>
      <c r="VTL63" s="500"/>
      <c r="VTM63" s="500"/>
      <c r="VTN63" s="501"/>
      <c r="VTO63" s="210"/>
      <c r="VTP63" s="211"/>
      <c r="VTQ63" s="193"/>
      <c r="VTR63" s="209"/>
      <c r="VTS63" s="499"/>
      <c r="VTT63" s="500"/>
      <c r="VTU63" s="500"/>
      <c r="VTV63" s="500"/>
      <c r="VTW63" s="500"/>
      <c r="VTX63" s="500"/>
      <c r="VTY63" s="500"/>
      <c r="VTZ63" s="501"/>
      <c r="VUA63" s="210"/>
      <c r="VUB63" s="211"/>
      <c r="VUC63" s="193"/>
      <c r="VUD63" s="209"/>
      <c r="VUE63" s="499"/>
      <c r="VUF63" s="500"/>
      <c r="VUG63" s="500"/>
      <c r="VUH63" s="500"/>
      <c r="VUI63" s="500"/>
      <c r="VUJ63" s="500"/>
      <c r="VUK63" s="500"/>
      <c r="VUL63" s="501"/>
      <c r="VUM63" s="210"/>
      <c r="VUN63" s="211"/>
      <c r="VUO63" s="193"/>
      <c r="VUP63" s="209"/>
      <c r="VUQ63" s="499"/>
      <c r="VUR63" s="500"/>
      <c r="VUS63" s="500"/>
      <c r="VUT63" s="500"/>
      <c r="VUU63" s="500"/>
      <c r="VUV63" s="500"/>
      <c r="VUW63" s="500"/>
      <c r="VUX63" s="501"/>
      <c r="VUY63" s="210"/>
      <c r="VUZ63" s="211"/>
      <c r="VVA63" s="193"/>
      <c r="VVB63" s="209"/>
      <c r="VVC63" s="499"/>
      <c r="VVD63" s="500"/>
      <c r="VVE63" s="500"/>
      <c r="VVF63" s="500"/>
      <c r="VVG63" s="500"/>
      <c r="VVH63" s="500"/>
      <c r="VVI63" s="500"/>
      <c r="VVJ63" s="501"/>
      <c r="VVK63" s="210"/>
      <c r="VVL63" s="211"/>
      <c r="VVM63" s="193"/>
      <c r="VVN63" s="209"/>
      <c r="VVO63" s="499"/>
      <c r="VVP63" s="500"/>
      <c r="VVQ63" s="500"/>
      <c r="VVR63" s="500"/>
      <c r="VVS63" s="500"/>
      <c r="VVT63" s="500"/>
      <c r="VVU63" s="500"/>
      <c r="VVV63" s="501"/>
      <c r="VVW63" s="210"/>
      <c r="VVX63" s="211"/>
      <c r="VVY63" s="193"/>
      <c r="VVZ63" s="209"/>
      <c r="VWA63" s="499"/>
      <c r="VWB63" s="500"/>
      <c r="VWC63" s="500"/>
      <c r="VWD63" s="500"/>
      <c r="VWE63" s="500"/>
      <c r="VWF63" s="500"/>
      <c r="VWG63" s="500"/>
      <c r="VWH63" s="501"/>
      <c r="VWI63" s="210"/>
      <c r="VWJ63" s="211"/>
      <c r="VWK63" s="193"/>
      <c r="VWL63" s="209"/>
      <c r="VWM63" s="499"/>
      <c r="VWN63" s="500"/>
      <c r="VWO63" s="500"/>
      <c r="VWP63" s="500"/>
      <c r="VWQ63" s="500"/>
      <c r="VWR63" s="500"/>
      <c r="VWS63" s="500"/>
      <c r="VWT63" s="501"/>
      <c r="VWU63" s="210"/>
      <c r="VWV63" s="211"/>
      <c r="VWW63" s="193"/>
      <c r="VWX63" s="209"/>
      <c r="VWY63" s="499"/>
      <c r="VWZ63" s="500"/>
      <c r="VXA63" s="500"/>
      <c r="VXB63" s="500"/>
      <c r="VXC63" s="500"/>
      <c r="VXD63" s="500"/>
      <c r="VXE63" s="500"/>
      <c r="VXF63" s="501"/>
      <c r="VXG63" s="210"/>
      <c r="VXH63" s="211"/>
      <c r="VXI63" s="193"/>
      <c r="VXJ63" s="209"/>
      <c r="VXK63" s="499"/>
      <c r="VXL63" s="500"/>
      <c r="VXM63" s="500"/>
      <c r="VXN63" s="500"/>
      <c r="VXO63" s="500"/>
      <c r="VXP63" s="500"/>
      <c r="VXQ63" s="500"/>
      <c r="VXR63" s="501"/>
      <c r="VXS63" s="210"/>
      <c r="VXT63" s="211"/>
      <c r="VXU63" s="193"/>
      <c r="VXV63" s="209"/>
      <c r="VXW63" s="499"/>
      <c r="VXX63" s="500"/>
      <c r="VXY63" s="500"/>
      <c r="VXZ63" s="500"/>
      <c r="VYA63" s="500"/>
      <c r="VYB63" s="500"/>
      <c r="VYC63" s="500"/>
      <c r="VYD63" s="501"/>
      <c r="VYE63" s="210"/>
      <c r="VYF63" s="211"/>
      <c r="VYG63" s="193"/>
      <c r="VYH63" s="209"/>
      <c r="VYI63" s="499"/>
      <c r="VYJ63" s="500"/>
      <c r="VYK63" s="500"/>
      <c r="VYL63" s="500"/>
      <c r="VYM63" s="500"/>
      <c r="VYN63" s="500"/>
      <c r="VYO63" s="500"/>
      <c r="VYP63" s="501"/>
      <c r="VYQ63" s="210"/>
      <c r="VYR63" s="211"/>
      <c r="VYS63" s="193"/>
      <c r="VYT63" s="209"/>
      <c r="VYU63" s="499"/>
      <c r="VYV63" s="500"/>
      <c r="VYW63" s="500"/>
      <c r="VYX63" s="500"/>
      <c r="VYY63" s="500"/>
      <c r="VYZ63" s="500"/>
      <c r="VZA63" s="500"/>
      <c r="VZB63" s="501"/>
      <c r="VZC63" s="210"/>
      <c r="VZD63" s="211"/>
      <c r="VZE63" s="193"/>
      <c r="VZF63" s="209"/>
      <c r="VZG63" s="499"/>
      <c r="VZH63" s="500"/>
      <c r="VZI63" s="500"/>
      <c r="VZJ63" s="500"/>
      <c r="VZK63" s="500"/>
      <c r="VZL63" s="500"/>
      <c r="VZM63" s="500"/>
      <c r="VZN63" s="501"/>
      <c r="VZO63" s="210"/>
      <c r="VZP63" s="211"/>
      <c r="VZQ63" s="193"/>
      <c r="VZR63" s="209"/>
      <c r="VZS63" s="499"/>
      <c r="VZT63" s="500"/>
      <c r="VZU63" s="500"/>
      <c r="VZV63" s="500"/>
      <c r="VZW63" s="500"/>
      <c r="VZX63" s="500"/>
      <c r="VZY63" s="500"/>
      <c r="VZZ63" s="501"/>
      <c r="WAA63" s="210"/>
      <c r="WAB63" s="211"/>
      <c r="WAC63" s="193"/>
      <c r="WAD63" s="209"/>
      <c r="WAE63" s="499"/>
      <c r="WAF63" s="500"/>
      <c r="WAG63" s="500"/>
      <c r="WAH63" s="500"/>
      <c r="WAI63" s="500"/>
      <c r="WAJ63" s="500"/>
      <c r="WAK63" s="500"/>
      <c r="WAL63" s="501"/>
      <c r="WAM63" s="210"/>
      <c r="WAN63" s="211"/>
      <c r="WAO63" s="193"/>
      <c r="WAP63" s="209"/>
      <c r="WAQ63" s="499"/>
      <c r="WAR63" s="500"/>
      <c r="WAS63" s="500"/>
      <c r="WAT63" s="500"/>
      <c r="WAU63" s="500"/>
      <c r="WAV63" s="500"/>
      <c r="WAW63" s="500"/>
      <c r="WAX63" s="501"/>
      <c r="WAY63" s="210"/>
      <c r="WAZ63" s="211"/>
      <c r="WBA63" s="193"/>
      <c r="WBB63" s="209"/>
      <c r="WBC63" s="499"/>
      <c r="WBD63" s="500"/>
      <c r="WBE63" s="500"/>
      <c r="WBF63" s="500"/>
      <c r="WBG63" s="500"/>
      <c r="WBH63" s="500"/>
      <c r="WBI63" s="500"/>
      <c r="WBJ63" s="501"/>
      <c r="WBK63" s="210"/>
      <c r="WBL63" s="211"/>
      <c r="WBM63" s="193"/>
      <c r="WBN63" s="209"/>
      <c r="WBO63" s="499"/>
      <c r="WBP63" s="500"/>
      <c r="WBQ63" s="500"/>
      <c r="WBR63" s="500"/>
      <c r="WBS63" s="500"/>
      <c r="WBT63" s="500"/>
      <c r="WBU63" s="500"/>
      <c r="WBV63" s="501"/>
      <c r="WBW63" s="210"/>
      <c r="WBX63" s="211"/>
      <c r="WBY63" s="193"/>
      <c r="WBZ63" s="209"/>
      <c r="WCA63" s="499"/>
      <c r="WCB63" s="500"/>
      <c r="WCC63" s="500"/>
      <c r="WCD63" s="500"/>
      <c r="WCE63" s="500"/>
      <c r="WCF63" s="500"/>
      <c r="WCG63" s="500"/>
      <c r="WCH63" s="501"/>
      <c r="WCI63" s="210"/>
      <c r="WCJ63" s="211"/>
      <c r="WCK63" s="193"/>
      <c r="WCL63" s="209"/>
      <c r="WCM63" s="499"/>
      <c r="WCN63" s="500"/>
      <c r="WCO63" s="500"/>
      <c r="WCP63" s="500"/>
      <c r="WCQ63" s="500"/>
      <c r="WCR63" s="500"/>
      <c r="WCS63" s="500"/>
      <c r="WCT63" s="501"/>
      <c r="WCU63" s="210"/>
      <c r="WCV63" s="211"/>
      <c r="WCW63" s="193"/>
      <c r="WCX63" s="209"/>
      <c r="WCY63" s="499"/>
      <c r="WCZ63" s="500"/>
      <c r="WDA63" s="500"/>
      <c r="WDB63" s="500"/>
      <c r="WDC63" s="500"/>
      <c r="WDD63" s="500"/>
      <c r="WDE63" s="500"/>
      <c r="WDF63" s="501"/>
      <c r="WDG63" s="210"/>
      <c r="WDH63" s="211"/>
      <c r="WDI63" s="193"/>
      <c r="WDJ63" s="209"/>
      <c r="WDK63" s="499"/>
      <c r="WDL63" s="500"/>
      <c r="WDM63" s="500"/>
      <c r="WDN63" s="500"/>
      <c r="WDO63" s="500"/>
      <c r="WDP63" s="500"/>
      <c r="WDQ63" s="500"/>
      <c r="WDR63" s="501"/>
      <c r="WDS63" s="210"/>
      <c r="WDT63" s="211"/>
      <c r="WDU63" s="193"/>
      <c r="WDV63" s="209"/>
      <c r="WDW63" s="499"/>
      <c r="WDX63" s="500"/>
      <c r="WDY63" s="500"/>
      <c r="WDZ63" s="500"/>
      <c r="WEA63" s="500"/>
      <c r="WEB63" s="500"/>
      <c r="WEC63" s="500"/>
      <c r="WED63" s="501"/>
      <c r="WEE63" s="210"/>
      <c r="WEF63" s="211"/>
      <c r="WEG63" s="193"/>
      <c r="WEH63" s="209"/>
      <c r="WEI63" s="499"/>
      <c r="WEJ63" s="500"/>
      <c r="WEK63" s="500"/>
      <c r="WEL63" s="500"/>
      <c r="WEM63" s="500"/>
      <c r="WEN63" s="500"/>
      <c r="WEO63" s="500"/>
      <c r="WEP63" s="501"/>
      <c r="WEQ63" s="210"/>
      <c r="WER63" s="211"/>
      <c r="WES63" s="193"/>
      <c r="WET63" s="209"/>
      <c r="WEU63" s="499"/>
      <c r="WEV63" s="500"/>
      <c r="WEW63" s="500"/>
      <c r="WEX63" s="500"/>
      <c r="WEY63" s="500"/>
      <c r="WEZ63" s="500"/>
      <c r="WFA63" s="500"/>
      <c r="WFB63" s="501"/>
      <c r="WFC63" s="210"/>
      <c r="WFD63" s="211"/>
      <c r="WFE63" s="193"/>
      <c r="WFF63" s="209"/>
      <c r="WFG63" s="499"/>
      <c r="WFH63" s="500"/>
      <c r="WFI63" s="500"/>
      <c r="WFJ63" s="500"/>
      <c r="WFK63" s="500"/>
      <c r="WFL63" s="500"/>
      <c r="WFM63" s="500"/>
      <c r="WFN63" s="501"/>
      <c r="WFO63" s="210"/>
      <c r="WFP63" s="211"/>
      <c r="WFQ63" s="193"/>
      <c r="WFR63" s="209"/>
      <c r="WFS63" s="499"/>
      <c r="WFT63" s="500"/>
      <c r="WFU63" s="500"/>
      <c r="WFV63" s="500"/>
      <c r="WFW63" s="500"/>
      <c r="WFX63" s="500"/>
      <c r="WFY63" s="500"/>
      <c r="WFZ63" s="501"/>
      <c r="WGA63" s="210"/>
      <c r="WGB63" s="211"/>
      <c r="WGC63" s="193"/>
      <c r="WGD63" s="209"/>
      <c r="WGE63" s="499"/>
      <c r="WGF63" s="500"/>
      <c r="WGG63" s="500"/>
      <c r="WGH63" s="500"/>
      <c r="WGI63" s="500"/>
      <c r="WGJ63" s="500"/>
      <c r="WGK63" s="500"/>
      <c r="WGL63" s="501"/>
      <c r="WGM63" s="210"/>
      <c r="WGN63" s="211"/>
      <c r="WGO63" s="193"/>
      <c r="WGP63" s="209"/>
      <c r="WGQ63" s="499"/>
      <c r="WGR63" s="500"/>
      <c r="WGS63" s="500"/>
      <c r="WGT63" s="500"/>
      <c r="WGU63" s="500"/>
      <c r="WGV63" s="500"/>
      <c r="WGW63" s="500"/>
      <c r="WGX63" s="501"/>
      <c r="WGY63" s="210"/>
      <c r="WGZ63" s="211"/>
      <c r="WHA63" s="193"/>
      <c r="WHB63" s="209"/>
      <c r="WHC63" s="499"/>
      <c r="WHD63" s="500"/>
      <c r="WHE63" s="500"/>
      <c r="WHF63" s="500"/>
      <c r="WHG63" s="500"/>
      <c r="WHH63" s="500"/>
      <c r="WHI63" s="500"/>
      <c r="WHJ63" s="501"/>
      <c r="WHK63" s="210"/>
      <c r="WHL63" s="211"/>
      <c r="WHM63" s="193"/>
      <c r="WHN63" s="209"/>
      <c r="WHO63" s="499"/>
      <c r="WHP63" s="500"/>
      <c r="WHQ63" s="500"/>
      <c r="WHR63" s="500"/>
      <c r="WHS63" s="500"/>
      <c r="WHT63" s="500"/>
      <c r="WHU63" s="500"/>
      <c r="WHV63" s="501"/>
      <c r="WHW63" s="210"/>
      <c r="WHX63" s="211"/>
      <c r="WHY63" s="193"/>
      <c r="WHZ63" s="209"/>
      <c r="WIA63" s="499"/>
      <c r="WIB63" s="500"/>
      <c r="WIC63" s="500"/>
      <c r="WID63" s="500"/>
      <c r="WIE63" s="500"/>
      <c r="WIF63" s="500"/>
      <c r="WIG63" s="500"/>
      <c r="WIH63" s="501"/>
      <c r="WII63" s="210"/>
      <c r="WIJ63" s="211"/>
      <c r="WIK63" s="193"/>
      <c r="WIL63" s="209"/>
      <c r="WIM63" s="499"/>
      <c r="WIN63" s="500"/>
      <c r="WIO63" s="500"/>
      <c r="WIP63" s="500"/>
      <c r="WIQ63" s="500"/>
      <c r="WIR63" s="500"/>
      <c r="WIS63" s="500"/>
      <c r="WIT63" s="501"/>
      <c r="WIU63" s="210"/>
      <c r="WIV63" s="211"/>
      <c r="WIW63" s="193"/>
      <c r="WIX63" s="209"/>
      <c r="WIY63" s="499"/>
      <c r="WIZ63" s="500"/>
      <c r="WJA63" s="500"/>
      <c r="WJB63" s="500"/>
      <c r="WJC63" s="500"/>
      <c r="WJD63" s="500"/>
      <c r="WJE63" s="500"/>
      <c r="WJF63" s="501"/>
      <c r="WJG63" s="210"/>
      <c r="WJH63" s="211"/>
      <c r="WJI63" s="193"/>
      <c r="WJJ63" s="209"/>
      <c r="WJK63" s="499"/>
      <c r="WJL63" s="500"/>
      <c r="WJM63" s="500"/>
      <c r="WJN63" s="500"/>
      <c r="WJO63" s="500"/>
      <c r="WJP63" s="500"/>
      <c r="WJQ63" s="500"/>
      <c r="WJR63" s="501"/>
      <c r="WJS63" s="210"/>
      <c r="WJT63" s="211"/>
      <c r="WJU63" s="193"/>
      <c r="WJV63" s="209"/>
      <c r="WJW63" s="499"/>
      <c r="WJX63" s="500"/>
      <c r="WJY63" s="500"/>
      <c r="WJZ63" s="500"/>
      <c r="WKA63" s="500"/>
      <c r="WKB63" s="500"/>
      <c r="WKC63" s="500"/>
      <c r="WKD63" s="501"/>
      <c r="WKE63" s="210"/>
      <c r="WKF63" s="211"/>
      <c r="WKG63" s="193"/>
      <c r="WKH63" s="209"/>
      <c r="WKI63" s="499"/>
      <c r="WKJ63" s="500"/>
      <c r="WKK63" s="500"/>
      <c r="WKL63" s="500"/>
      <c r="WKM63" s="500"/>
      <c r="WKN63" s="500"/>
      <c r="WKO63" s="500"/>
      <c r="WKP63" s="501"/>
      <c r="WKQ63" s="210"/>
      <c r="WKR63" s="211"/>
      <c r="WKS63" s="193"/>
      <c r="WKT63" s="209"/>
      <c r="WKU63" s="499"/>
      <c r="WKV63" s="500"/>
      <c r="WKW63" s="500"/>
      <c r="WKX63" s="500"/>
      <c r="WKY63" s="500"/>
      <c r="WKZ63" s="500"/>
      <c r="WLA63" s="500"/>
      <c r="WLB63" s="501"/>
      <c r="WLC63" s="210"/>
      <c r="WLD63" s="211"/>
      <c r="WLE63" s="193"/>
      <c r="WLF63" s="209"/>
      <c r="WLG63" s="499"/>
      <c r="WLH63" s="500"/>
      <c r="WLI63" s="500"/>
      <c r="WLJ63" s="500"/>
      <c r="WLK63" s="500"/>
      <c r="WLL63" s="500"/>
      <c r="WLM63" s="500"/>
      <c r="WLN63" s="501"/>
      <c r="WLO63" s="210"/>
      <c r="WLP63" s="211"/>
      <c r="WLQ63" s="193"/>
      <c r="WLR63" s="209"/>
      <c r="WLS63" s="499"/>
      <c r="WLT63" s="500"/>
      <c r="WLU63" s="500"/>
      <c r="WLV63" s="500"/>
      <c r="WLW63" s="500"/>
      <c r="WLX63" s="500"/>
      <c r="WLY63" s="500"/>
      <c r="WLZ63" s="501"/>
      <c r="WMA63" s="210"/>
      <c r="WMB63" s="211"/>
      <c r="WMC63" s="193"/>
      <c r="WMD63" s="209"/>
      <c r="WME63" s="499"/>
      <c r="WMF63" s="500"/>
      <c r="WMG63" s="500"/>
      <c r="WMH63" s="500"/>
      <c r="WMI63" s="500"/>
      <c r="WMJ63" s="500"/>
      <c r="WMK63" s="500"/>
      <c r="WML63" s="501"/>
      <c r="WMM63" s="210"/>
      <c r="WMN63" s="211"/>
      <c r="WMO63" s="193"/>
      <c r="WMP63" s="209"/>
      <c r="WMQ63" s="499"/>
      <c r="WMR63" s="500"/>
      <c r="WMS63" s="500"/>
      <c r="WMT63" s="500"/>
      <c r="WMU63" s="500"/>
      <c r="WMV63" s="500"/>
      <c r="WMW63" s="500"/>
      <c r="WMX63" s="501"/>
      <c r="WMY63" s="210"/>
      <c r="WMZ63" s="211"/>
      <c r="WNA63" s="193"/>
      <c r="WNB63" s="209"/>
      <c r="WNC63" s="499"/>
      <c r="WND63" s="500"/>
      <c r="WNE63" s="500"/>
      <c r="WNF63" s="500"/>
      <c r="WNG63" s="500"/>
      <c r="WNH63" s="500"/>
      <c r="WNI63" s="500"/>
      <c r="WNJ63" s="501"/>
      <c r="WNK63" s="210"/>
      <c r="WNL63" s="211"/>
      <c r="WNM63" s="193"/>
      <c r="WNN63" s="209"/>
      <c r="WNO63" s="499"/>
      <c r="WNP63" s="500"/>
      <c r="WNQ63" s="500"/>
      <c r="WNR63" s="500"/>
      <c r="WNS63" s="500"/>
      <c r="WNT63" s="500"/>
      <c r="WNU63" s="500"/>
      <c r="WNV63" s="501"/>
      <c r="WNW63" s="210"/>
      <c r="WNX63" s="211"/>
      <c r="WNY63" s="193"/>
      <c r="WNZ63" s="209"/>
      <c r="WOA63" s="499"/>
      <c r="WOB63" s="500"/>
      <c r="WOC63" s="500"/>
      <c r="WOD63" s="500"/>
      <c r="WOE63" s="500"/>
      <c r="WOF63" s="500"/>
      <c r="WOG63" s="500"/>
      <c r="WOH63" s="501"/>
      <c r="WOI63" s="210"/>
      <c r="WOJ63" s="211"/>
      <c r="WOK63" s="193"/>
      <c r="WOL63" s="209"/>
      <c r="WOM63" s="499"/>
      <c r="WON63" s="500"/>
      <c r="WOO63" s="500"/>
      <c r="WOP63" s="500"/>
      <c r="WOQ63" s="500"/>
      <c r="WOR63" s="500"/>
      <c r="WOS63" s="500"/>
      <c r="WOT63" s="501"/>
      <c r="WOU63" s="210"/>
      <c r="WOV63" s="211"/>
      <c r="WOW63" s="193"/>
      <c r="WOX63" s="209"/>
      <c r="WOY63" s="499"/>
      <c r="WOZ63" s="500"/>
      <c r="WPA63" s="500"/>
      <c r="WPB63" s="500"/>
      <c r="WPC63" s="500"/>
      <c r="WPD63" s="500"/>
      <c r="WPE63" s="500"/>
      <c r="WPF63" s="501"/>
      <c r="WPG63" s="210"/>
      <c r="WPH63" s="211"/>
      <c r="WPI63" s="193"/>
      <c r="WPJ63" s="209"/>
      <c r="WPK63" s="499"/>
      <c r="WPL63" s="500"/>
      <c r="WPM63" s="500"/>
      <c r="WPN63" s="500"/>
      <c r="WPO63" s="500"/>
      <c r="WPP63" s="500"/>
      <c r="WPQ63" s="500"/>
      <c r="WPR63" s="501"/>
      <c r="WPS63" s="210"/>
      <c r="WPT63" s="211"/>
      <c r="WPU63" s="193"/>
      <c r="WPV63" s="209"/>
      <c r="WPW63" s="499"/>
      <c r="WPX63" s="500"/>
      <c r="WPY63" s="500"/>
      <c r="WPZ63" s="500"/>
      <c r="WQA63" s="500"/>
      <c r="WQB63" s="500"/>
      <c r="WQC63" s="500"/>
      <c r="WQD63" s="501"/>
      <c r="WQE63" s="210"/>
      <c r="WQF63" s="211"/>
      <c r="WQG63" s="193"/>
      <c r="WQH63" s="209"/>
      <c r="WQI63" s="499"/>
      <c r="WQJ63" s="500"/>
      <c r="WQK63" s="500"/>
      <c r="WQL63" s="500"/>
      <c r="WQM63" s="500"/>
      <c r="WQN63" s="500"/>
      <c r="WQO63" s="500"/>
      <c r="WQP63" s="501"/>
      <c r="WQQ63" s="210"/>
      <c r="WQR63" s="211"/>
      <c r="WQS63" s="193"/>
      <c r="WQT63" s="209"/>
      <c r="WQU63" s="499"/>
      <c r="WQV63" s="500"/>
      <c r="WQW63" s="500"/>
      <c r="WQX63" s="500"/>
      <c r="WQY63" s="500"/>
      <c r="WQZ63" s="500"/>
      <c r="WRA63" s="500"/>
      <c r="WRB63" s="501"/>
      <c r="WRC63" s="210"/>
      <c r="WRD63" s="211"/>
      <c r="WRE63" s="193"/>
      <c r="WRF63" s="209"/>
      <c r="WRG63" s="499"/>
      <c r="WRH63" s="500"/>
      <c r="WRI63" s="500"/>
      <c r="WRJ63" s="500"/>
      <c r="WRK63" s="500"/>
      <c r="WRL63" s="500"/>
      <c r="WRM63" s="500"/>
      <c r="WRN63" s="501"/>
      <c r="WRO63" s="210"/>
      <c r="WRP63" s="211"/>
      <c r="WRQ63" s="193"/>
      <c r="WRR63" s="209"/>
      <c r="WRS63" s="499"/>
      <c r="WRT63" s="500"/>
      <c r="WRU63" s="500"/>
      <c r="WRV63" s="500"/>
      <c r="WRW63" s="500"/>
      <c r="WRX63" s="500"/>
      <c r="WRY63" s="500"/>
      <c r="WRZ63" s="501"/>
      <c r="WSA63" s="210"/>
      <c r="WSB63" s="211"/>
      <c r="WSC63" s="193"/>
      <c r="WSD63" s="209"/>
      <c r="WSE63" s="499"/>
      <c r="WSF63" s="500"/>
      <c r="WSG63" s="500"/>
      <c r="WSH63" s="500"/>
      <c r="WSI63" s="500"/>
      <c r="WSJ63" s="500"/>
      <c r="WSK63" s="500"/>
      <c r="WSL63" s="501"/>
      <c r="WSM63" s="210"/>
      <c r="WSN63" s="211"/>
      <c r="WSO63" s="193"/>
      <c r="WSP63" s="209"/>
      <c r="WSQ63" s="499"/>
      <c r="WSR63" s="500"/>
      <c r="WSS63" s="500"/>
      <c r="WST63" s="500"/>
      <c r="WSU63" s="500"/>
      <c r="WSV63" s="500"/>
      <c r="WSW63" s="500"/>
      <c r="WSX63" s="501"/>
      <c r="WSY63" s="210"/>
      <c r="WSZ63" s="211"/>
      <c r="WTA63" s="193"/>
      <c r="WTB63" s="209"/>
      <c r="WTC63" s="499"/>
      <c r="WTD63" s="500"/>
      <c r="WTE63" s="500"/>
      <c r="WTF63" s="500"/>
      <c r="WTG63" s="500"/>
      <c r="WTH63" s="500"/>
      <c r="WTI63" s="500"/>
      <c r="WTJ63" s="501"/>
      <c r="WTK63" s="210"/>
      <c r="WTL63" s="211"/>
      <c r="WTM63" s="193"/>
      <c r="WTN63" s="209"/>
      <c r="WTO63" s="499"/>
      <c r="WTP63" s="500"/>
      <c r="WTQ63" s="500"/>
      <c r="WTR63" s="500"/>
      <c r="WTS63" s="500"/>
      <c r="WTT63" s="500"/>
      <c r="WTU63" s="500"/>
      <c r="WTV63" s="501"/>
      <c r="WTW63" s="210"/>
      <c r="WTX63" s="211"/>
      <c r="WTY63" s="193"/>
      <c r="WTZ63" s="209"/>
      <c r="WUA63" s="499"/>
      <c r="WUB63" s="500"/>
      <c r="WUC63" s="500"/>
      <c r="WUD63" s="500"/>
      <c r="WUE63" s="500"/>
      <c r="WUF63" s="500"/>
      <c r="WUG63" s="500"/>
      <c r="WUH63" s="501"/>
      <c r="WUI63" s="210"/>
      <c r="WUJ63" s="211"/>
      <c r="WUK63" s="193"/>
      <c r="WUL63" s="209"/>
      <c r="WUM63" s="499"/>
      <c r="WUN63" s="500"/>
      <c r="WUO63" s="500"/>
      <c r="WUP63" s="500"/>
      <c r="WUQ63" s="500"/>
      <c r="WUR63" s="500"/>
      <c r="WUS63" s="500"/>
      <c r="WUT63" s="501"/>
      <c r="WUU63" s="210"/>
      <c r="WUV63" s="211"/>
      <c r="WUW63" s="193"/>
      <c r="WUX63" s="209"/>
      <c r="WUY63" s="499"/>
      <c r="WUZ63" s="500"/>
      <c r="WVA63" s="500"/>
      <c r="WVB63" s="500"/>
      <c r="WVC63" s="500"/>
      <c r="WVD63" s="500"/>
      <c r="WVE63" s="500"/>
      <c r="WVF63" s="501"/>
      <c r="WVG63" s="210"/>
      <c r="WVH63" s="211"/>
      <c r="WVI63" s="193"/>
      <c r="WVJ63" s="209"/>
      <c r="WVK63" s="499"/>
      <c r="WVL63" s="500"/>
      <c r="WVM63" s="500"/>
      <c r="WVN63" s="500"/>
      <c r="WVO63" s="500"/>
      <c r="WVP63" s="500"/>
      <c r="WVQ63" s="500"/>
      <c r="WVR63" s="501"/>
      <c r="WVS63" s="210"/>
      <c r="WVT63" s="211"/>
      <c r="WVU63" s="193"/>
      <c r="WVV63" s="209"/>
      <c r="WVW63" s="499"/>
      <c r="WVX63" s="500"/>
      <c r="WVY63" s="500"/>
      <c r="WVZ63" s="500"/>
      <c r="WWA63" s="500"/>
      <c r="WWB63" s="500"/>
      <c r="WWC63" s="500"/>
      <c r="WWD63" s="501"/>
      <c r="WWE63" s="210"/>
      <c r="WWF63" s="211"/>
      <c r="WWG63" s="193"/>
      <c r="WWH63" s="209"/>
      <c r="WWI63" s="499"/>
      <c r="WWJ63" s="500"/>
      <c r="WWK63" s="500"/>
      <c r="WWL63" s="500"/>
      <c r="WWM63" s="500"/>
      <c r="WWN63" s="500"/>
      <c r="WWO63" s="500"/>
      <c r="WWP63" s="501"/>
      <c r="WWQ63" s="210"/>
      <c r="WWR63" s="211"/>
      <c r="WWS63" s="193"/>
      <c r="WWT63" s="209"/>
      <c r="WWU63" s="499"/>
      <c r="WWV63" s="500"/>
      <c r="WWW63" s="500"/>
      <c r="WWX63" s="500"/>
      <c r="WWY63" s="500"/>
      <c r="WWZ63" s="500"/>
      <c r="WXA63" s="500"/>
      <c r="WXB63" s="501"/>
      <c r="WXC63" s="210"/>
      <c r="WXD63" s="211"/>
      <c r="WXE63" s="193"/>
      <c r="WXF63" s="209"/>
      <c r="WXG63" s="499"/>
      <c r="WXH63" s="500"/>
      <c r="WXI63" s="500"/>
      <c r="WXJ63" s="500"/>
      <c r="WXK63" s="500"/>
      <c r="WXL63" s="500"/>
      <c r="WXM63" s="500"/>
      <c r="WXN63" s="501"/>
      <c r="WXO63" s="210"/>
      <c r="WXP63" s="211"/>
      <c r="WXQ63" s="193"/>
      <c r="WXR63" s="209"/>
      <c r="WXS63" s="499"/>
      <c r="WXT63" s="500"/>
      <c r="WXU63" s="500"/>
      <c r="WXV63" s="500"/>
      <c r="WXW63" s="500"/>
      <c r="WXX63" s="500"/>
      <c r="WXY63" s="500"/>
      <c r="WXZ63" s="501"/>
      <c r="WYA63" s="210"/>
      <c r="WYB63" s="211"/>
      <c r="WYC63" s="193"/>
      <c r="WYD63" s="209"/>
      <c r="WYE63" s="499"/>
      <c r="WYF63" s="500"/>
      <c r="WYG63" s="500"/>
      <c r="WYH63" s="500"/>
      <c r="WYI63" s="500"/>
      <c r="WYJ63" s="500"/>
      <c r="WYK63" s="500"/>
      <c r="WYL63" s="501"/>
      <c r="WYM63" s="210"/>
      <c r="WYN63" s="211"/>
      <c r="WYO63" s="193"/>
      <c r="WYP63" s="209"/>
      <c r="WYQ63" s="499"/>
      <c r="WYR63" s="500"/>
      <c r="WYS63" s="500"/>
      <c r="WYT63" s="500"/>
      <c r="WYU63" s="500"/>
      <c r="WYV63" s="500"/>
      <c r="WYW63" s="500"/>
      <c r="WYX63" s="501"/>
      <c r="WYY63" s="210"/>
      <c r="WYZ63" s="211"/>
      <c r="WZA63" s="193"/>
      <c r="WZB63" s="209"/>
      <c r="WZC63" s="499"/>
      <c r="WZD63" s="500"/>
      <c r="WZE63" s="500"/>
      <c r="WZF63" s="500"/>
      <c r="WZG63" s="500"/>
      <c r="WZH63" s="500"/>
      <c r="WZI63" s="500"/>
      <c r="WZJ63" s="501"/>
      <c r="WZK63" s="210"/>
      <c r="WZL63" s="211"/>
      <c r="WZM63" s="193"/>
      <c r="WZN63" s="209"/>
      <c r="WZO63" s="499"/>
      <c r="WZP63" s="500"/>
      <c r="WZQ63" s="500"/>
      <c r="WZR63" s="500"/>
      <c r="WZS63" s="500"/>
      <c r="WZT63" s="500"/>
      <c r="WZU63" s="500"/>
      <c r="WZV63" s="501"/>
      <c r="WZW63" s="210"/>
      <c r="WZX63" s="211"/>
      <c r="WZY63" s="193"/>
      <c r="WZZ63" s="209"/>
      <c r="XAA63" s="499"/>
      <c r="XAB63" s="500"/>
      <c r="XAC63" s="500"/>
      <c r="XAD63" s="500"/>
      <c r="XAE63" s="500"/>
      <c r="XAF63" s="500"/>
      <c r="XAG63" s="500"/>
      <c r="XAH63" s="501"/>
      <c r="XAI63" s="210"/>
      <c r="XAJ63" s="211"/>
      <c r="XAK63" s="193"/>
      <c r="XAL63" s="209"/>
      <c r="XAM63" s="499"/>
      <c r="XAN63" s="500"/>
      <c r="XAO63" s="500"/>
      <c r="XAP63" s="500"/>
      <c r="XAQ63" s="500"/>
      <c r="XAR63" s="500"/>
      <c r="XAS63" s="500"/>
      <c r="XAT63" s="501"/>
      <c r="XAU63" s="210"/>
      <c r="XAV63" s="211"/>
      <c r="XAW63" s="193"/>
      <c r="XAX63" s="209"/>
      <c r="XAY63" s="499"/>
      <c r="XAZ63" s="500"/>
      <c r="XBA63" s="500"/>
      <c r="XBB63" s="500"/>
      <c r="XBC63" s="500"/>
      <c r="XBD63" s="500"/>
      <c r="XBE63" s="500"/>
      <c r="XBF63" s="501"/>
      <c r="XBG63" s="210"/>
      <c r="XBH63" s="211"/>
      <c r="XBI63" s="193"/>
      <c r="XBJ63" s="209"/>
      <c r="XBK63" s="499"/>
      <c r="XBL63" s="500"/>
      <c r="XBM63" s="500"/>
      <c r="XBN63" s="500"/>
      <c r="XBO63" s="500"/>
      <c r="XBP63" s="500"/>
      <c r="XBQ63" s="500"/>
      <c r="XBR63" s="501"/>
      <c r="XBS63" s="210"/>
      <c r="XBT63" s="211"/>
      <c r="XBU63" s="193"/>
      <c r="XBV63" s="209"/>
      <c r="XBW63" s="499"/>
      <c r="XBX63" s="500"/>
      <c r="XBY63" s="500"/>
      <c r="XBZ63" s="500"/>
      <c r="XCA63" s="500"/>
      <c r="XCB63" s="500"/>
      <c r="XCC63" s="500"/>
      <c r="XCD63" s="501"/>
      <c r="XCE63" s="210"/>
      <c r="XCF63" s="211"/>
      <c r="XCG63" s="193"/>
      <c r="XCH63" s="209"/>
      <c r="XCI63" s="499"/>
      <c r="XCJ63" s="500"/>
      <c r="XCK63" s="500"/>
      <c r="XCL63" s="500"/>
      <c r="XCM63" s="500"/>
      <c r="XCN63" s="500"/>
      <c r="XCO63" s="500"/>
      <c r="XCP63" s="501"/>
      <c r="XCQ63" s="210"/>
      <c r="XCR63" s="211"/>
      <c r="XCS63" s="193"/>
      <c r="XCT63" s="209"/>
      <c r="XCU63" s="499"/>
      <c r="XCV63" s="500"/>
      <c r="XCW63" s="500"/>
      <c r="XCX63" s="500"/>
      <c r="XCY63" s="500"/>
      <c r="XCZ63" s="500"/>
      <c r="XDA63" s="500"/>
      <c r="XDB63" s="501"/>
      <c r="XDC63" s="210"/>
      <c r="XDD63" s="211"/>
      <c r="XDE63" s="193"/>
      <c r="XDF63" s="209"/>
      <c r="XDG63" s="499"/>
      <c r="XDH63" s="500"/>
      <c r="XDI63" s="500"/>
      <c r="XDJ63" s="500"/>
      <c r="XDK63" s="500"/>
      <c r="XDL63" s="500"/>
      <c r="XDM63" s="500"/>
      <c r="XDN63" s="501"/>
      <c r="XDO63" s="210"/>
      <c r="XDP63" s="211"/>
      <c r="XDQ63" s="193"/>
      <c r="XDR63" s="209"/>
      <c r="XDS63" s="499"/>
      <c r="XDT63" s="500"/>
      <c r="XDU63" s="500"/>
      <c r="XDV63" s="500"/>
      <c r="XDW63" s="500"/>
      <c r="XDX63" s="500"/>
      <c r="XDY63" s="500"/>
      <c r="XDZ63" s="501"/>
      <c r="XEA63" s="210"/>
      <c r="XEB63" s="211"/>
      <c r="XEC63" s="193"/>
      <c r="XED63" s="209"/>
      <c r="XEE63" s="499"/>
      <c r="XEF63" s="500"/>
      <c r="XEG63" s="500"/>
      <c r="XEH63" s="500"/>
      <c r="XEI63" s="500"/>
      <c r="XEJ63" s="500"/>
      <c r="XEK63" s="500"/>
      <c r="XEL63" s="501"/>
      <c r="XEM63" s="210"/>
      <c r="XEN63" s="211"/>
      <c r="XEO63" s="193"/>
      <c r="XEP63" s="209"/>
      <c r="XEQ63" s="499"/>
      <c r="XER63" s="500"/>
      <c r="XES63" s="500"/>
      <c r="XET63" s="500"/>
      <c r="XEU63" s="500"/>
      <c r="XEV63" s="500"/>
      <c r="XEW63" s="500"/>
      <c r="XEX63" s="501"/>
      <c r="XEY63" s="210"/>
      <c r="XEZ63" s="211"/>
      <c r="XFA63" s="193"/>
      <c r="XFB63" s="209"/>
      <c r="XFC63" s="499"/>
      <c r="XFD63" s="500"/>
    </row>
    <row r="64" spans="1:16384" ht="19.5" customHeight="1" x14ac:dyDescent="0.3">
      <c r="A64" s="212">
        <v>44156</v>
      </c>
      <c r="B64" s="213" t="s">
        <v>34</v>
      </c>
      <c r="C64" s="214">
        <v>205</v>
      </c>
      <c r="D64" s="215">
        <f>+C64*(100-E64)/100</f>
        <v>24.6</v>
      </c>
      <c r="E64" s="214">
        <v>88</v>
      </c>
      <c r="F64" s="214"/>
      <c r="G64" s="214">
        <v>105</v>
      </c>
      <c r="H64" s="214"/>
      <c r="I64" s="214"/>
      <c r="J64" s="214"/>
      <c r="K64" s="216"/>
      <c r="L64" s="217" t="s">
        <v>233</v>
      </c>
    </row>
    <row r="65" spans="1:13" x14ac:dyDescent="0.25">
      <c r="A65" s="201">
        <v>44165</v>
      </c>
      <c r="B65" s="202" t="s">
        <v>20</v>
      </c>
      <c r="C65" s="203"/>
      <c r="D65" s="203"/>
      <c r="E65" s="203">
        <v>88</v>
      </c>
      <c r="F65" s="203"/>
      <c r="G65" s="203"/>
      <c r="H65" s="203"/>
      <c r="I65" s="203"/>
      <c r="J65" s="203"/>
      <c r="K65" s="204"/>
      <c r="L65" s="205"/>
    </row>
    <row r="66" spans="1:13" ht="19.5" customHeight="1" x14ac:dyDescent="0.3">
      <c r="A66" s="212">
        <v>44168</v>
      </c>
      <c r="B66" s="213" t="s">
        <v>32</v>
      </c>
      <c r="C66" s="214"/>
      <c r="D66" s="215">
        <f>+C66*(100-E66)/100</f>
        <v>0</v>
      </c>
      <c r="E66" s="214"/>
      <c r="F66" s="214"/>
      <c r="G66" s="214"/>
      <c r="H66" s="214"/>
      <c r="I66" s="214"/>
      <c r="J66" s="214">
        <v>1440</v>
      </c>
      <c r="K66" s="216"/>
      <c r="L66" s="217" t="s">
        <v>234</v>
      </c>
    </row>
    <row r="67" spans="1:13" ht="84" customHeight="1" x14ac:dyDescent="0.25">
      <c r="A67" s="502">
        <v>44170</v>
      </c>
      <c r="B67" s="504" t="s">
        <v>68</v>
      </c>
      <c r="C67" s="491" t="s">
        <v>235</v>
      </c>
      <c r="D67" s="492"/>
      <c r="E67" s="492"/>
      <c r="F67" s="492"/>
      <c r="G67" s="492"/>
      <c r="H67" s="492"/>
      <c r="I67" s="492"/>
      <c r="J67" s="493"/>
      <c r="K67" s="509" t="s">
        <v>236</v>
      </c>
      <c r="L67" s="511" t="s">
        <v>237</v>
      </c>
    </row>
    <row r="68" spans="1:13" ht="87.75" customHeight="1" x14ac:dyDescent="0.25">
      <c r="A68" s="503"/>
      <c r="B68" s="505"/>
      <c r="C68" s="506"/>
      <c r="D68" s="507"/>
      <c r="E68" s="507"/>
      <c r="F68" s="507"/>
      <c r="G68" s="507"/>
      <c r="H68" s="507"/>
      <c r="I68" s="507"/>
      <c r="J68" s="508"/>
      <c r="K68" s="510"/>
      <c r="L68" s="512"/>
    </row>
    <row r="69" spans="1:13" ht="19.5" customHeight="1" x14ac:dyDescent="0.3">
      <c r="A69" s="212">
        <v>44171</v>
      </c>
      <c r="B69" s="213" t="s">
        <v>92</v>
      </c>
      <c r="C69" s="488" t="s">
        <v>238</v>
      </c>
      <c r="D69" s="489"/>
      <c r="E69" s="489"/>
      <c r="F69" s="489"/>
      <c r="G69" s="489"/>
      <c r="H69" s="489"/>
      <c r="I69" s="489"/>
      <c r="J69" s="490"/>
      <c r="K69" s="216"/>
      <c r="L69" s="217"/>
    </row>
    <row r="70" spans="1:13" ht="142.5" customHeight="1" x14ac:dyDescent="0.25">
      <c r="A70" s="223">
        <v>44172</v>
      </c>
      <c r="B70" s="224" t="s">
        <v>68</v>
      </c>
      <c r="C70" s="491" t="s">
        <v>239</v>
      </c>
      <c r="D70" s="492"/>
      <c r="E70" s="492"/>
      <c r="F70" s="492"/>
      <c r="G70" s="492"/>
      <c r="H70" s="492"/>
      <c r="I70" s="492"/>
      <c r="J70" s="493"/>
      <c r="K70" s="225" t="s">
        <v>240</v>
      </c>
      <c r="L70" s="226" t="s">
        <v>241</v>
      </c>
    </row>
    <row r="71" spans="1:13" ht="19.5" customHeight="1" x14ac:dyDescent="0.3">
      <c r="A71" s="212">
        <v>44176</v>
      </c>
      <c r="B71" s="227" t="s">
        <v>92</v>
      </c>
      <c r="C71" s="488" t="s">
        <v>242</v>
      </c>
      <c r="D71" s="489"/>
      <c r="E71" s="489"/>
      <c r="F71" s="489"/>
      <c r="G71" s="489"/>
      <c r="H71" s="489"/>
      <c r="I71" s="489"/>
      <c r="J71" s="490"/>
      <c r="K71" s="216"/>
      <c r="L71" s="217"/>
    </row>
    <row r="72" spans="1:13" ht="43.5" customHeight="1" x14ac:dyDescent="0.3">
      <c r="A72" s="212">
        <v>44177</v>
      </c>
      <c r="B72" s="227" t="s">
        <v>32</v>
      </c>
      <c r="C72" s="213"/>
      <c r="D72" s="215">
        <f>+C72*(100-E72)/100</f>
        <v>0</v>
      </c>
      <c r="E72" s="213"/>
      <c r="F72" s="213"/>
      <c r="G72" s="213"/>
      <c r="H72" s="213">
        <v>5050</v>
      </c>
      <c r="I72" s="213">
        <v>100</v>
      </c>
      <c r="J72" s="213"/>
      <c r="K72" s="228"/>
      <c r="L72" s="229" t="s">
        <v>243</v>
      </c>
    </row>
    <row r="73" spans="1:13" s="230" customFormat="1" ht="19.5" customHeight="1" x14ac:dyDescent="0.3">
      <c r="A73" s="212">
        <v>44179</v>
      </c>
      <c r="B73" s="227" t="s">
        <v>40</v>
      </c>
      <c r="C73" s="494" t="s">
        <v>244</v>
      </c>
      <c r="D73" s="495"/>
      <c r="E73" s="495"/>
      <c r="F73" s="495"/>
      <c r="G73" s="495"/>
      <c r="H73" s="495"/>
      <c r="I73" s="495"/>
      <c r="J73" s="496"/>
      <c r="K73" s="228"/>
      <c r="L73" s="229"/>
      <c r="M73" s="133"/>
    </row>
    <row r="74" spans="1:13" s="230" customFormat="1" ht="19.5" customHeight="1" x14ac:dyDescent="0.3">
      <c r="A74" s="212">
        <v>44181</v>
      </c>
      <c r="B74" s="227" t="s">
        <v>38</v>
      </c>
      <c r="C74" s="476" t="s">
        <v>245</v>
      </c>
      <c r="D74" s="477"/>
      <c r="E74" s="477"/>
      <c r="F74" s="477"/>
      <c r="G74" s="477"/>
      <c r="H74" s="477"/>
      <c r="I74" s="477"/>
      <c r="J74" s="478"/>
      <c r="K74" s="228"/>
      <c r="L74" s="229"/>
      <c r="M74" s="133"/>
    </row>
    <row r="75" spans="1:13" s="230" customFormat="1" ht="19.5" customHeight="1" x14ac:dyDescent="0.3">
      <c r="A75" s="497">
        <v>44184</v>
      </c>
      <c r="B75" s="227" t="s">
        <v>32</v>
      </c>
      <c r="C75" s="213"/>
      <c r="D75" s="213"/>
      <c r="E75" s="213"/>
      <c r="F75" s="213"/>
      <c r="G75" s="213"/>
      <c r="H75" s="231">
        <v>5785</v>
      </c>
      <c r="I75" s="231">
        <v>100</v>
      </c>
      <c r="J75" s="213"/>
      <c r="K75" s="228"/>
      <c r="L75" s="229" t="s">
        <v>246</v>
      </c>
      <c r="M75" s="133"/>
    </row>
    <row r="76" spans="1:13" s="230" customFormat="1" ht="19.5" customHeight="1" x14ac:dyDescent="0.3">
      <c r="A76" s="498"/>
      <c r="B76" s="227" t="s">
        <v>38</v>
      </c>
      <c r="C76" s="476" t="s">
        <v>245</v>
      </c>
      <c r="D76" s="477"/>
      <c r="E76" s="477"/>
      <c r="F76" s="477"/>
      <c r="G76" s="477"/>
      <c r="H76" s="477"/>
      <c r="I76" s="477"/>
      <c r="J76" s="478"/>
      <c r="K76" s="228"/>
      <c r="L76" s="229"/>
      <c r="M76" s="133"/>
    </row>
    <row r="77" spans="1:13" s="9" customFormat="1" ht="20.100000000000001" customHeight="1" x14ac:dyDescent="0.25">
      <c r="A77" s="212">
        <v>44185</v>
      </c>
      <c r="B77" s="227" t="s">
        <v>38</v>
      </c>
      <c r="C77" s="476" t="s">
        <v>245</v>
      </c>
      <c r="D77" s="477"/>
      <c r="E77" s="477"/>
      <c r="F77" s="477"/>
      <c r="G77" s="477"/>
      <c r="H77" s="477"/>
      <c r="I77" s="477"/>
      <c r="J77" s="478"/>
      <c r="K77" s="121"/>
      <c r="L77" s="38"/>
    </row>
    <row r="78" spans="1:13" ht="19.5" customHeight="1" x14ac:dyDescent="0.3">
      <c r="A78" s="212">
        <v>44186</v>
      </c>
      <c r="B78" s="227" t="s">
        <v>32</v>
      </c>
      <c r="C78" s="213"/>
      <c r="D78" s="213"/>
      <c r="E78" s="213"/>
      <c r="F78" s="213"/>
      <c r="G78" s="213"/>
      <c r="H78" s="231">
        <v>5725</v>
      </c>
      <c r="I78" s="231">
        <v>100</v>
      </c>
      <c r="J78" s="213"/>
      <c r="K78" s="228"/>
      <c r="L78" s="229" t="s">
        <v>246</v>
      </c>
    </row>
    <row r="79" spans="1:13" ht="19.5" customHeight="1" x14ac:dyDescent="0.3">
      <c r="A79" s="212">
        <v>44188</v>
      </c>
      <c r="B79" s="227" t="s">
        <v>32</v>
      </c>
      <c r="H79" s="231">
        <v>5725</v>
      </c>
      <c r="I79" s="231">
        <v>100</v>
      </c>
      <c r="L79" s="229" t="s">
        <v>246</v>
      </c>
    </row>
    <row r="80" spans="1:13" ht="37.5" customHeight="1" x14ac:dyDescent="0.25">
      <c r="A80" s="212">
        <v>44196</v>
      </c>
      <c r="B80" s="227" t="s">
        <v>34</v>
      </c>
      <c r="C80" s="213">
        <v>30</v>
      </c>
      <c r="D80" s="215">
        <f>+C80-(E80/100*C80)</f>
        <v>28.8</v>
      </c>
      <c r="E80" s="213">
        <v>4</v>
      </c>
      <c r="F80" s="213" t="s">
        <v>101</v>
      </c>
      <c r="G80" s="213">
        <v>70</v>
      </c>
      <c r="L80" s="233" t="s">
        <v>247</v>
      </c>
    </row>
    <row r="81" spans="1:12" x14ac:dyDescent="0.25">
      <c r="A81" s="201">
        <v>44195</v>
      </c>
      <c r="B81" s="202" t="s">
        <v>20</v>
      </c>
      <c r="C81" s="203"/>
      <c r="D81" s="203"/>
      <c r="E81" s="203">
        <v>4</v>
      </c>
      <c r="F81" s="203"/>
      <c r="G81" s="203"/>
      <c r="H81" s="203"/>
      <c r="I81" s="203"/>
      <c r="J81" s="203"/>
      <c r="K81" s="204"/>
      <c r="L81" s="205"/>
    </row>
    <row r="82" spans="1:12" ht="31.5" x14ac:dyDescent="0.25">
      <c r="A82" s="212">
        <v>44202</v>
      </c>
      <c r="B82" s="227" t="s">
        <v>32</v>
      </c>
      <c r="H82" s="230">
        <v>5720</v>
      </c>
      <c r="I82" s="230">
        <v>100</v>
      </c>
      <c r="L82" s="233" t="s">
        <v>248</v>
      </c>
    </row>
    <row r="83" spans="1:12" x14ac:dyDescent="0.25">
      <c r="A83" s="201">
        <v>44226</v>
      </c>
      <c r="B83" s="202" t="s">
        <v>20</v>
      </c>
      <c r="C83" s="203"/>
      <c r="D83" s="203"/>
      <c r="E83" s="203">
        <v>10</v>
      </c>
      <c r="F83" s="203"/>
      <c r="G83" s="203"/>
      <c r="H83" s="203"/>
      <c r="I83" s="203"/>
      <c r="J83" s="203"/>
      <c r="K83" s="204"/>
      <c r="L83" s="205"/>
    </row>
    <row r="84" spans="1:12" ht="18.75" x14ac:dyDescent="0.25">
      <c r="A84" s="212">
        <v>44254</v>
      </c>
      <c r="B84" s="227" t="s">
        <v>38</v>
      </c>
      <c r="C84" s="479" t="s">
        <v>245</v>
      </c>
      <c r="D84" s="480"/>
      <c r="E84" s="480"/>
      <c r="F84" s="480"/>
      <c r="G84" s="480"/>
      <c r="H84" s="480"/>
      <c r="I84" s="480"/>
      <c r="J84" s="481"/>
    </row>
    <row r="85" spans="1:12" x14ac:dyDescent="0.25">
      <c r="A85" s="201">
        <v>44255</v>
      </c>
      <c r="B85" s="202" t="s">
        <v>20</v>
      </c>
      <c r="C85" s="203"/>
      <c r="D85" s="203"/>
      <c r="E85" s="203">
        <v>10</v>
      </c>
      <c r="F85" s="203"/>
      <c r="G85" s="203"/>
      <c r="H85" s="203"/>
      <c r="I85" s="203"/>
      <c r="J85" s="203"/>
      <c r="K85" s="204"/>
      <c r="L85" s="205"/>
    </row>
    <row r="86" spans="1:12" x14ac:dyDescent="0.25">
      <c r="A86" s="201">
        <v>44285</v>
      </c>
      <c r="B86" s="234" t="s">
        <v>20</v>
      </c>
      <c r="C86" s="203"/>
      <c r="D86" s="203"/>
      <c r="E86" s="203">
        <v>10</v>
      </c>
      <c r="F86" s="203"/>
      <c r="G86" s="203"/>
      <c r="H86" s="203"/>
      <c r="I86" s="203"/>
      <c r="J86" s="203"/>
      <c r="K86" s="204"/>
      <c r="L86" s="205"/>
    </row>
    <row r="87" spans="1:12" ht="18.75" x14ac:dyDescent="0.25">
      <c r="A87" s="212">
        <v>44291</v>
      </c>
      <c r="B87" s="227" t="s">
        <v>38</v>
      </c>
      <c r="C87" s="473" t="s">
        <v>249</v>
      </c>
      <c r="D87" s="474"/>
      <c r="E87" s="474"/>
      <c r="F87" s="474"/>
      <c r="G87" s="474"/>
      <c r="H87" s="474"/>
      <c r="I87" s="474"/>
      <c r="J87" s="475"/>
    </row>
    <row r="88" spans="1:12" ht="34.5" customHeight="1" x14ac:dyDescent="0.25">
      <c r="A88" s="235">
        <v>44363</v>
      </c>
      <c r="B88" s="227" t="s">
        <v>32</v>
      </c>
      <c r="C88" s="213"/>
      <c r="D88" s="215"/>
      <c r="E88" s="213"/>
      <c r="F88" s="213"/>
      <c r="G88" s="213"/>
      <c r="H88" s="230">
        <v>5725</v>
      </c>
      <c r="I88" s="230">
        <v>100</v>
      </c>
      <c r="L88" s="236" t="s">
        <v>250</v>
      </c>
    </row>
    <row r="89" spans="1:12" ht="18.75" x14ac:dyDescent="0.25">
      <c r="A89" s="237">
        <v>44398</v>
      </c>
      <c r="B89" s="238" t="s">
        <v>34</v>
      </c>
      <c r="C89" s="239">
        <v>75</v>
      </c>
      <c r="D89" s="239">
        <v>64</v>
      </c>
      <c r="E89" s="239">
        <v>15</v>
      </c>
      <c r="F89" s="239" t="s">
        <v>101</v>
      </c>
      <c r="G89" s="239">
        <v>80</v>
      </c>
      <c r="H89" s="239"/>
      <c r="I89" s="239"/>
      <c r="J89" s="239"/>
      <c r="K89" s="240"/>
      <c r="L89" s="241" t="s">
        <v>251</v>
      </c>
    </row>
    <row r="90" spans="1:12" ht="25.5" customHeight="1" x14ac:dyDescent="0.25">
      <c r="A90" s="242">
        <v>44427</v>
      </c>
      <c r="B90" s="243" t="s">
        <v>168</v>
      </c>
      <c r="C90" s="482" t="s">
        <v>252</v>
      </c>
      <c r="D90" s="483"/>
      <c r="E90" s="483"/>
      <c r="F90" s="483"/>
      <c r="G90" s="483"/>
      <c r="H90" s="483"/>
      <c r="I90" s="483"/>
      <c r="J90" s="484"/>
      <c r="K90" s="244"/>
      <c r="L90" s="245"/>
    </row>
    <row r="91" spans="1:12" ht="63.75" customHeight="1" x14ac:dyDescent="0.25">
      <c r="A91" s="246">
        <v>44434</v>
      </c>
      <c r="B91" s="206" t="s">
        <v>38</v>
      </c>
      <c r="C91" s="485" t="s">
        <v>253</v>
      </c>
      <c r="D91" s="486"/>
      <c r="E91" s="486"/>
      <c r="F91" s="486"/>
      <c r="G91" s="486"/>
      <c r="H91" s="486"/>
      <c r="I91" s="486"/>
      <c r="J91" s="487"/>
      <c r="L91" s="247" t="s">
        <v>254</v>
      </c>
    </row>
    <row r="92" spans="1:12" x14ac:dyDescent="0.25">
      <c r="A92" s="246">
        <v>44444</v>
      </c>
      <c r="B92" s="206" t="s">
        <v>32</v>
      </c>
      <c r="J92" s="230">
        <v>1625</v>
      </c>
    </row>
    <row r="93" spans="1:12" ht="31.5" x14ac:dyDescent="0.25">
      <c r="A93" s="246">
        <v>44446</v>
      </c>
      <c r="B93" s="206" t="s">
        <v>32</v>
      </c>
      <c r="H93" s="230">
        <v>5475</v>
      </c>
      <c r="I93" s="230">
        <v>100</v>
      </c>
      <c r="L93" s="233" t="s">
        <v>255</v>
      </c>
    </row>
    <row r="94" spans="1:12" ht="18" customHeight="1" x14ac:dyDescent="0.25">
      <c r="A94" s="246">
        <v>44469</v>
      </c>
      <c r="B94" s="206" t="s">
        <v>38</v>
      </c>
      <c r="C94" s="473" t="s">
        <v>256</v>
      </c>
      <c r="D94" s="474"/>
      <c r="E94" s="474"/>
      <c r="F94" s="474"/>
      <c r="G94" s="474"/>
      <c r="H94" s="474"/>
      <c r="I94" s="474"/>
      <c r="J94" s="475"/>
    </row>
    <row r="95" spans="1:12" ht="18" customHeight="1" x14ac:dyDescent="0.25">
      <c r="A95" s="246">
        <v>44503</v>
      </c>
      <c r="B95" s="206" t="s">
        <v>38</v>
      </c>
      <c r="C95" s="473" t="s">
        <v>257</v>
      </c>
      <c r="D95" s="474"/>
      <c r="E95" s="474"/>
      <c r="F95" s="474"/>
      <c r="G95" s="474"/>
      <c r="H95" s="474"/>
      <c r="I95" s="474"/>
      <c r="J95" s="475"/>
    </row>
    <row r="96" spans="1:12" ht="31.5" x14ac:dyDescent="0.25">
      <c r="A96" s="246">
        <v>44505</v>
      </c>
      <c r="B96" s="206" t="s">
        <v>34</v>
      </c>
      <c r="C96" s="230">
        <v>15</v>
      </c>
      <c r="D96" s="248">
        <v>12.75</v>
      </c>
      <c r="E96" s="230">
        <v>15</v>
      </c>
      <c r="F96" s="230" t="s">
        <v>101</v>
      </c>
      <c r="G96" s="230">
        <v>70</v>
      </c>
      <c r="L96" s="233" t="s">
        <v>258</v>
      </c>
    </row>
    <row r="97" spans="1:1" x14ac:dyDescent="0.25">
      <c r="A97" s="246"/>
    </row>
    <row r="98" spans="1:1" x14ac:dyDescent="0.25">
      <c r="A98" s="246"/>
    </row>
    <row r="99" spans="1:1" x14ac:dyDescent="0.25">
      <c r="A99" s="246"/>
    </row>
    <row r="100" spans="1:1" x14ac:dyDescent="0.25">
      <c r="A100" s="246"/>
    </row>
  </sheetData>
  <autoFilter ref="B6:K6"/>
  <mergeCells count="1425">
    <mergeCell ref="A1:L1"/>
    <mergeCell ref="A2:B2"/>
    <mergeCell ref="C2:F2"/>
    <mergeCell ref="G2:H2"/>
    <mergeCell ref="I2:J2"/>
    <mergeCell ref="K2:L2"/>
    <mergeCell ref="A5:B5"/>
    <mergeCell ref="C5:F5"/>
    <mergeCell ref="I5:J5"/>
    <mergeCell ref="K5:L5"/>
    <mergeCell ref="C7:J7"/>
    <mergeCell ref="A8:A9"/>
    <mergeCell ref="C9:J9"/>
    <mergeCell ref="A3:B3"/>
    <mergeCell ref="C3:F3"/>
    <mergeCell ref="G3:H3"/>
    <mergeCell ref="I3:J3"/>
    <mergeCell ref="K3:L3"/>
    <mergeCell ref="A4:B4"/>
    <mergeCell ref="C4:F4"/>
    <mergeCell ref="G4:H5"/>
    <mergeCell ref="I4:J4"/>
    <mergeCell ref="K4:L4"/>
    <mergeCell ref="C50:J50"/>
    <mergeCell ref="C51:J51"/>
    <mergeCell ref="C52:J52"/>
    <mergeCell ref="C53:J53"/>
    <mergeCell ref="C59:J59"/>
    <mergeCell ref="C63:J63"/>
    <mergeCell ref="C31:J31"/>
    <mergeCell ref="C34:J34"/>
    <mergeCell ref="C39:J39"/>
    <mergeCell ref="C43:J43"/>
    <mergeCell ref="C45:J45"/>
    <mergeCell ref="C46:J46"/>
    <mergeCell ref="C12:J12"/>
    <mergeCell ref="C15:J15"/>
    <mergeCell ref="C23:J23"/>
    <mergeCell ref="C24:J24"/>
    <mergeCell ref="C29:J29"/>
    <mergeCell ref="C30:J30"/>
    <mergeCell ref="FC63:FJ63"/>
    <mergeCell ref="FO63:FV63"/>
    <mergeCell ref="GA63:GH63"/>
    <mergeCell ref="GM63:GT63"/>
    <mergeCell ref="GY63:HF63"/>
    <mergeCell ref="HK63:HR63"/>
    <mergeCell ref="CI63:CP63"/>
    <mergeCell ref="CU63:DB63"/>
    <mergeCell ref="DG63:DN63"/>
    <mergeCell ref="DS63:DZ63"/>
    <mergeCell ref="EE63:EL63"/>
    <mergeCell ref="EQ63:EX63"/>
    <mergeCell ref="O63:V63"/>
    <mergeCell ref="AA63:AH63"/>
    <mergeCell ref="AM63:AT63"/>
    <mergeCell ref="AY63:BF63"/>
    <mergeCell ref="BK63:BR63"/>
    <mergeCell ref="BW63:CD63"/>
    <mergeCell ref="NK63:NR63"/>
    <mergeCell ref="NW63:OD63"/>
    <mergeCell ref="OI63:OP63"/>
    <mergeCell ref="OU63:PB63"/>
    <mergeCell ref="PG63:PN63"/>
    <mergeCell ref="PS63:PZ63"/>
    <mergeCell ref="KQ63:KX63"/>
    <mergeCell ref="LC63:LJ63"/>
    <mergeCell ref="LO63:LV63"/>
    <mergeCell ref="MA63:MH63"/>
    <mergeCell ref="MM63:MT63"/>
    <mergeCell ref="MY63:NF63"/>
    <mergeCell ref="HW63:ID63"/>
    <mergeCell ref="II63:IP63"/>
    <mergeCell ref="IU63:JB63"/>
    <mergeCell ref="JG63:JN63"/>
    <mergeCell ref="JS63:JZ63"/>
    <mergeCell ref="KE63:KL63"/>
    <mergeCell ref="VS63:VZ63"/>
    <mergeCell ref="WE63:WL63"/>
    <mergeCell ref="WQ63:WX63"/>
    <mergeCell ref="XC63:XJ63"/>
    <mergeCell ref="XO63:XV63"/>
    <mergeCell ref="YA63:YH63"/>
    <mergeCell ref="SY63:TF63"/>
    <mergeCell ref="TK63:TR63"/>
    <mergeCell ref="TW63:UD63"/>
    <mergeCell ref="UI63:UP63"/>
    <mergeCell ref="UU63:VB63"/>
    <mergeCell ref="VG63:VN63"/>
    <mergeCell ref="QE63:QL63"/>
    <mergeCell ref="QQ63:QX63"/>
    <mergeCell ref="RC63:RJ63"/>
    <mergeCell ref="RO63:RV63"/>
    <mergeCell ref="SA63:SH63"/>
    <mergeCell ref="SM63:ST63"/>
    <mergeCell ref="AEA63:AEH63"/>
    <mergeCell ref="AEM63:AET63"/>
    <mergeCell ref="AEY63:AFF63"/>
    <mergeCell ref="AFK63:AFR63"/>
    <mergeCell ref="AFW63:AGD63"/>
    <mergeCell ref="AGI63:AGP63"/>
    <mergeCell ref="ABG63:ABN63"/>
    <mergeCell ref="ABS63:ABZ63"/>
    <mergeCell ref="ACE63:ACL63"/>
    <mergeCell ref="ACQ63:ACX63"/>
    <mergeCell ref="ADC63:ADJ63"/>
    <mergeCell ref="ADO63:ADV63"/>
    <mergeCell ref="YM63:YT63"/>
    <mergeCell ref="YY63:ZF63"/>
    <mergeCell ref="ZK63:ZR63"/>
    <mergeCell ref="ZW63:AAD63"/>
    <mergeCell ref="AAI63:AAP63"/>
    <mergeCell ref="AAU63:ABB63"/>
    <mergeCell ref="AMI63:AMP63"/>
    <mergeCell ref="AMU63:ANB63"/>
    <mergeCell ref="ANG63:ANN63"/>
    <mergeCell ref="ANS63:ANZ63"/>
    <mergeCell ref="AOE63:AOL63"/>
    <mergeCell ref="AOQ63:AOX63"/>
    <mergeCell ref="AJO63:AJV63"/>
    <mergeCell ref="AKA63:AKH63"/>
    <mergeCell ref="AKM63:AKT63"/>
    <mergeCell ref="AKY63:ALF63"/>
    <mergeCell ref="ALK63:ALR63"/>
    <mergeCell ref="ALW63:AMD63"/>
    <mergeCell ref="AGU63:AHB63"/>
    <mergeCell ref="AHG63:AHN63"/>
    <mergeCell ref="AHS63:AHZ63"/>
    <mergeCell ref="AIE63:AIL63"/>
    <mergeCell ref="AIQ63:AIX63"/>
    <mergeCell ref="AJC63:AJJ63"/>
    <mergeCell ref="AUQ63:AUX63"/>
    <mergeCell ref="AVC63:AVJ63"/>
    <mergeCell ref="AVO63:AVV63"/>
    <mergeCell ref="AWA63:AWH63"/>
    <mergeCell ref="AWM63:AWT63"/>
    <mergeCell ref="AWY63:AXF63"/>
    <mergeCell ref="ARW63:ASD63"/>
    <mergeCell ref="ASI63:ASP63"/>
    <mergeCell ref="ASU63:ATB63"/>
    <mergeCell ref="ATG63:ATN63"/>
    <mergeCell ref="ATS63:ATZ63"/>
    <mergeCell ref="AUE63:AUL63"/>
    <mergeCell ref="APC63:APJ63"/>
    <mergeCell ref="APO63:APV63"/>
    <mergeCell ref="AQA63:AQH63"/>
    <mergeCell ref="AQM63:AQT63"/>
    <mergeCell ref="AQY63:ARF63"/>
    <mergeCell ref="ARK63:ARR63"/>
    <mergeCell ref="BCY63:BDF63"/>
    <mergeCell ref="BDK63:BDR63"/>
    <mergeCell ref="BDW63:BED63"/>
    <mergeCell ref="BEI63:BEP63"/>
    <mergeCell ref="BEU63:BFB63"/>
    <mergeCell ref="BFG63:BFN63"/>
    <mergeCell ref="BAE63:BAL63"/>
    <mergeCell ref="BAQ63:BAX63"/>
    <mergeCell ref="BBC63:BBJ63"/>
    <mergeCell ref="BBO63:BBV63"/>
    <mergeCell ref="BCA63:BCH63"/>
    <mergeCell ref="BCM63:BCT63"/>
    <mergeCell ref="AXK63:AXR63"/>
    <mergeCell ref="AXW63:AYD63"/>
    <mergeCell ref="AYI63:AYP63"/>
    <mergeCell ref="AYU63:AZB63"/>
    <mergeCell ref="AZG63:AZN63"/>
    <mergeCell ref="AZS63:AZZ63"/>
    <mergeCell ref="BLG63:BLN63"/>
    <mergeCell ref="BLS63:BLZ63"/>
    <mergeCell ref="BME63:BML63"/>
    <mergeCell ref="BMQ63:BMX63"/>
    <mergeCell ref="BNC63:BNJ63"/>
    <mergeCell ref="BNO63:BNV63"/>
    <mergeCell ref="BIM63:BIT63"/>
    <mergeCell ref="BIY63:BJF63"/>
    <mergeCell ref="BJK63:BJR63"/>
    <mergeCell ref="BJW63:BKD63"/>
    <mergeCell ref="BKI63:BKP63"/>
    <mergeCell ref="BKU63:BLB63"/>
    <mergeCell ref="BFS63:BFZ63"/>
    <mergeCell ref="BGE63:BGL63"/>
    <mergeCell ref="BGQ63:BGX63"/>
    <mergeCell ref="BHC63:BHJ63"/>
    <mergeCell ref="BHO63:BHV63"/>
    <mergeCell ref="BIA63:BIH63"/>
    <mergeCell ref="BTO63:BTV63"/>
    <mergeCell ref="BUA63:BUH63"/>
    <mergeCell ref="BUM63:BUT63"/>
    <mergeCell ref="BUY63:BVF63"/>
    <mergeCell ref="BVK63:BVR63"/>
    <mergeCell ref="BVW63:BWD63"/>
    <mergeCell ref="BQU63:BRB63"/>
    <mergeCell ref="BRG63:BRN63"/>
    <mergeCell ref="BRS63:BRZ63"/>
    <mergeCell ref="BSE63:BSL63"/>
    <mergeCell ref="BSQ63:BSX63"/>
    <mergeCell ref="BTC63:BTJ63"/>
    <mergeCell ref="BOA63:BOH63"/>
    <mergeCell ref="BOM63:BOT63"/>
    <mergeCell ref="BOY63:BPF63"/>
    <mergeCell ref="BPK63:BPR63"/>
    <mergeCell ref="BPW63:BQD63"/>
    <mergeCell ref="BQI63:BQP63"/>
    <mergeCell ref="CBW63:CCD63"/>
    <mergeCell ref="CCI63:CCP63"/>
    <mergeCell ref="CCU63:CDB63"/>
    <mergeCell ref="CDG63:CDN63"/>
    <mergeCell ref="CDS63:CDZ63"/>
    <mergeCell ref="CEE63:CEL63"/>
    <mergeCell ref="BZC63:BZJ63"/>
    <mergeCell ref="BZO63:BZV63"/>
    <mergeCell ref="CAA63:CAH63"/>
    <mergeCell ref="CAM63:CAT63"/>
    <mergeCell ref="CAY63:CBF63"/>
    <mergeCell ref="CBK63:CBR63"/>
    <mergeCell ref="BWI63:BWP63"/>
    <mergeCell ref="BWU63:BXB63"/>
    <mergeCell ref="BXG63:BXN63"/>
    <mergeCell ref="BXS63:BXZ63"/>
    <mergeCell ref="BYE63:BYL63"/>
    <mergeCell ref="BYQ63:BYX63"/>
    <mergeCell ref="CKE63:CKL63"/>
    <mergeCell ref="CKQ63:CKX63"/>
    <mergeCell ref="CLC63:CLJ63"/>
    <mergeCell ref="CLO63:CLV63"/>
    <mergeCell ref="CMA63:CMH63"/>
    <mergeCell ref="CMM63:CMT63"/>
    <mergeCell ref="CHK63:CHR63"/>
    <mergeCell ref="CHW63:CID63"/>
    <mergeCell ref="CII63:CIP63"/>
    <mergeCell ref="CIU63:CJB63"/>
    <mergeCell ref="CJG63:CJN63"/>
    <mergeCell ref="CJS63:CJZ63"/>
    <mergeCell ref="CEQ63:CEX63"/>
    <mergeCell ref="CFC63:CFJ63"/>
    <mergeCell ref="CFO63:CFV63"/>
    <mergeCell ref="CGA63:CGH63"/>
    <mergeCell ref="CGM63:CGT63"/>
    <mergeCell ref="CGY63:CHF63"/>
    <mergeCell ref="CSM63:CST63"/>
    <mergeCell ref="CSY63:CTF63"/>
    <mergeCell ref="CTK63:CTR63"/>
    <mergeCell ref="CTW63:CUD63"/>
    <mergeCell ref="CUI63:CUP63"/>
    <mergeCell ref="CUU63:CVB63"/>
    <mergeCell ref="CPS63:CPZ63"/>
    <mergeCell ref="CQE63:CQL63"/>
    <mergeCell ref="CQQ63:CQX63"/>
    <mergeCell ref="CRC63:CRJ63"/>
    <mergeCell ref="CRO63:CRV63"/>
    <mergeCell ref="CSA63:CSH63"/>
    <mergeCell ref="CMY63:CNF63"/>
    <mergeCell ref="CNK63:CNR63"/>
    <mergeCell ref="CNW63:COD63"/>
    <mergeCell ref="COI63:COP63"/>
    <mergeCell ref="COU63:CPB63"/>
    <mergeCell ref="CPG63:CPN63"/>
    <mergeCell ref="DAU63:DBB63"/>
    <mergeCell ref="DBG63:DBN63"/>
    <mergeCell ref="DBS63:DBZ63"/>
    <mergeCell ref="DCE63:DCL63"/>
    <mergeCell ref="DCQ63:DCX63"/>
    <mergeCell ref="DDC63:DDJ63"/>
    <mergeCell ref="CYA63:CYH63"/>
    <mergeCell ref="CYM63:CYT63"/>
    <mergeCell ref="CYY63:CZF63"/>
    <mergeCell ref="CZK63:CZR63"/>
    <mergeCell ref="CZW63:DAD63"/>
    <mergeCell ref="DAI63:DAP63"/>
    <mergeCell ref="CVG63:CVN63"/>
    <mergeCell ref="CVS63:CVZ63"/>
    <mergeCell ref="CWE63:CWL63"/>
    <mergeCell ref="CWQ63:CWX63"/>
    <mergeCell ref="CXC63:CXJ63"/>
    <mergeCell ref="CXO63:CXV63"/>
    <mergeCell ref="DJC63:DJJ63"/>
    <mergeCell ref="DJO63:DJV63"/>
    <mergeCell ref="DKA63:DKH63"/>
    <mergeCell ref="DKM63:DKT63"/>
    <mergeCell ref="DKY63:DLF63"/>
    <mergeCell ref="DLK63:DLR63"/>
    <mergeCell ref="DGI63:DGP63"/>
    <mergeCell ref="DGU63:DHB63"/>
    <mergeCell ref="DHG63:DHN63"/>
    <mergeCell ref="DHS63:DHZ63"/>
    <mergeCell ref="DIE63:DIL63"/>
    <mergeCell ref="DIQ63:DIX63"/>
    <mergeCell ref="DDO63:DDV63"/>
    <mergeCell ref="DEA63:DEH63"/>
    <mergeCell ref="DEM63:DET63"/>
    <mergeCell ref="DEY63:DFF63"/>
    <mergeCell ref="DFK63:DFR63"/>
    <mergeCell ref="DFW63:DGD63"/>
    <mergeCell ref="DRK63:DRR63"/>
    <mergeCell ref="DRW63:DSD63"/>
    <mergeCell ref="DSI63:DSP63"/>
    <mergeCell ref="DSU63:DTB63"/>
    <mergeCell ref="DTG63:DTN63"/>
    <mergeCell ref="DTS63:DTZ63"/>
    <mergeCell ref="DOQ63:DOX63"/>
    <mergeCell ref="DPC63:DPJ63"/>
    <mergeCell ref="DPO63:DPV63"/>
    <mergeCell ref="DQA63:DQH63"/>
    <mergeCell ref="DQM63:DQT63"/>
    <mergeCell ref="DQY63:DRF63"/>
    <mergeCell ref="DLW63:DMD63"/>
    <mergeCell ref="DMI63:DMP63"/>
    <mergeCell ref="DMU63:DNB63"/>
    <mergeCell ref="DNG63:DNN63"/>
    <mergeCell ref="DNS63:DNZ63"/>
    <mergeCell ref="DOE63:DOL63"/>
    <mergeCell ref="DZS63:DZZ63"/>
    <mergeCell ref="EAE63:EAL63"/>
    <mergeCell ref="EAQ63:EAX63"/>
    <mergeCell ref="EBC63:EBJ63"/>
    <mergeCell ref="EBO63:EBV63"/>
    <mergeCell ref="ECA63:ECH63"/>
    <mergeCell ref="DWY63:DXF63"/>
    <mergeCell ref="DXK63:DXR63"/>
    <mergeCell ref="DXW63:DYD63"/>
    <mergeCell ref="DYI63:DYP63"/>
    <mergeCell ref="DYU63:DZB63"/>
    <mergeCell ref="DZG63:DZN63"/>
    <mergeCell ref="DUE63:DUL63"/>
    <mergeCell ref="DUQ63:DUX63"/>
    <mergeCell ref="DVC63:DVJ63"/>
    <mergeCell ref="DVO63:DVV63"/>
    <mergeCell ref="DWA63:DWH63"/>
    <mergeCell ref="DWM63:DWT63"/>
    <mergeCell ref="EIA63:EIH63"/>
    <mergeCell ref="EIM63:EIT63"/>
    <mergeCell ref="EIY63:EJF63"/>
    <mergeCell ref="EJK63:EJR63"/>
    <mergeCell ref="EJW63:EKD63"/>
    <mergeCell ref="EKI63:EKP63"/>
    <mergeCell ref="EFG63:EFN63"/>
    <mergeCell ref="EFS63:EFZ63"/>
    <mergeCell ref="EGE63:EGL63"/>
    <mergeCell ref="EGQ63:EGX63"/>
    <mergeCell ref="EHC63:EHJ63"/>
    <mergeCell ref="EHO63:EHV63"/>
    <mergeCell ref="ECM63:ECT63"/>
    <mergeCell ref="ECY63:EDF63"/>
    <mergeCell ref="EDK63:EDR63"/>
    <mergeCell ref="EDW63:EED63"/>
    <mergeCell ref="EEI63:EEP63"/>
    <mergeCell ref="EEU63:EFB63"/>
    <mergeCell ref="EQI63:EQP63"/>
    <mergeCell ref="EQU63:ERB63"/>
    <mergeCell ref="ERG63:ERN63"/>
    <mergeCell ref="ERS63:ERZ63"/>
    <mergeCell ref="ESE63:ESL63"/>
    <mergeCell ref="ESQ63:ESX63"/>
    <mergeCell ref="ENO63:ENV63"/>
    <mergeCell ref="EOA63:EOH63"/>
    <mergeCell ref="EOM63:EOT63"/>
    <mergeCell ref="EOY63:EPF63"/>
    <mergeCell ref="EPK63:EPR63"/>
    <mergeCell ref="EPW63:EQD63"/>
    <mergeCell ref="EKU63:ELB63"/>
    <mergeCell ref="ELG63:ELN63"/>
    <mergeCell ref="ELS63:ELZ63"/>
    <mergeCell ref="EME63:EML63"/>
    <mergeCell ref="EMQ63:EMX63"/>
    <mergeCell ref="ENC63:ENJ63"/>
    <mergeCell ref="EYQ63:EYX63"/>
    <mergeCell ref="EZC63:EZJ63"/>
    <mergeCell ref="EZO63:EZV63"/>
    <mergeCell ref="FAA63:FAH63"/>
    <mergeCell ref="FAM63:FAT63"/>
    <mergeCell ref="FAY63:FBF63"/>
    <mergeCell ref="EVW63:EWD63"/>
    <mergeCell ref="EWI63:EWP63"/>
    <mergeCell ref="EWU63:EXB63"/>
    <mergeCell ref="EXG63:EXN63"/>
    <mergeCell ref="EXS63:EXZ63"/>
    <mergeCell ref="EYE63:EYL63"/>
    <mergeCell ref="ETC63:ETJ63"/>
    <mergeCell ref="ETO63:ETV63"/>
    <mergeCell ref="EUA63:EUH63"/>
    <mergeCell ref="EUM63:EUT63"/>
    <mergeCell ref="EUY63:EVF63"/>
    <mergeCell ref="EVK63:EVR63"/>
    <mergeCell ref="FGY63:FHF63"/>
    <mergeCell ref="FHK63:FHR63"/>
    <mergeCell ref="FHW63:FID63"/>
    <mergeCell ref="FII63:FIP63"/>
    <mergeCell ref="FIU63:FJB63"/>
    <mergeCell ref="FJG63:FJN63"/>
    <mergeCell ref="FEE63:FEL63"/>
    <mergeCell ref="FEQ63:FEX63"/>
    <mergeCell ref="FFC63:FFJ63"/>
    <mergeCell ref="FFO63:FFV63"/>
    <mergeCell ref="FGA63:FGH63"/>
    <mergeCell ref="FGM63:FGT63"/>
    <mergeCell ref="FBK63:FBR63"/>
    <mergeCell ref="FBW63:FCD63"/>
    <mergeCell ref="FCI63:FCP63"/>
    <mergeCell ref="FCU63:FDB63"/>
    <mergeCell ref="FDG63:FDN63"/>
    <mergeCell ref="FDS63:FDZ63"/>
    <mergeCell ref="FPG63:FPN63"/>
    <mergeCell ref="FPS63:FPZ63"/>
    <mergeCell ref="FQE63:FQL63"/>
    <mergeCell ref="FQQ63:FQX63"/>
    <mergeCell ref="FRC63:FRJ63"/>
    <mergeCell ref="FRO63:FRV63"/>
    <mergeCell ref="FMM63:FMT63"/>
    <mergeCell ref="FMY63:FNF63"/>
    <mergeCell ref="FNK63:FNR63"/>
    <mergeCell ref="FNW63:FOD63"/>
    <mergeCell ref="FOI63:FOP63"/>
    <mergeCell ref="FOU63:FPB63"/>
    <mergeCell ref="FJS63:FJZ63"/>
    <mergeCell ref="FKE63:FKL63"/>
    <mergeCell ref="FKQ63:FKX63"/>
    <mergeCell ref="FLC63:FLJ63"/>
    <mergeCell ref="FLO63:FLV63"/>
    <mergeCell ref="FMA63:FMH63"/>
    <mergeCell ref="FXO63:FXV63"/>
    <mergeCell ref="FYA63:FYH63"/>
    <mergeCell ref="FYM63:FYT63"/>
    <mergeCell ref="FYY63:FZF63"/>
    <mergeCell ref="FZK63:FZR63"/>
    <mergeCell ref="FZW63:GAD63"/>
    <mergeCell ref="FUU63:FVB63"/>
    <mergeCell ref="FVG63:FVN63"/>
    <mergeCell ref="FVS63:FVZ63"/>
    <mergeCell ref="FWE63:FWL63"/>
    <mergeCell ref="FWQ63:FWX63"/>
    <mergeCell ref="FXC63:FXJ63"/>
    <mergeCell ref="FSA63:FSH63"/>
    <mergeCell ref="FSM63:FST63"/>
    <mergeCell ref="FSY63:FTF63"/>
    <mergeCell ref="FTK63:FTR63"/>
    <mergeCell ref="FTW63:FUD63"/>
    <mergeCell ref="FUI63:FUP63"/>
    <mergeCell ref="GFW63:GGD63"/>
    <mergeCell ref="GGI63:GGP63"/>
    <mergeCell ref="GGU63:GHB63"/>
    <mergeCell ref="GHG63:GHN63"/>
    <mergeCell ref="GHS63:GHZ63"/>
    <mergeCell ref="GIE63:GIL63"/>
    <mergeCell ref="GDC63:GDJ63"/>
    <mergeCell ref="GDO63:GDV63"/>
    <mergeCell ref="GEA63:GEH63"/>
    <mergeCell ref="GEM63:GET63"/>
    <mergeCell ref="GEY63:GFF63"/>
    <mergeCell ref="GFK63:GFR63"/>
    <mergeCell ref="GAI63:GAP63"/>
    <mergeCell ref="GAU63:GBB63"/>
    <mergeCell ref="GBG63:GBN63"/>
    <mergeCell ref="GBS63:GBZ63"/>
    <mergeCell ref="GCE63:GCL63"/>
    <mergeCell ref="GCQ63:GCX63"/>
    <mergeCell ref="GOE63:GOL63"/>
    <mergeCell ref="GOQ63:GOX63"/>
    <mergeCell ref="GPC63:GPJ63"/>
    <mergeCell ref="GPO63:GPV63"/>
    <mergeCell ref="GQA63:GQH63"/>
    <mergeCell ref="GQM63:GQT63"/>
    <mergeCell ref="GLK63:GLR63"/>
    <mergeCell ref="GLW63:GMD63"/>
    <mergeCell ref="GMI63:GMP63"/>
    <mergeCell ref="GMU63:GNB63"/>
    <mergeCell ref="GNG63:GNN63"/>
    <mergeCell ref="GNS63:GNZ63"/>
    <mergeCell ref="GIQ63:GIX63"/>
    <mergeCell ref="GJC63:GJJ63"/>
    <mergeCell ref="GJO63:GJV63"/>
    <mergeCell ref="GKA63:GKH63"/>
    <mergeCell ref="GKM63:GKT63"/>
    <mergeCell ref="GKY63:GLF63"/>
    <mergeCell ref="GWM63:GWT63"/>
    <mergeCell ref="GWY63:GXF63"/>
    <mergeCell ref="GXK63:GXR63"/>
    <mergeCell ref="GXW63:GYD63"/>
    <mergeCell ref="GYI63:GYP63"/>
    <mergeCell ref="GYU63:GZB63"/>
    <mergeCell ref="GTS63:GTZ63"/>
    <mergeCell ref="GUE63:GUL63"/>
    <mergeCell ref="GUQ63:GUX63"/>
    <mergeCell ref="GVC63:GVJ63"/>
    <mergeCell ref="GVO63:GVV63"/>
    <mergeCell ref="GWA63:GWH63"/>
    <mergeCell ref="GQY63:GRF63"/>
    <mergeCell ref="GRK63:GRR63"/>
    <mergeCell ref="GRW63:GSD63"/>
    <mergeCell ref="GSI63:GSP63"/>
    <mergeCell ref="GSU63:GTB63"/>
    <mergeCell ref="GTG63:GTN63"/>
    <mergeCell ref="HEU63:HFB63"/>
    <mergeCell ref="HFG63:HFN63"/>
    <mergeCell ref="HFS63:HFZ63"/>
    <mergeCell ref="HGE63:HGL63"/>
    <mergeCell ref="HGQ63:HGX63"/>
    <mergeCell ref="HHC63:HHJ63"/>
    <mergeCell ref="HCA63:HCH63"/>
    <mergeCell ref="HCM63:HCT63"/>
    <mergeCell ref="HCY63:HDF63"/>
    <mergeCell ref="HDK63:HDR63"/>
    <mergeCell ref="HDW63:HED63"/>
    <mergeCell ref="HEI63:HEP63"/>
    <mergeCell ref="GZG63:GZN63"/>
    <mergeCell ref="GZS63:GZZ63"/>
    <mergeCell ref="HAE63:HAL63"/>
    <mergeCell ref="HAQ63:HAX63"/>
    <mergeCell ref="HBC63:HBJ63"/>
    <mergeCell ref="HBO63:HBV63"/>
    <mergeCell ref="HNC63:HNJ63"/>
    <mergeCell ref="HNO63:HNV63"/>
    <mergeCell ref="HOA63:HOH63"/>
    <mergeCell ref="HOM63:HOT63"/>
    <mergeCell ref="HOY63:HPF63"/>
    <mergeCell ref="HPK63:HPR63"/>
    <mergeCell ref="HKI63:HKP63"/>
    <mergeCell ref="HKU63:HLB63"/>
    <mergeCell ref="HLG63:HLN63"/>
    <mergeCell ref="HLS63:HLZ63"/>
    <mergeCell ref="HME63:HML63"/>
    <mergeCell ref="HMQ63:HMX63"/>
    <mergeCell ref="HHO63:HHV63"/>
    <mergeCell ref="HIA63:HIH63"/>
    <mergeCell ref="HIM63:HIT63"/>
    <mergeCell ref="HIY63:HJF63"/>
    <mergeCell ref="HJK63:HJR63"/>
    <mergeCell ref="HJW63:HKD63"/>
    <mergeCell ref="HVK63:HVR63"/>
    <mergeCell ref="HVW63:HWD63"/>
    <mergeCell ref="HWI63:HWP63"/>
    <mergeCell ref="HWU63:HXB63"/>
    <mergeCell ref="HXG63:HXN63"/>
    <mergeCell ref="HXS63:HXZ63"/>
    <mergeCell ref="HSQ63:HSX63"/>
    <mergeCell ref="HTC63:HTJ63"/>
    <mergeCell ref="HTO63:HTV63"/>
    <mergeCell ref="HUA63:HUH63"/>
    <mergeCell ref="HUM63:HUT63"/>
    <mergeCell ref="HUY63:HVF63"/>
    <mergeCell ref="HPW63:HQD63"/>
    <mergeCell ref="HQI63:HQP63"/>
    <mergeCell ref="HQU63:HRB63"/>
    <mergeCell ref="HRG63:HRN63"/>
    <mergeCell ref="HRS63:HRZ63"/>
    <mergeCell ref="HSE63:HSL63"/>
    <mergeCell ref="IDS63:IDZ63"/>
    <mergeCell ref="IEE63:IEL63"/>
    <mergeCell ref="IEQ63:IEX63"/>
    <mergeCell ref="IFC63:IFJ63"/>
    <mergeCell ref="IFO63:IFV63"/>
    <mergeCell ref="IGA63:IGH63"/>
    <mergeCell ref="IAY63:IBF63"/>
    <mergeCell ref="IBK63:IBR63"/>
    <mergeCell ref="IBW63:ICD63"/>
    <mergeCell ref="ICI63:ICP63"/>
    <mergeCell ref="ICU63:IDB63"/>
    <mergeCell ref="IDG63:IDN63"/>
    <mergeCell ref="HYE63:HYL63"/>
    <mergeCell ref="HYQ63:HYX63"/>
    <mergeCell ref="HZC63:HZJ63"/>
    <mergeCell ref="HZO63:HZV63"/>
    <mergeCell ref="IAA63:IAH63"/>
    <mergeCell ref="IAM63:IAT63"/>
    <mergeCell ref="IMA63:IMH63"/>
    <mergeCell ref="IMM63:IMT63"/>
    <mergeCell ref="IMY63:INF63"/>
    <mergeCell ref="INK63:INR63"/>
    <mergeCell ref="INW63:IOD63"/>
    <mergeCell ref="IOI63:IOP63"/>
    <mergeCell ref="IJG63:IJN63"/>
    <mergeCell ref="IJS63:IJZ63"/>
    <mergeCell ref="IKE63:IKL63"/>
    <mergeCell ref="IKQ63:IKX63"/>
    <mergeCell ref="ILC63:ILJ63"/>
    <mergeCell ref="ILO63:ILV63"/>
    <mergeCell ref="IGM63:IGT63"/>
    <mergeCell ref="IGY63:IHF63"/>
    <mergeCell ref="IHK63:IHR63"/>
    <mergeCell ref="IHW63:IID63"/>
    <mergeCell ref="III63:IIP63"/>
    <mergeCell ref="IIU63:IJB63"/>
    <mergeCell ref="IUI63:IUP63"/>
    <mergeCell ref="IUU63:IVB63"/>
    <mergeCell ref="IVG63:IVN63"/>
    <mergeCell ref="IVS63:IVZ63"/>
    <mergeCell ref="IWE63:IWL63"/>
    <mergeCell ref="IWQ63:IWX63"/>
    <mergeCell ref="IRO63:IRV63"/>
    <mergeCell ref="ISA63:ISH63"/>
    <mergeCell ref="ISM63:IST63"/>
    <mergeCell ref="ISY63:ITF63"/>
    <mergeCell ref="ITK63:ITR63"/>
    <mergeCell ref="ITW63:IUD63"/>
    <mergeCell ref="IOU63:IPB63"/>
    <mergeCell ref="IPG63:IPN63"/>
    <mergeCell ref="IPS63:IPZ63"/>
    <mergeCell ref="IQE63:IQL63"/>
    <mergeCell ref="IQQ63:IQX63"/>
    <mergeCell ref="IRC63:IRJ63"/>
    <mergeCell ref="JCQ63:JCX63"/>
    <mergeCell ref="JDC63:JDJ63"/>
    <mergeCell ref="JDO63:JDV63"/>
    <mergeCell ref="JEA63:JEH63"/>
    <mergeCell ref="JEM63:JET63"/>
    <mergeCell ref="JEY63:JFF63"/>
    <mergeCell ref="IZW63:JAD63"/>
    <mergeCell ref="JAI63:JAP63"/>
    <mergeCell ref="JAU63:JBB63"/>
    <mergeCell ref="JBG63:JBN63"/>
    <mergeCell ref="JBS63:JBZ63"/>
    <mergeCell ref="JCE63:JCL63"/>
    <mergeCell ref="IXC63:IXJ63"/>
    <mergeCell ref="IXO63:IXV63"/>
    <mergeCell ref="IYA63:IYH63"/>
    <mergeCell ref="IYM63:IYT63"/>
    <mergeCell ref="IYY63:IZF63"/>
    <mergeCell ref="IZK63:IZR63"/>
    <mergeCell ref="JKY63:JLF63"/>
    <mergeCell ref="JLK63:JLR63"/>
    <mergeCell ref="JLW63:JMD63"/>
    <mergeCell ref="JMI63:JMP63"/>
    <mergeCell ref="JMU63:JNB63"/>
    <mergeCell ref="JNG63:JNN63"/>
    <mergeCell ref="JIE63:JIL63"/>
    <mergeCell ref="JIQ63:JIX63"/>
    <mergeCell ref="JJC63:JJJ63"/>
    <mergeCell ref="JJO63:JJV63"/>
    <mergeCell ref="JKA63:JKH63"/>
    <mergeCell ref="JKM63:JKT63"/>
    <mergeCell ref="JFK63:JFR63"/>
    <mergeCell ref="JFW63:JGD63"/>
    <mergeCell ref="JGI63:JGP63"/>
    <mergeCell ref="JGU63:JHB63"/>
    <mergeCell ref="JHG63:JHN63"/>
    <mergeCell ref="JHS63:JHZ63"/>
    <mergeCell ref="JTG63:JTN63"/>
    <mergeCell ref="JTS63:JTZ63"/>
    <mergeCell ref="JUE63:JUL63"/>
    <mergeCell ref="JUQ63:JUX63"/>
    <mergeCell ref="JVC63:JVJ63"/>
    <mergeCell ref="JVO63:JVV63"/>
    <mergeCell ref="JQM63:JQT63"/>
    <mergeCell ref="JQY63:JRF63"/>
    <mergeCell ref="JRK63:JRR63"/>
    <mergeCell ref="JRW63:JSD63"/>
    <mergeCell ref="JSI63:JSP63"/>
    <mergeCell ref="JSU63:JTB63"/>
    <mergeCell ref="JNS63:JNZ63"/>
    <mergeCell ref="JOE63:JOL63"/>
    <mergeCell ref="JOQ63:JOX63"/>
    <mergeCell ref="JPC63:JPJ63"/>
    <mergeCell ref="JPO63:JPV63"/>
    <mergeCell ref="JQA63:JQH63"/>
    <mergeCell ref="KBO63:KBV63"/>
    <mergeCell ref="KCA63:KCH63"/>
    <mergeCell ref="KCM63:KCT63"/>
    <mergeCell ref="KCY63:KDF63"/>
    <mergeCell ref="KDK63:KDR63"/>
    <mergeCell ref="KDW63:KED63"/>
    <mergeCell ref="JYU63:JZB63"/>
    <mergeCell ref="JZG63:JZN63"/>
    <mergeCell ref="JZS63:JZZ63"/>
    <mergeCell ref="KAE63:KAL63"/>
    <mergeCell ref="KAQ63:KAX63"/>
    <mergeCell ref="KBC63:KBJ63"/>
    <mergeCell ref="JWA63:JWH63"/>
    <mergeCell ref="JWM63:JWT63"/>
    <mergeCell ref="JWY63:JXF63"/>
    <mergeCell ref="JXK63:JXR63"/>
    <mergeCell ref="JXW63:JYD63"/>
    <mergeCell ref="JYI63:JYP63"/>
    <mergeCell ref="KJW63:KKD63"/>
    <mergeCell ref="KKI63:KKP63"/>
    <mergeCell ref="KKU63:KLB63"/>
    <mergeCell ref="KLG63:KLN63"/>
    <mergeCell ref="KLS63:KLZ63"/>
    <mergeCell ref="KME63:KML63"/>
    <mergeCell ref="KHC63:KHJ63"/>
    <mergeCell ref="KHO63:KHV63"/>
    <mergeCell ref="KIA63:KIH63"/>
    <mergeCell ref="KIM63:KIT63"/>
    <mergeCell ref="KIY63:KJF63"/>
    <mergeCell ref="KJK63:KJR63"/>
    <mergeCell ref="KEI63:KEP63"/>
    <mergeCell ref="KEU63:KFB63"/>
    <mergeCell ref="KFG63:KFN63"/>
    <mergeCell ref="KFS63:KFZ63"/>
    <mergeCell ref="KGE63:KGL63"/>
    <mergeCell ref="KGQ63:KGX63"/>
    <mergeCell ref="KSE63:KSL63"/>
    <mergeCell ref="KSQ63:KSX63"/>
    <mergeCell ref="KTC63:KTJ63"/>
    <mergeCell ref="KTO63:KTV63"/>
    <mergeCell ref="KUA63:KUH63"/>
    <mergeCell ref="KUM63:KUT63"/>
    <mergeCell ref="KPK63:KPR63"/>
    <mergeCell ref="KPW63:KQD63"/>
    <mergeCell ref="KQI63:KQP63"/>
    <mergeCell ref="KQU63:KRB63"/>
    <mergeCell ref="KRG63:KRN63"/>
    <mergeCell ref="KRS63:KRZ63"/>
    <mergeCell ref="KMQ63:KMX63"/>
    <mergeCell ref="KNC63:KNJ63"/>
    <mergeCell ref="KNO63:KNV63"/>
    <mergeCell ref="KOA63:KOH63"/>
    <mergeCell ref="KOM63:KOT63"/>
    <mergeCell ref="KOY63:KPF63"/>
    <mergeCell ref="LAM63:LAT63"/>
    <mergeCell ref="LAY63:LBF63"/>
    <mergeCell ref="LBK63:LBR63"/>
    <mergeCell ref="LBW63:LCD63"/>
    <mergeCell ref="LCI63:LCP63"/>
    <mergeCell ref="LCU63:LDB63"/>
    <mergeCell ref="KXS63:KXZ63"/>
    <mergeCell ref="KYE63:KYL63"/>
    <mergeCell ref="KYQ63:KYX63"/>
    <mergeCell ref="KZC63:KZJ63"/>
    <mergeCell ref="KZO63:KZV63"/>
    <mergeCell ref="LAA63:LAH63"/>
    <mergeCell ref="KUY63:KVF63"/>
    <mergeCell ref="KVK63:KVR63"/>
    <mergeCell ref="KVW63:KWD63"/>
    <mergeCell ref="KWI63:KWP63"/>
    <mergeCell ref="KWU63:KXB63"/>
    <mergeCell ref="KXG63:KXN63"/>
    <mergeCell ref="LIU63:LJB63"/>
    <mergeCell ref="LJG63:LJN63"/>
    <mergeCell ref="LJS63:LJZ63"/>
    <mergeCell ref="LKE63:LKL63"/>
    <mergeCell ref="LKQ63:LKX63"/>
    <mergeCell ref="LLC63:LLJ63"/>
    <mergeCell ref="LGA63:LGH63"/>
    <mergeCell ref="LGM63:LGT63"/>
    <mergeCell ref="LGY63:LHF63"/>
    <mergeCell ref="LHK63:LHR63"/>
    <mergeCell ref="LHW63:LID63"/>
    <mergeCell ref="LII63:LIP63"/>
    <mergeCell ref="LDG63:LDN63"/>
    <mergeCell ref="LDS63:LDZ63"/>
    <mergeCell ref="LEE63:LEL63"/>
    <mergeCell ref="LEQ63:LEX63"/>
    <mergeCell ref="LFC63:LFJ63"/>
    <mergeCell ref="LFO63:LFV63"/>
    <mergeCell ref="LRC63:LRJ63"/>
    <mergeCell ref="LRO63:LRV63"/>
    <mergeCell ref="LSA63:LSH63"/>
    <mergeCell ref="LSM63:LST63"/>
    <mergeCell ref="LSY63:LTF63"/>
    <mergeCell ref="LTK63:LTR63"/>
    <mergeCell ref="LOI63:LOP63"/>
    <mergeCell ref="LOU63:LPB63"/>
    <mergeCell ref="LPG63:LPN63"/>
    <mergeCell ref="LPS63:LPZ63"/>
    <mergeCell ref="LQE63:LQL63"/>
    <mergeCell ref="LQQ63:LQX63"/>
    <mergeCell ref="LLO63:LLV63"/>
    <mergeCell ref="LMA63:LMH63"/>
    <mergeCell ref="LMM63:LMT63"/>
    <mergeCell ref="LMY63:LNF63"/>
    <mergeCell ref="LNK63:LNR63"/>
    <mergeCell ref="LNW63:LOD63"/>
    <mergeCell ref="LZK63:LZR63"/>
    <mergeCell ref="LZW63:MAD63"/>
    <mergeCell ref="MAI63:MAP63"/>
    <mergeCell ref="MAU63:MBB63"/>
    <mergeCell ref="MBG63:MBN63"/>
    <mergeCell ref="MBS63:MBZ63"/>
    <mergeCell ref="LWQ63:LWX63"/>
    <mergeCell ref="LXC63:LXJ63"/>
    <mergeCell ref="LXO63:LXV63"/>
    <mergeCell ref="LYA63:LYH63"/>
    <mergeCell ref="LYM63:LYT63"/>
    <mergeCell ref="LYY63:LZF63"/>
    <mergeCell ref="LTW63:LUD63"/>
    <mergeCell ref="LUI63:LUP63"/>
    <mergeCell ref="LUU63:LVB63"/>
    <mergeCell ref="LVG63:LVN63"/>
    <mergeCell ref="LVS63:LVZ63"/>
    <mergeCell ref="LWE63:LWL63"/>
    <mergeCell ref="MHS63:MHZ63"/>
    <mergeCell ref="MIE63:MIL63"/>
    <mergeCell ref="MIQ63:MIX63"/>
    <mergeCell ref="MJC63:MJJ63"/>
    <mergeCell ref="MJO63:MJV63"/>
    <mergeCell ref="MKA63:MKH63"/>
    <mergeCell ref="MEY63:MFF63"/>
    <mergeCell ref="MFK63:MFR63"/>
    <mergeCell ref="MFW63:MGD63"/>
    <mergeCell ref="MGI63:MGP63"/>
    <mergeCell ref="MGU63:MHB63"/>
    <mergeCell ref="MHG63:MHN63"/>
    <mergeCell ref="MCE63:MCL63"/>
    <mergeCell ref="MCQ63:MCX63"/>
    <mergeCell ref="MDC63:MDJ63"/>
    <mergeCell ref="MDO63:MDV63"/>
    <mergeCell ref="MEA63:MEH63"/>
    <mergeCell ref="MEM63:MET63"/>
    <mergeCell ref="MQA63:MQH63"/>
    <mergeCell ref="MQM63:MQT63"/>
    <mergeCell ref="MQY63:MRF63"/>
    <mergeCell ref="MRK63:MRR63"/>
    <mergeCell ref="MRW63:MSD63"/>
    <mergeCell ref="MSI63:MSP63"/>
    <mergeCell ref="MNG63:MNN63"/>
    <mergeCell ref="MNS63:MNZ63"/>
    <mergeCell ref="MOE63:MOL63"/>
    <mergeCell ref="MOQ63:MOX63"/>
    <mergeCell ref="MPC63:MPJ63"/>
    <mergeCell ref="MPO63:MPV63"/>
    <mergeCell ref="MKM63:MKT63"/>
    <mergeCell ref="MKY63:MLF63"/>
    <mergeCell ref="MLK63:MLR63"/>
    <mergeCell ref="MLW63:MMD63"/>
    <mergeCell ref="MMI63:MMP63"/>
    <mergeCell ref="MMU63:MNB63"/>
    <mergeCell ref="MYI63:MYP63"/>
    <mergeCell ref="MYU63:MZB63"/>
    <mergeCell ref="MZG63:MZN63"/>
    <mergeCell ref="MZS63:MZZ63"/>
    <mergeCell ref="NAE63:NAL63"/>
    <mergeCell ref="NAQ63:NAX63"/>
    <mergeCell ref="MVO63:MVV63"/>
    <mergeCell ref="MWA63:MWH63"/>
    <mergeCell ref="MWM63:MWT63"/>
    <mergeCell ref="MWY63:MXF63"/>
    <mergeCell ref="MXK63:MXR63"/>
    <mergeCell ref="MXW63:MYD63"/>
    <mergeCell ref="MSU63:MTB63"/>
    <mergeCell ref="MTG63:MTN63"/>
    <mergeCell ref="MTS63:MTZ63"/>
    <mergeCell ref="MUE63:MUL63"/>
    <mergeCell ref="MUQ63:MUX63"/>
    <mergeCell ref="MVC63:MVJ63"/>
    <mergeCell ref="NGQ63:NGX63"/>
    <mergeCell ref="NHC63:NHJ63"/>
    <mergeCell ref="NHO63:NHV63"/>
    <mergeCell ref="NIA63:NIH63"/>
    <mergeCell ref="NIM63:NIT63"/>
    <mergeCell ref="NIY63:NJF63"/>
    <mergeCell ref="NDW63:NED63"/>
    <mergeCell ref="NEI63:NEP63"/>
    <mergeCell ref="NEU63:NFB63"/>
    <mergeCell ref="NFG63:NFN63"/>
    <mergeCell ref="NFS63:NFZ63"/>
    <mergeCell ref="NGE63:NGL63"/>
    <mergeCell ref="NBC63:NBJ63"/>
    <mergeCell ref="NBO63:NBV63"/>
    <mergeCell ref="NCA63:NCH63"/>
    <mergeCell ref="NCM63:NCT63"/>
    <mergeCell ref="NCY63:NDF63"/>
    <mergeCell ref="NDK63:NDR63"/>
    <mergeCell ref="NOY63:NPF63"/>
    <mergeCell ref="NPK63:NPR63"/>
    <mergeCell ref="NPW63:NQD63"/>
    <mergeCell ref="NQI63:NQP63"/>
    <mergeCell ref="NQU63:NRB63"/>
    <mergeCell ref="NRG63:NRN63"/>
    <mergeCell ref="NME63:NML63"/>
    <mergeCell ref="NMQ63:NMX63"/>
    <mergeCell ref="NNC63:NNJ63"/>
    <mergeCell ref="NNO63:NNV63"/>
    <mergeCell ref="NOA63:NOH63"/>
    <mergeCell ref="NOM63:NOT63"/>
    <mergeCell ref="NJK63:NJR63"/>
    <mergeCell ref="NJW63:NKD63"/>
    <mergeCell ref="NKI63:NKP63"/>
    <mergeCell ref="NKU63:NLB63"/>
    <mergeCell ref="NLG63:NLN63"/>
    <mergeCell ref="NLS63:NLZ63"/>
    <mergeCell ref="NXG63:NXN63"/>
    <mergeCell ref="NXS63:NXZ63"/>
    <mergeCell ref="NYE63:NYL63"/>
    <mergeCell ref="NYQ63:NYX63"/>
    <mergeCell ref="NZC63:NZJ63"/>
    <mergeCell ref="NZO63:NZV63"/>
    <mergeCell ref="NUM63:NUT63"/>
    <mergeCell ref="NUY63:NVF63"/>
    <mergeCell ref="NVK63:NVR63"/>
    <mergeCell ref="NVW63:NWD63"/>
    <mergeCell ref="NWI63:NWP63"/>
    <mergeCell ref="NWU63:NXB63"/>
    <mergeCell ref="NRS63:NRZ63"/>
    <mergeCell ref="NSE63:NSL63"/>
    <mergeCell ref="NSQ63:NSX63"/>
    <mergeCell ref="NTC63:NTJ63"/>
    <mergeCell ref="NTO63:NTV63"/>
    <mergeCell ref="NUA63:NUH63"/>
    <mergeCell ref="OFO63:OFV63"/>
    <mergeCell ref="OGA63:OGH63"/>
    <mergeCell ref="OGM63:OGT63"/>
    <mergeCell ref="OGY63:OHF63"/>
    <mergeCell ref="OHK63:OHR63"/>
    <mergeCell ref="OHW63:OID63"/>
    <mergeCell ref="OCU63:ODB63"/>
    <mergeCell ref="ODG63:ODN63"/>
    <mergeCell ref="ODS63:ODZ63"/>
    <mergeCell ref="OEE63:OEL63"/>
    <mergeCell ref="OEQ63:OEX63"/>
    <mergeCell ref="OFC63:OFJ63"/>
    <mergeCell ref="OAA63:OAH63"/>
    <mergeCell ref="OAM63:OAT63"/>
    <mergeCell ref="OAY63:OBF63"/>
    <mergeCell ref="OBK63:OBR63"/>
    <mergeCell ref="OBW63:OCD63"/>
    <mergeCell ref="OCI63:OCP63"/>
    <mergeCell ref="ONW63:OOD63"/>
    <mergeCell ref="OOI63:OOP63"/>
    <mergeCell ref="OOU63:OPB63"/>
    <mergeCell ref="OPG63:OPN63"/>
    <mergeCell ref="OPS63:OPZ63"/>
    <mergeCell ref="OQE63:OQL63"/>
    <mergeCell ref="OLC63:OLJ63"/>
    <mergeCell ref="OLO63:OLV63"/>
    <mergeCell ref="OMA63:OMH63"/>
    <mergeCell ref="OMM63:OMT63"/>
    <mergeCell ref="OMY63:ONF63"/>
    <mergeCell ref="ONK63:ONR63"/>
    <mergeCell ref="OII63:OIP63"/>
    <mergeCell ref="OIU63:OJB63"/>
    <mergeCell ref="OJG63:OJN63"/>
    <mergeCell ref="OJS63:OJZ63"/>
    <mergeCell ref="OKE63:OKL63"/>
    <mergeCell ref="OKQ63:OKX63"/>
    <mergeCell ref="OWE63:OWL63"/>
    <mergeCell ref="OWQ63:OWX63"/>
    <mergeCell ref="OXC63:OXJ63"/>
    <mergeCell ref="OXO63:OXV63"/>
    <mergeCell ref="OYA63:OYH63"/>
    <mergeCell ref="OYM63:OYT63"/>
    <mergeCell ref="OTK63:OTR63"/>
    <mergeCell ref="OTW63:OUD63"/>
    <mergeCell ref="OUI63:OUP63"/>
    <mergeCell ref="OUU63:OVB63"/>
    <mergeCell ref="OVG63:OVN63"/>
    <mergeCell ref="OVS63:OVZ63"/>
    <mergeCell ref="OQQ63:OQX63"/>
    <mergeCell ref="ORC63:ORJ63"/>
    <mergeCell ref="ORO63:ORV63"/>
    <mergeCell ref="OSA63:OSH63"/>
    <mergeCell ref="OSM63:OST63"/>
    <mergeCell ref="OSY63:OTF63"/>
    <mergeCell ref="PEM63:PET63"/>
    <mergeCell ref="PEY63:PFF63"/>
    <mergeCell ref="PFK63:PFR63"/>
    <mergeCell ref="PFW63:PGD63"/>
    <mergeCell ref="PGI63:PGP63"/>
    <mergeCell ref="PGU63:PHB63"/>
    <mergeCell ref="PBS63:PBZ63"/>
    <mergeCell ref="PCE63:PCL63"/>
    <mergeCell ref="PCQ63:PCX63"/>
    <mergeCell ref="PDC63:PDJ63"/>
    <mergeCell ref="PDO63:PDV63"/>
    <mergeCell ref="PEA63:PEH63"/>
    <mergeCell ref="OYY63:OZF63"/>
    <mergeCell ref="OZK63:OZR63"/>
    <mergeCell ref="OZW63:PAD63"/>
    <mergeCell ref="PAI63:PAP63"/>
    <mergeCell ref="PAU63:PBB63"/>
    <mergeCell ref="PBG63:PBN63"/>
    <mergeCell ref="PMU63:PNB63"/>
    <mergeCell ref="PNG63:PNN63"/>
    <mergeCell ref="PNS63:PNZ63"/>
    <mergeCell ref="POE63:POL63"/>
    <mergeCell ref="POQ63:POX63"/>
    <mergeCell ref="PPC63:PPJ63"/>
    <mergeCell ref="PKA63:PKH63"/>
    <mergeCell ref="PKM63:PKT63"/>
    <mergeCell ref="PKY63:PLF63"/>
    <mergeCell ref="PLK63:PLR63"/>
    <mergeCell ref="PLW63:PMD63"/>
    <mergeCell ref="PMI63:PMP63"/>
    <mergeCell ref="PHG63:PHN63"/>
    <mergeCell ref="PHS63:PHZ63"/>
    <mergeCell ref="PIE63:PIL63"/>
    <mergeCell ref="PIQ63:PIX63"/>
    <mergeCell ref="PJC63:PJJ63"/>
    <mergeCell ref="PJO63:PJV63"/>
    <mergeCell ref="PVC63:PVJ63"/>
    <mergeCell ref="PVO63:PVV63"/>
    <mergeCell ref="PWA63:PWH63"/>
    <mergeCell ref="PWM63:PWT63"/>
    <mergeCell ref="PWY63:PXF63"/>
    <mergeCell ref="PXK63:PXR63"/>
    <mergeCell ref="PSI63:PSP63"/>
    <mergeCell ref="PSU63:PTB63"/>
    <mergeCell ref="PTG63:PTN63"/>
    <mergeCell ref="PTS63:PTZ63"/>
    <mergeCell ref="PUE63:PUL63"/>
    <mergeCell ref="PUQ63:PUX63"/>
    <mergeCell ref="PPO63:PPV63"/>
    <mergeCell ref="PQA63:PQH63"/>
    <mergeCell ref="PQM63:PQT63"/>
    <mergeCell ref="PQY63:PRF63"/>
    <mergeCell ref="PRK63:PRR63"/>
    <mergeCell ref="PRW63:PSD63"/>
    <mergeCell ref="QDK63:QDR63"/>
    <mergeCell ref="QDW63:QED63"/>
    <mergeCell ref="QEI63:QEP63"/>
    <mergeCell ref="QEU63:QFB63"/>
    <mergeCell ref="QFG63:QFN63"/>
    <mergeCell ref="QFS63:QFZ63"/>
    <mergeCell ref="QAQ63:QAX63"/>
    <mergeCell ref="QBC63:QBJ63"/>
    <mergeCell ref="QBO63:QBV63"/>
    <mergeCell ref="QCA63:QCH63"/>
    <mergeCell ref="QCM63:QCT63"/>
    <mergeCell ref="QCY63:QDF63"/>
    <mergeCell ref="PXW63:PYD63"/>
    <mergeCell ref="PYI63:PYP63"/>
    <mergeCell ref="PYU63:PZB63"/>
    <mergeCell ref="PZG63:PZN63"/>
    <mergeCell ref="PZS63:PZZ63"/>
    <mergeCell ref="QAE63:QAL63"/>
    <mergeCell ref="QLS63:QLZ63"/>
    <mergeCell ref="QME63:QML63"/>
    <mergeCell ref="QMQ63:QMX63"/>
    <mergeCell ref="QNC63:QNJ63"/>
    <mergeCell ref="QNO63:QNV63"/>
    <mergeCell ref="QOA63:QOH63"/>
    <mergeCell ref="QIY63:QJF63"/>
    <mergeCell ref="QJK63:QJR63"/>
    <mergeCell ref="QJW63:QKD63"/>
    <mergeCell ref="QKI63:QKP63"/>
    <mergeCell ref="QKU63:QLB63"/>
    <mergeCell ref="QLG63:QLN63"/>
    <mergeCell ref="QGE63:QGL63"/>
    <mergeCell ref="QGQ63:QGX63"/>
    <mergeCell ref="QHC63:QHJ63"/>
    <mergeCell ref="QHO63:QHV63"/>
    <mergeCell ref="QIA63:QIH63"/>
    <mergeCell ref="QIM63:QIT63"/>
    <mergeCell ref="QUA63:QUH63"/>
    <mergeCell ref="QUM63:QUT63"/>
    <mergeCell ref="QUY63:QVF63"/>
    <mergeCell ref="QVK63:QVR63"/>
    <mergeCell ref="QVW63:QWD63"/>
    <mergeCell ref="QWI63:QWP63"/>
    <mergeCell ref="QRG63:QRN63"/>
    <mergeCell ref="QRS63:QRZ63"/>
    <mergeCell ref="QSE63:QSL63"/>
    <mergeCell ref="QSQ63:QSX63"/>
    <mergeCell ref="QTC63:QTJ63"/>
    <mergeCell ref="QTO63:QTV63"/>
    <mergeCell ref="QOM63:QOT63"/>
    <mergeCell ref="QOY63:QPF63"/>
    <mergeCell ref="QPK63:QPR63"/>
    <mergeCell ref="QPW63:QQD63"/>
    <mergeCell ref="QQI63:QQP63"/>
    <mergeCell ref="QQU63:QRB63"/>
    <mergeCell ref="RCI63:RCP63"/>
    <mergeCell ref="RCU63:RDB63"/>
    <mergeCell ref="RDG63:RDN63"/>
    <mergeCell ref="RDS63:RDZ63"/>
    <mergeCell ref="REE63:REL63"/>
    <mergeCell ref="REQ63:REX63"/>
    <mergeCell ref="QZO63:QZV63"/>
    <mergeCell ref="RAA63:RAH63"/>
    <mergeCell ref="RAM63:RAT63"/>
    <mergeCell ref="RAY63:RBF63"/>
    <mergeCell ref="RBK63:RBR63"/>
    <mergeCell ref="RBW63:RCD63"/>
    <mergeCell ref="QWU63:QXB63"/>
    <mergeCell ref="QXG63:QXN63"/>
    <mergeCell ref="QXS63:QXZ63"/>
    <mergeCell ref="QYE63:QYL63"/>
    <mergeCell ref="QYQ63:QYX63"/>
    <mergeCell ref="QZC63:QZJ63"/>
    <mergeCell ref="RKQ63:RKX63"/>
    <mergeCell ref="RLC63:RLJ63"/>
    <mergeCell ref="RLO63:RLV63"/>
    <mergeCell ref="RMA63:RMH63"/>
    <mergeCell ref="RMM63:RMT63"/>
    <mergeCell ref="RMY63:RNF63"/>
    <mergeCell ref="RHW63:RID63"/>
    <mergeCell ref="RII63:RIP63"/>
    <mergeCell ref="RIU63:RJB63"/>
    <mergeCell ref="RJG63:RJN63"/>
    <mergeCell ref="RJS63:RJZ63"/>
    <mergeCell ref="RKE63:RKL63"/>
    <mergeCell ref="RFC63:RFJ63"/>
    <mergeCell ref="RFO63:RFV63"/>
    <mergeCell ref="RGA63:RGH63"/>
    <mergeCell ref="RGM63:RGT63"/>
    <mergeCell ref="RGY63:RHF63"/>
    <mergeCell ref="RHK63:RHR63"/>
    <mergeCell ref="RSY63:RTF63"/>
    <mergeCell ref="RTK63:RTR63"/>
    <mergeCell ref="RTW63:RUD63"/>
    <mergeCell ref="RUI63:RUP63"/>
    <mergeCell ref="RUU63:RVB63"/>
    <mergeCell ref="RVG63:RVN63"/>
    <mergeCell ref="RQE63:RQL63"/>
    <mergeCell ref="RQQ63:RQX63"/>
    <mergeCell ref="RRC63:RRJ63"/>
    <mergeCell ref="RRO63:RRV63"/>
    <mergeCell ref="RSA63:RSH63"/>
    <mergeCell ref="RSM63:RST63"/>
    <mergeCell ref="RNK63:RNR63"/>
    <mergeCell ref="RNW63:ROD63"/>
    <mergeCell ref="ROI63:ROP63"/>
    <mergeCell ref="ROU63:RPB63"/>
    <mergeCell ref="RPG63:RPN63"/>
    <mergeCell ref="RPS63:RPZ63"/>
    <mergeCell ref="SBG63:SBN63"/>
    <mergeCell ref="SBS63:SBZ63"/>
    <mergeCell ref="SCE63:SCL63"/>
    <mergeCell ref="SCQ63:SCX63"/>
    <mergeCell ref="SDC63:SDJ63"/>
    <mergeCell ref="SDO63:SDV63"/>
    <mergeCell ref="RYM63:RYT63"/>
    <mergeCell ref="RYY63:RZF63"/>
    <mergeCell ref="RZK63:RZR63"/>
    <mergeCell ref="RZW63:SAD63"/>
    <mergeCell ref="SAI63:SAP63"/>
    <mergeCell ref="SAU63:SBB63"/>
    <mergeCell ref="RVS63:RVZ63"/>
    <mergeCell ref="RWE63:RWL63"/>
    <mergeCell ref="RWQ63:RWX63"/>
    <mergeCell ref="RXC63:RXJ63"/>
    <mergeCell ref="RXO63:RXV63"/>
    <mergeCell ref="RYA63:RYH63"/>
    <mergeCell ref="SJO63:SJV63"/>
    <mergeCell ref="SKA63:SKH63"/>
    <mergeCell ref="SKM63:SKT63"/>
    <mergeCell ref="SKY63:SLF63"/>
    <mergeCell ref="SLK63:SLR63"/>
    <mergeCell ref="SLW63:SMD63"/>
    <mergeCell ref="SGU63:SHB63"/>
    <mergeCell ref="SHG63:SHN63"/>
    <mergeCell ref="SHS63:SHZ63"/>
    <mergeCell ref="SIE63:SIL63"/>
    <mergeCell ref="SIQ63:SIX63"/>
    <mergeCell ref="SJC63:SJJ63"/>
    <mergeCell ref="SEA63:SEH63"/>
    <mergeCell ref="SEM63:SET63"/>
    <mergeCell ref="SEY63:SFF63"/>
    <mergeCell ref="SFK63:SFR63"/>
    <mergeCell ref="SFW63:SGD63"/>
    <mergeCell ref="SGI63:SGP63"/>
    <mergeCell ref="SRW63:SSD63"/>
    <mergeCell ref="SSI63:SSP63"/>
    <mergeCell ref="SSU63:STB63"/>
    <mergeCell ref="STG63:STN63"/>
    <mergeCell ref="STS63:STZ63"/>
    <mergeCell ref="SUE63:SUL63"/>
    <mergeCell ref="SPC63:SPJ63"/>
    <mergeCell ref="SPO63:SPV63"/>
    <mergeCell ref="SQA63:SQH63"/>
    <mergeCell ref="SQM63:SQT63"/>
    <mergeCell ref="SQY63:SRF63"/>
    <mergeCell ref="SRK63:SRR63"/>
    <mergeCell ref="SMI63:SMP63"/>
    <mergeCell ref="SMU63:SNB63"/>
    <mergeCell ref="SNG63:SNN63"/>
    <mergeCell ref="SNS63:SNZ63"/>
    <mergeCell ref="SOE63:SOL63"/>
    <mergeCell ref="SOQ63:SOX63"/>
    <mergeCell ref="TAE63:TAL63"/>
    <mergeCell ref="TAQ63:TAX63"/>
    <mergeCell ref="TBC63:TBJ63"/>
    <mergeCell ref="TBO63:TBV63"/>
    <mergeCell ref="TCA63:TCH63"/>
    <mergeCell ref="TCM63:TCT63"/>
    <mergeCell ref="SXK63:SXR63"/>
    <mergeCell ref="SXW63:SYD63"/>
    <mergeCell ref="SYI63:SYP63"/>
    <mergeCell ref="SYU63:SZB63"/>
    <mergeCell ref="SZG63:SZN63"/>
    <mergeCell ref="SZS63:SZZ63"/>
    <mergeCell ref="SUQ63:SUX63"/>
    <mergeCell ref="SVC63:SVJ63"/>
    <mergeCell ref="SVO63:SVV63"/>
    <mergeCell ref="SWA63:SWH63"/>
    <mergeCell ref="SWM63:SWT63"/>
    <mergeCell ref="SWY63:SXF63"/>
    <mergeCell ref="TIM63:TIT63"/>
    <mergeCell ref="TIY63:TJF63"/>
    <mergeCell ref="TJK63:TJR63"/>
    <mergeCell ref="TJW63:TKD63"/>
    <mergeCell ref="TKI63:TKP63"/>
    <mergeCell ref="TKU63:TLB63"/>
    <mergeCell ref="TFS63:TFZ63"/>
    <mergeCell ref="TGE63:TGL63"/>
    <mergeCell ref="TGQ63:TGX63"/>
    <mergeCell ref="THC63:THJ63"/>
    <mergeCell ref="THO63:THV63"/>
    <mergeCell ref="TIA63:TIH63"/>
    <mergeCell ref="TCY63:TDF63"/>
    <mergeCell ref="TDK63:TDR63"/>
    <mergeCell ref="TDW63:TED63"/>
    <mergeCell ref="TEI63:TEP63"/>
    <mergeCell ref="TEU63:TFB63"/>
    <mergeCell ref="TFG63:TFN63"/>
    <mergeCell ref="TQU63:TRB63"/>
    <mergeCell ref="TRG63:TRN63"/>
    <mergeCell ref="TRS63:TRZ63"/>
    <mergeCell ref="TSE63:TSL63"/>
    <mergeCell ref="TSQ63:TSX63"/>
    <mergeCell ref="TTC63:TTJ63"/>
    <mergeCell ref="TOA63:TOH63"/>
    <mergeCell ref="TOM63:TOT63"/>
    <mergeCell ref="TOY63:TPF63"/>
    <mergeCell ref="TPK63:TPR63"/>
    <mergeCell ref="TPW63:TQD63"/>
    <mergeCell ref="TQI63:TQP63"/>
    <mergeCell ref="TLG63:TLN63"/>
    <mergeCell ref="TLS63:TLZ63"/>
    <mergeCell ref="TME63:TML63"/>
    <mergeCell ref="TMQ63:TMX63"/>
    <mergeCell ref="TNC63:TNJ63"/>
    <mergeCell ref="TNO63:TNV63"/>
    <mergeCell ref="TZC63:TZJ63"/>
    <mergeCell ref="TZO63:TZV63"/>
    <mergeCell ref="UAA63:UAH63"/>
    <mergeCell ref="UAM63:UAT63"/>
    <mergeCell ref="UAY63:UBF63"/>
    <mergeCell ref="UBK63:UBR63"/>
    <mergeCell ref="TWI63:TWP63"/>
    <mergeCell ref="TWU63:TXB63"/>
    <mergeCell ref="TXG63:TXN63"/>
    <mergeCell ref="TXS63:TXZ63"/>
    <mergeCell ref="TYE63:TYL63"/>
    <mergeCell ref="TYQ63:TYX63"/>
    <mergeCell ref="TTO63:TTV63"/>
    <mergeCell ref="TUA63:TUH63"/>
    <mergeCell ref="TUM63:TUT63"/>
    <mergeCell ref="TUY63:TVF63"/>
    <mergeCell ref="TVK63:TVR63"/>
    <mergeCell ref="TVW63:TWD63"/>
    <mergeCell ref="UHK63:UHR63"/>
    <mergeCell ref="UHW63:UID63"/>
    <mergeCell ref="UII63:UIP63"/>
    <mergeCell ref="UIU63:UJB63"/>
    <mergeCell ref="UJG63:UJN63"/>
    <mergeCell ref="UJS63:UJZ63"/>
    <mergeCell ref="UEQ63:UEX63"/>
    <mergeCell ref="UFC63:UFJ63"/>
    <mergeCell ref="UFO63:UFV63"/>
    <mergeCell ref="UGA63:UGH63"/>
    <mergeCell ref="UGM63:UGT63"/>
    <mergeCell ref="UGY63:UHF63"/>
    <mergeCell ref="UBW63:UCD63"/>
    <mergeCell ref="UCI63:UCP63"/>
    <mergeCell ref="UCU63:UDB63"/>
    <mergeCell ref="UDG63:UDN63"/>
    <mergeCell ref="UDS63:UDZ63"/>
    <mergeCell ref="UEE63:UEL63"/>
    <mergeCell ref="UPS63:UPZ63"/>
    <mergeCell ref="UQE63:UQL63"/>
    <mergeCell ref="UQQ63:UQX63"/>
    <mergeCell ref="URC63:URJ63"/>
    <mergeCell ref="URO63:URV63"/>
    <mergeCell ref="USA63:USH63"/>
    <mergeCell ref="UMY63:UNF63"/>
    <mergeCell ref="UNK63:UNR63"/>
    <mergeCell ref="UNW63:UOD63"/>
    <mergeCell ref="UOI63:UOP63"/>
    <mergeCell ref="UOU63:UPB63"/>
    <mergeCell ref="UPG63:UPN63"/>
    <mergeCell ref="UKE63:UKL63"/>
    <mergeCell ref="UKQ63:UKX63"/>
    <mergeCell ref="ULC63:ULJ63"/>
    <mergeCell ref="ULO63:ULV63"/>
    <mergeCell ref="UMA63:UMH63"/>
    <mergeCell ref="UMM63:UMT63"/>
    <mergeCell ref="UYA63:UYH63"/>
    <mergeCell ref="UYM63:UYT63"/>
    <mergeCell ref="UYY63:UZF63"/>
    <mergeCell ref="UZK63:UZR63"/>
    <mergeCell ref="UZW63:VAD63"/>
    <mergeCell ref="VAI63:VAP63"/>
    <mergeCell ref="UVG63:UVN63"/>
    <mergeCell ref="UVS63:UVZ63"/>
    <mergeCell ref="UWE63:UWL63"/>
    <mergeCell ref="UWQ63:UWX63"/>
    <mergeCell ref="UXC63:UXJ63"/>
    <mergeCell ref="UXO63:UXV63"/>
    <mergeCell ref="USM63:UST63"/>
    <mergeCell ref="USY63:UTF63"/>
    <mergeCell ref="UTK63:UTR63"/>
    <mergeCell ref="UTW63:UUD63"/>
    <mergeCell ref="UUI63:UUP63"/>
    <mergeCell ref="UUU63:UVB63"/>
    <mergeCell ref="VGI63:VGP63"/>
    <mergeCell ref="VGU63:VHB63"/>
    <mergeCell ref="VHG63:VHN63"/>
    <mergeCell ref="VHS63:VHZ63"/>
    <mergeCell ref="VIE63:VIL63"/>
    <mergeCell ref="VIQ63:VIX63"/>
    <mergeCell ref="VDO63:VDV63"/>
    <mergeCell ref="VEA63:VEH63"/>
    <mergeCell ref="VEM63:VET63"/>
    <mergeCell ref="VEY63:VFF63"/>
    <mergeCell ref="VFK63:VFR63"/>
    <mergeCell ref="VFW63:VGD63"/>
    <mergeCell ref="VAU63:VBB63"/>
    <mergeCell ref="VBG63:VBN63"/>
    <mergeCell ref="VBS63:VBZ63"/>
    <mergeCell ref="VCE63:VCL63"/>
    <mergeCell ref="VCQ63:VCX63"/>
    <mergeCell ref="VDC63:VDJ63"/>
    <mergeCell ref="VOQ63:VOX63"/>
    <mergeCell ref="VPC63:VPJ63"/>
    <mergeCell ref="VPO63:VPV63"/>
    <mergeCell ref="VQA63:VQH63"/>
    <mergeCell ref="VQM63:VQT63"/>
    <mergeCell ref="VQY63:VRF63"/>
    <mergeCell ref="VLW63:VMD63"/>
    <mergeCell ref="VMI63:VMP63"/>
    <mergeCell ref="VMU63:VNB63"/>
    <mergeCell ref="VNG63:VNN63"/>
    <mergeCell ref="VNS63:VNZ63"/>
    <mergeCell ref="VOE63:VOL63"/>
    <mergeCell ref="VJC63:VJJ63"/>
    <mergeCell ref="VJO63:VJV63"/>
    <mergeCell ref="VKA63:VKH63"/>
    <mergeCell ref="VKM63:VKT63"/>
    <mergeCell ref="VKY63:VLF63"/>
    <mergeCell ref="VLK63:VLR63"/>
    <mergeCell ref="VWY63:VXF63"/>
    <mergeCell ref="VXK63:VXR63"/>
    <mergeCell ref="VXW63:VYD63"/>
    <mergeCell ref="VYI63:VYP63"/>
    <mergeCell ref="VYU63:VZB63"/>
    <mergeCell ref="VZG63:VZN63"/>
    <mergeCell ref="VUE63:VUL63"/>
    <mergeCell ref="VUQ63:VUX63"/>
    <mergeCell ref="VVC63:VVJ63"/>
    <mergeCell ref="VVO63:VVV63"/>
    <mergeCell ref="VWA63:VWH63"/>
    <mergeCell ref="VWM63:VWT63"/>
    <mergeCell ref="VRK63:VRR63"/>
    <mergeCell ref="VRW63:VSD63"/>
    <mergeCell ref="VSI63:VSP63"/>
    <mergeCell ref="VSU63:VTB63"/>
    <mergeCell ref="VTG63:VTN63"/>
    <mergeCell ref="VTS63:VTZ63"/>
    <mergeCell ref="WFG63:WFN63"/>
    <mergeCell ref="WFS63:WFZ63"/>
    <mergeCell ref="WGE63:WGL63"/>
    <mergeCell ref="WGQ63:WGX63"/>
    <mergeCell ref="WHC63:WHJ63"/>
    <mergeCell ref="WHO63:WHV63"/>
    <mergeCell ref="WCM63:WCT63"/>
    <mergeCell ref="WCY63:WDF63"/>
    <mergeCell ref="WDK63:WDR63"/>
    <mergeCell ref="WDW63:WED63"/>
    <mergeCell ref="WEI63:WEP63"/>
    <mergeCell ref="WEU63:WFB63"/>
    <mergeCell ref="VZS63:VZZ63"/>
    <mergeCell ref="WAE63:WAL63"/>
    <mergeCell ref="WAQ63:WAX63"/>
    <mergeCell ref="WBC63:WBJ63"/>
    <mergeCell ref="WBO63:WBV63"/>
    <mergeCell ref="WCA63:WCH63"/>
    <mergeCell ref="WNO63:WNV63"/>
    <mergeCell ref="WOA63:WOH63"/>
    <mergeCell ref="WOM63:WOT63"/>
    <mergeCell ref="WOY63:WPF63"/>
    <mergeCell ref="WPK63:WPR63"/>
    <mergeCell ref="WPW63:WQD63"/>
    <mergeCell ref="WKU63:WLB63"/>
    <mergeCell ref="WLG63:WLN63"/>
    <mergeCell ref="WLS63:WLZ63"/>
    <mergeCell ref="WME63:WML63"/>
    <mergeCell ref="WMQ63:WMX63"/>
    <mergeCell ref="WNC63:WNJ63"/>
    <mergeCell ref="WIA63:WIH63"/>
    <mergeCell ref="WIM63:WIT63"/>
    <mergeCell ref="WIY63:WJF63"/>
    <mergeCell ref="WJK63:WJR63"/>
    <mergeCell ref="WJW63:WKD63"/>
    <mergeCell ref="WKI63:WKP63"/>
    <mergeCell ref="XAM63:XAT63"/>
    <mergeCell ref="XAY63:XBF63"/>
    <mergeCell ref="WVW63:WWD63"/>
    <mergeCell ref="WWI63:WWP63"/>
    <mergeCell ref="WWU63:WXB63"/>
    <mergeCell ref="WXG63:WXN63"/>
    <mergeCell ref="WXS63:WXZ63"/>
    <mergeCell ref="WYE63:WYL63"/>
    <mergeCell ref="WTC63:WTJ63"/>
    <mergeCell ref="WTO63:WTV63"/>
    <mergeCell ref="WUA63:WUH63"/>
    <mergeCell ref="WUM63:WUT63"/>
    <mergeCell ref="WUY63:WVF63"/>
    <mergeCell ref="WVK63:WVR63"/>
    <mergeCell ref="WQI63:WQP63"/>
    <mergeCell ref="WQU63:WRB63"/>
    <mergeCell ref="WRG63:WRN63"/>
    <mergeCell ref="WRS63:WRZ63"/>
    <mergeCell ref="WSE63:WSL63"/>
    <mergeCell ref="WSQ63:WSX63"/>
    <mergeCell ref="C95:J95"/>
    <mergeCell ref="C77:J77"/>
    <mergeCell ref="C84:J84"/>
    <mergeCell ref="C87:J87"/>
    <mergeCell ref="C90:J90"/>
    <mergeCell ref="C91:J91"/>
    <mergeCell ref="C94:J94"/>
    <mergeCell ref="C69:J69"/>
    <mergeCell ref="C70:J70"/>
    <mergeCell ref="C71:J71"/>
    <mergeCell ref="C73:J73"/>
    <mergeCell ref="C74:J74"/>
    <mergeCell ref="A75:A76"/>
    <mergeCell ref="C76:J76"/>
    <mergeCell ref="XEE63:XEL63"/>
    <mergeCell ref="XEQ63:XEX63"/>
    <mergeCell ref="XFC63:XFD63"/>
    <mergeCell ref="A67:A68"/>
    <mergeCell ref="B67:B68"/>
    <mergeCell ref="C67:J68"/>
    <mergeCell ref="K67:K68"/>
    <mergeCell ref="L67:L68"/>
    <mergeCell ref="XBK63:XBR63"/>
    <mergeCell ref="XBW63:XCD63"/>
    <mergeCell ref="XCI63:XCP63"/>
    <mergeCell ref="XCU63:XDB63"/>
    <mergeCell ref="XDG63:XDN63"/>
    <mergeCell ref="XDS63:XDZ63"/>
    <mergeCell ref="WYQ63:WYX63"/>
    <mergeCell ref="WZC63:WZJ63"/>
    <mergeCell ref="WZO63:WZV63"/>
    <mergeCell ref="XAA63:XAH63"/>
  </mergeCells>
  <hyperlinks>
    <hyperlink ref="B7"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59"/>
  <sheetViews>
    <sheetView workbookViewId="0">
      <pane ySplit="6" topLeftCell="A43" activePane="bottomLeft" state="frozen"/>
      <selection activeCell="C85" sqref="C85:E85"/>
      <selection pane="bottomLeft" activeCell="C85" sqref="C85:E85"/>
    </sheetView>
  </sheetViews>
  <sheetFormatPr defaultRowHeight="12.75" x14ac:dyDescent="0.2"/>
  <cols>
    <col min="1" max="1" width="13.5703125" customWidth="1"/>
    <col min="2" max="2" width="11.28515625" customWidth="1"/>
    <col min="3" max="7" width="10.28515625" customWidth="1"/>
    <col min="8" max="8" width="12.5703125" customWidth="1"/>
    <col min="9" max="9" width="12.7109375" customWidth="1"/>
    <col min="10" max="11" width="18.7109375" customWidth="1"/>
    <col min="12" max="12" width="51.140625" customWidth="1"/>
  </cols>
  <sheetData>
    <row r="1" spans="1:24" ht="29.25" thickTop="1" x14ac:dyDescent="0.2">
      <c r="A1" s="628" t="s">
        <v>259</v>
      </c>
      <c r="B1" s="629"/>
      <c r="C1" s="629"/>
      <c r="D1" s="629"/>
      <c r="E1" s="629"/>
      <c r="F1" s="629"/>
      <c r="G1" s="629"/>
      <c r="H1" s="629"/>
      <c r="I1" s="629"/>
      <c r="J1" s="629"/>
      <c r="K1" s="629"/>
      <c r="L1" s="630"/>
    </row>
    <row r="2" spans="1:24" s="4" customFormat="1" ht="20.25" customHeight="1" x14ac:dyDescent="0.25">
      <c r="A2" s="431" t="s">
        <v>1</v>
      </c>
      <c r="B2" s="432"/>
      <c r="C2" s="451">
        <f>(25+120+75)*25</f>
        <v>5500</v>
      </c>
      <c r="D2" s="452"/>
      <c r="E2" s="452"/>
      <c r="F2" s="453"/>
      <c r="G2" s="565" t="s">
        <v>166</v>
      </c>
      <c r="H2" s="566"/>
      <c r="I2" s="438" t="s">
        <v>2</v>
      </c>
      <c r="J2" s="439"/>
      <c r="K2" s="456" t="s">
        <v>167</v>
      </c>
      <c r="L2" s="457"/>
      <c r="M2"/>
      <c r="N2"/>
      <c r="O2"/>
      <c r="P2"/>
      <c r="Q2"/>
      <c r="R2"/>
      <c r="S2"/>
      <c r="T2"/>
      <c r="U2"/>
      <c r="V2"/>
      <c r="W2"/>
      <c r="X2"/>
    </row>
    <row r="3" spans="1:24" s="4" customFormat="1" ht="20.25" customHeight="1" x14ac:dyDescent="0.25">
      <c r="A3" s="431" t="s">
        <v>3</v>
      </c>
      <c r="B3" s="432"/>
      <c r="C3" s="451" t="s">
        <v>260</v>
      </c>
      <c r="D3" s="452"/>
      <c r="E3" s="452"/>
      <c r="F3" s="453"/>
      <c r="G3" s="624" t="s">
        <v>261</v>
      </c>
      <c r="H3" s="625"/>
      <c r="I3" s="438" t="s">
        <v>5</v>
      </c>
      <c r="J3" s="439"/>
      <c r="K3" s="456" t="s">
        <v>117</v>
      </c>
      <c r="L3" s="457"/>
      <c r="M3"/>
      <c r="N3"/>
      <c r="O3"/>
      <c r="P3"/>
      <c r="Q3"/>
      <c r="R3"/>
      <c r="S3"/>
      <c r="T3"/>
      <c r="U3"/>
      <c r="V3"/>
      <c r="W3"/>
      <c r="X3"/>
    </row>
    <row r="4" spans="1:24" s="4" customFormat="1" ht="20.25" customHeight="1" x14ac:dyDescent="0.25">
      <c r="A4" s="431" t="s">
        <v>7</v>
      </c>
      <c r="B4" s="432"/>
      <c r="C4" s="451" t="s">
        <v>262</v>
      </c>
      <c r="D4" s="452"/>
      <c r="E4" s="452"/>
      <c r="F4" s="453"/>
      <c r="G4" s="624"/>
      <c r="H4" s="625"/>
      <c r="I4" s="438" t="s">
        <v>9</v>
      </c>
      <c r="J4" s="439"/>
      <c r="K4" s="456" t="s">
        <v>263</v>
      </c>
      <c r="L4" s="457"/>
      <c r="M4"/>
      <c r="N4"/>
      <c r="O4"/>
      <c r="P4"/>
      <c r="Q4"/>
      <c r="R4"/>
      <c r="S4"/>
      <c r="T4"/>
      <c r="U4"/>
      <c r="V4"/>
      <c r="W4"/>
      <c r="X4"/>
    </row>
    <row r="5" spans="1:24" s="4" customFormat="1" ht="84" customHeight="1" thickBot="1" x14ac:dyDescent="0.3">
      <c r="A5" s="442" t="s">
        <v>11</v>
      </c>
      <c r="B5" s="443"/>
      <c r="C5" s="605" t="s">
        <v>264</v>
      </c>
      <c r="D5" s="606"/>
      <c r="E5" s="606"/>
      <c r="F5" s="607"/>
      <c r="G5" s="626"/>
      <c r="H5" s="627"/>
      <c r="I5" s="438" t="s">
        <v>14</v>
      </c>
      <c r="J5" s="439"/>
      <c r="K5" s="465" t="s">
        <v>265</v>
      </c>
      <c r="L5" s="466"/>
      <c r="M5" s="608" t="s">
        <v>266</v>
      </c>
      <c r="N5" s="609"/>
      <c r="O5" s="609"/>
      <c r="P5" s="609"/>
      <c r="Q5" s="609"/>
      <c r="R5"/>
      <c r="S5"/>
      <c r="T5"/>
      <c r="U5"/>
      <c r="V5"/>
      <c r="W5"/>
      <c r="X5"/>
    </row>
    <row r="6" spans="1:24" ht="36.75" customHeight="1" thickTop="1" x14ac:dyDescent="0.2">
      <c r="A6" s="250" t="s">
        <v>16</v>
      </c>
      <c r="B6" s="251" t="s">
        <v>17</v>
      </c>
      <c r="C6" s="251" t="s">
        <v>18</v>
      </c>
      <c r="D6" s="251" t="s">
        <v>19</v>
      </c>
      <c r="E6" s="251" t="s">
        <v>20</v>
      </c>
      <c r="F6" s="251" t="s">
        <v>21</v>
      </c>
      <c r="G6" s="251" t="s">
        <v>22</v>
      </c>
      <c r="H6" s="251" t="s">
        <v>23</v>
      </c>
      <c r="I6" s="251" t="s">
        <v>24</v>
      </c>
      <c r="J6" s="251" t="s">
        <v>25</v>
      </c>
      <c r="K6" s="252" t="s">
        <v>26</v>
      </c>
      <c r="L6" s="253" t="s">
        <v>27</v>
      </c>
    </row>
    <row r="7" spans="1:24" ht="214.5" customHeight="1" thickBot="1" x14ac:dyDescent="0.25">
      <c r="A7" s="254">
        <v>43362</v>
      </c>
      <c r="B7" s="255" t="s">
        <v>28</v>
      </c>
      <c r="C7" s="610" t="s">
        <v>267</v>
      </c>
      <c r="D7" s="611"/>
      <c r="E7" s="611"/>
      <c r="F7" s="611"/>
      <c r="G7" s="611"/>
      <c r="H7" s="611"/>
      <c r="I7" s="611"/>
      <c r="J7" s="612"/>
      <c r="K7" s="256"/>
      <c r="L7" s="257"/>
    </row>
    <row r="8" spans="1:24" ht="63" customHeight="1" thickTop="1" thickBot="1" x14ac:dyDescent="0.25">
      <c r="A8" s="613">
        <v>43411</v>
      </c>
      <c r="B8" s="616" t="s">
        <v>55</v>
      </c>
      <c r="C8" s="619" t="s">
        <v>268</v>
      </c>
      <c r="D8" s="620"/>
      <c r="E8" s="620"/>
      <c r="F8" s="620"/>
      <c r="G8" s="620"/>
      <c r="H8" s="620"/>
      <c r="I8" s="620"/>
      <c r="J8" s="621"/>
      <c r="K8" s="258"/>
      <c r="L8" s="259"/>
    </row>
    <row r="9" spans="1:24" ht="17.25" thickTop="1" thickBot="1" x14ac:dyDescent="0.25">
      <c r="A9" s="614"/>
      <c r="B9" s="617"/>
      <c r="C9" s="596" t="s">
        <v>269</v>
      </c>
      <c r="D9" s="622"/>
      <c r="E9" s="596" t="s">
        <v>270</v>
      </c>
      <c r="F9" s="623"/>
      <c r="G9" s="622"/>
      <c r="H9" s="596" t="s">
        <v>271</v>
      </c>
      <c r="I9" s="597"/>
      <c r="J9" s="598"/>
      <c r="K9" s="260"/>
      <c r="L9" s="261"/>
    </row>
    <row r="10" spans="1:24" ht="16.5" thickTop="1" x14ac:dyDescent="0.2">
      <c r="A10" s="614"/>
      <c r="B10" s="617"/>
      <c r="C10" s="599" t="s">
        <v>272</v>
      </c>
      <c r="D10" s="600"/>
      <c r="E10" s="601">
        <v>1</v>
      </c>
      <c r="F10" s="602"/>
      <c r="G10" s="603"/>
      <c r="H10" s="601" t="s">
        <v>273</v>
      </c>
      <c r="I10" s="602"/>
      <c r="J10" s="603"/>
      <c r="K10" s="262"/>
      <c r="L10" s="261"/>
    </row>
    <row r="11" spans="1:24" ht="15.75" x14ac:dyDescent="0.2">
      <c r="A11" s="614"/>
      <c r="B11" s="617"/>
      <c r="C11" s="585" t="s">
        <v>274</v>
      </c>
      <c r="D11" s="604"/>
      <c r="E11" s="587">
        <v>1.5</v>
      </c>
      <c r="F11" s="588"/>
      <c r="G11" s="589"/>
      <c r="H11" s="587" t="s">
        <v>273</v>
      </c>
      <c r="I11" s="588"/>
      <c r="J11" s="589"/>
      <c r="K11" s="263"/>
      <c r="L11" s="261"/>
    </row>
    <row r="12" spans="1:24" ht="15.75" x14ac:dyDescent="0.2">
      <c r="A12" s="614"/>
      <c r="B12" s="617"/>
      <c r="C12" s="585" t="s">
        <v>275</v>
      </c>
      <c r="D12" s="586"/>
      <c r="E12" s="587">
        <v>2</v>
      </c>
      <c r="F12" s="588"/>
      <c r="G12" s="589"/>
      <c r="H12" s="587" t="s">
        <v>273</v>
      </c>
      <c r="I12" s="588"/>
      <c r="J12" s="589"/>
      <c r="K12" s="263"/>
      <c r="L12" s="261"/>
    </row>
    <row r="13" spans="1:24" ht="15.75" x14ac:dyDescent="0.2">
      <c r="A13" s="614"/>
      <c r="B13" s="617"/>
      <c r="C13" s="585" t="s">
        <v>276</v>
      </c>
      <c r="D13" s="586"/>
      <c r="E13" s="587">
        <v>2.25</v>
      </c>
      <c r="F13" s="588"/>
      <c r="G13" s="589"/>
      <c r="H13" s="587" t="s">
        <v>277</v>
      </c>
      <c r="I13" s="588"/>
      <c r="J13" s="589"/>
      <c r="K13" s="263"/>
      <c r="L13" s="261"/>
    </row>
    <row r="14" spans="1:24" ht="15.75" x14ac:dyDescent="0.2">
      <c r="A14" s="614"/>
      <c r="B14" s="617"/>
      <c r="C14" s="585" t="s">
        <v>278</v>
      </c>
      <c r="D14" s="586"/>
      <c r="E14" s="587">
        <v>2.5</v>
      </c>
      <c r="F14" s="588"/>
      <c r="G14" s="589"/>
      <c r="H14" s="587" t="s">
        <v>279</v>
      </c>
      <c r="I14" s="588"/>
      <c r="J14" s="589"/>
      <c r="K14" s="263"/>
      <c r="L14" s="261"/>
    </row>
    <row r="15" spans="1:24" ht="15.75" x14ac:dyDescent="0.2">
      <c r="A15" s="614"/>
      <c r="B15" s="617"/>
      <c r="C15" s="585" t="s">
        <v>280</v>
      </c>
      <c r="D15" s="586"/>
      <c r="E15" s="587">
        <v>2.75</v>
      </c>
      <c r="F15" s="588"/>
      <c r="G15" s="589"/>
      <c r="H15" s="587" t="s">
        <v>281</v>
      </c>
      <c r="I15" s="588"/>
      <c r="J15" s="589"/>
      <c r="K15" s="263"/>
      <c r="L15" s="261"/>
    </row>
    <row r="16" spans="1:24" ht="15.75" x14ac:dyDescent="0.2">
      <c r="A16" s="614"/>
      <c r="B16" s="617"/>
      <c r="C16" s="585" t="s">
        <v>282</v>
      </c>
      <c r="D16" s="586"/>
      <c r="E16" s="587">
        <v>3</v>
      </c>
      <c r="F16" s="588"/>
      <c r="G16" s="589"/>
      <c r="H16" s="587" t="s">
        <v>283</v>
      </c>
      <c r="I16" s="588"/>
      <c r="J16" s="589"/>
      <c r="K16" s="263"/>
      <c r="L16" s="261"/>
    </row>
    <row r="17" spans="1:12" ht="15.75" x14ac:dyDescent="0.2">
      <c r="A17" s="614"/>
      <c r="B17" s="617"/>
      <c r="C17" s="585" t="s">
        <v>284</v>
      </c>
      <c r="D17" s="586"/>
      <c r="E17" s="587">
        <v>3.25</v>
      </c>
      <c r="F17" s="588"/>
      <c r="G17" s="589"/>
      <c r="H17" s="587" t="s">
        <v>285</v>
      </c>
      <c r="I17" s="588"/>
      <c r="J17" s="589"/>
      <c r="K17" s="263"/>
      <c r="L17" s="261"/>
    </row>
    <row r="18" spans="1:12" ht="15.75" x14ac:dyDescent="0.2">
      <c r="A18" s="614"/>
      <c r="B18" s="617"/>
      <c r="C18" s="585" t="s">
        <v>286</v>
      </c>
      <c r="D18" s="586"/>
      <c r="E18" s="587">
        <v>3.5</v>
      </c>
      <c r="F18" s="588"/>
      <c r="G18" s="589"/>
      <c r="H18" s="587" t="s">
        <v>287</v>
      </c>
      <c r="I18" s="588"/>
      <c r="J18" s="589"/>
      <c r="K18" s="263"/>
      <c r="L18" s="261"/>
    </row>
    <row r="19" spans="1:12" ht="15.75" x14ac:dyDescent="0.2">
      <c r="A19" s="614"/>
      <c r="B19" s="617"/>
      <c r="C19" s="585" t="s">
        <v>288</v>
      </c>
      <c r="D19" s="586"/>
      <c r="E19" s="587">
        <v>3.75</v>
      </c>
      <c r="F19" s="588"/>
      <c r="G19" s="589"/>
      <c r="H19" s="587" t="s">
        <v>289</v>
      </c>
      <c r="I19" s="588"/>
      <c r="J19" s="589"/>
      <c r="K19" s="263"/>
      <c r="L19" s="261"/>
    </row>
    <row r="20" spans="1:12" ht="15.75" x14ac:dyDescent="0.2">
      <c r="A20" s="614"/>
      <c r="B20" s="617"/>
      <c r="C20" s="585" t="s">
        <v>290</v>
      </c>
      <c r="D20" s="586"/>
      <c r="E20" s="587">
        <v>4</v>
      </c>
      <c r="F20" s="588"/>
      <c r="G20" s="589"/>
      <c r="H20" s="587" t="s">
        <v>291</v>
      </c>
      <c r="I20" s="588"/>
      <c r="J20" s="589"/>
      <c r="K20" s="263"/>
      <c r="L20" s="261"/>
    </row>
    <row r="21" spans="1:12" ht="15.75" x14ac:dyDescent="0.2">
      <c r="A21" s="614"/>
      <c r="B21" s="617"/>
      <c r="C21" s="585" t="s">
        <v>292</v>
      </c>
      <c r="D21" s="586"/>
      <c r="E21" s="587">
        <v>4.25</v>
      </c>
      <c r="F21" s="588"/>
      <c r="G21" s="589"/>
      <c r="H21" s="587" t="s">
        <v>293</v>
      </c>
      <c r="I21" s="588"/>
      <c r="J21" s="589"/>
      <c r="K21" s="263"/>
      <c r="L21" s="261"/>
    </row>
    <row r="22" spans="1:12" ht="15.75" x14ac:dyDescent="0.2">
      <c r="A22" s="614"/>
      <c r="B22" s="617"/>
      <c r="C22" s="585" t="s">
        <v>294</v>
      </c>
      <c r="D22" s="586"/>
      <c r="E22" s="587">
        <v>4.5</v>
      </c>
      <c r="F22" s="588"/>
      <c r="G22" s="589"/>
      <c r="H22" s="587" t="s">
        <v>295</v>
      </c>
      <c r="I22" s="588"/>
      <c r="J22" s="589"/>
      <c r="K22" s="263"/>
      <c r="L22" s="261"/>
    </row>
    <row r="23" spans="1:12" ht="81" customHeight="1" thickBot="1" x14ac:dyDescent="0.25">
      <c r="A23" s="615"/>
      <c r="B23" s="618"/>
      <c r="C23" s="590" t="s">
        <v>296</v>
      </c>
      <c r="D23" s="591"/>
      <c r="E23" s="591"/>
      <c r="F23" s="591"/>
      <c r="G23" s="591"/>
      <c r="H23" s="591"/>
      <c r="I23" s="591"/>
      <c r="J23" s="592"/>
      <c r="K23" s="264"/>
      <c r="L23" s="265"/>
    </row>
    <row r="24" spans="1:12" ht="106.5" customHeight="1" thickTop="1" x14ac:dyDescent="0.2">
      <c r="A24" s="266">
        <v>43479</v>
      </c>
      <c r="B24" s="267" t="s">
        <v>55</v>
      </c>
      <c r="C24" s="593" t="s">
        <v>297</v>
      </c>
      <c r="D24" s="594"/>
      <c r="E24" s="594"/>
      <c r="F24" s="594"/>
      <c r="G24" s="594"/>
      <c r="H24" s="594"/>
      <c r="I24" s="594"/>
      <c r="J24" s="595"/>
      <c r="K24" s="268"/>
      <c r="L24" s="269" t="s">
        <v>298</v>
      </c>
    </row>
    <row r="25" spans="1:12" ht="147" customHeight="1" x14ac:dyDescent="0.2">
      <c r="A25" s="270">
        <v>43497</v>
      </c>
      <c r="B25" s="271" t="s">
        <v>299</v>
      </c>
      <c r="C25" s="578" t="s">
        <v>300</v>
      </c>
      <c r="D25" s="581"/>
      <c r="E25" s="581"/>
      <c r="F25" s="581"/>
      <c r="G25" s="581"/>
      <c r="H25" s="581"/>
      <c r="I25" s="581"/>
      <c r="J25" s="582"/>
      <c r="K25" s="272"/>
      <c r="L25" s="273"/>
    </row>
    <row r="26" spans="1:12" ht="75" customHeight="1" x14ac:dyDescent="0.2">
      <c r="A26" s="270">
        <v>43503</v>
      </c>
      <c r="B26" s="271" t="s">
        <v>301</v>
      </c>
      <c r="C26" s="578" t="s">
        <v>302</v>
      </c>
      <c r="D26" s="579"/>
      <c r="E26" s="579"/>
      <c r="F26" s="579"/>
      <c r="G26" s="579"/>
      <c r="H26" s="579"/>
      <c r="I26" s="579"/>
      <c r="J26" s="580"/>
      <c r="K26" s="274"/>
      <c r="L26" s="273"/>
    </row>
    <row r="27" spans="1:12" ht="203.25" customHeight="1" x14ac:dyDescent="0.2">
      <c r="A27" s="270">
        <v>43523</v>
      </c>
      <c r="B27" s="271" t="s">
        <v>55</v>
      </c>
      <c r="C27" s="578" t="s">
        <v>303</v>
      </c>
      <c r="D27" s="581"/>
      <c r="E27" s="581"/>
      <c r="F27" s="581"/>
      <c r="G27" s="581"/>
      <c r="H27" s="581"/>
      <c r="I27" s="581"/>
      <c r="J27" s="582"/>
      <c r="K27" s="275" t="s">
        <v>304</v>
      </c>
      <c r="L27" s="273" t="s">
        <v>305</v>
      </c>
    </row>
    <row r="28" spans="1:12" ht="47.25" x14ac:dyDescent="0.2">
      <c r="A28" s="14">
        <v>43538</v>
      </c>
      <c r="B28" s="15" t="s">
        <v>34</v>
      </c>
      <c r="C28" s="276">
        <v>170</v>
      </c>
      <c r="D28" s="277">
        <f t="shared" ref="D28:D91" si="0">+C28*(100-E28)/100</f>
        <v>166.6</v>
      </c>
      <c r="E28" s="276">
        <v>2</v>
      </c>
      <c r="F28" s="276" t="s">
        <v>101</v>
      </c>
      <c r="G28" s="276">
        <v>110</v>
      </c>
      <c r="H28" s="278"/>
      <c r="I28" s="278"/>
      <c r="J28" s="278"/>
      <c r="K28" s="279"/>
      <c r="L28" s="280" t="s">
        <v>306</v>
      </c>
    </row>
    <row r="29" spans="1:12" ht="15.75" x14ac:dyDescent="0.2">
      <c r="A29" s="281">
        <v>43586</v>
      </c>
      <c r="B29" s="282" t="s">
        <v>32</v>
      </c>
      <c r="C29" s="276"/>
      <c r="D29" s="277"/>
      <c r="E29" s="276"/>
      <c r="F29" s="276"/>
      <c r="G29" s="276"/>
      <c r="H29" s="276" t="s">
        <v>307</v>
      </c>
      <c r="I29" s="278"/>
      <c r="J29" s="278"/>
      <c r="K29" s="279"/>
      <c r="L29" s="280" t="s">
        <v>33</v>
      </c>
    </row>
    <row r="30" spans="1:12" ht="15.75" x14ac:dyDescent="0.2">
      <c r="A30" s="281">
        <v>43600</v>
      </c>
      <c r="B30" s="282" t="s">
        <v>40</v>
      </c>
      <c r="C30" s="567" t="s">
        <v>308</v>
      </c>
      <c r="D30" s="568"/>
      <c r="E30" s="568"/>
      <c r="F30" s="568"/>
      <c r="G30" s="568"/>
      <c r="H30" s="568"/>
      <c r="I30" s="568"/>
      <c r="J30" s="569"/>
      <c r="K30" s="283"/>
      <c r="L30" s="280"/>
    </row>
    <row r="31" spans="1:12" ht="15.75" x14ac:dyDescent="0.2">
      <c r="A31" s="281">
        <v>43612</v>
      </c>
      <c r="B31" s="282" t="s">
        <v>34</v>
      </c>
      <c r="C31" s="276">
        <v>135</v>
      </c>
      <c r="D31" s="277">
        <f t="shared" si="0"/>
        <v>121.5</v>
      </c>
      <c r="E31" s="276">
        <v>10</v>
      </c>
      <c r="F31" s="276"/>
      <c r="G31" s="276">
        <v>142</v>
      </c>
      <c r="H31" s="278"/>
      <c r="I31" s="278"/>
      <c r="J31" s="278"/>
      <c r="K31" s="279"/>
      <c r="L31" s="280" t="s">
        <v>309</v>
      </c>
    </row>
    <row r="32" spans="1:12" ht="15.75" x14ac:dyDescent="0.2">
      <c r="A32" s="281">
        <v>43719</v>
      </c>
      <c r="B32" s="282" t="s">
        <v>32</v>
      </c>
      <c r="C32" s="276"/>
      <c r="D32" s="277"/>
      <c r="E32" s="276"/>
      <c r="F32" s="276"/>
      <c r="G32" s="276"/>
      <c r="H32" s="583" t="s">
        <v>307</v>
      </c>
      <c r="I32" s="584"/>
      <c r="J32" s="278"/>
      <c r="K32" s="279"/>
      <c r="L32" s="280" t="s">
        <v>310</v>
      </c>
    </row>
    <row r="33" spans="1:12" ht="15.75" x14ac:dyDescent="0.2">
      <c r="A33" s="284">
        <v>43759</v>
      </c>
      <c r="B33" s="285" t="s">
        <v>34</v>
      </c>
      <c r="C33" s="286">
        <v>100</v>
      </c>
      <c r="D33" s="287">
        <f t="shared" si="0"/>
        <v>88</v>
      </c>
      <c r="E33" s="286">
        <v>12</v>
      </c>
      <c r="F33" s="286"/>
      <c r="G33" s="286">
        <v>130</v>
      </c>
      <c r="H33" s="288"/>
      <c r="I33" s="288"/>
      <c r="J33" s="288"/>
      <c r="K33" s="289"/>
      <c r="L33" s="290" t="s">
        <v>163</v>
      </c>
    </row>
    <row r="34" spans="1:12" ht="15.75" x14ac:dyDescent="0.2">
      <c r="A34" s="281">
        <v>43762</v>
      </c>
      <c r="B34" s="282" t="s">
        <v>311</v>
      </c>
      <c r="C34" s="276"/>
      <c r="D34" s="277"/>
      <c r="E34" s="276"/>
      <c r="F34" s="276"/>
      <c r="G34" s="276"/>
      <c r="H34" s="570"/>
      <c r="I34" s="571"/>
      <c r="J34" s="278"/>
      <c r="K34" s="279"/>
      <c r="L34" s="280" t="s">
        <v>312</v>
      </c>
    </row>
    <row r="35" spans="1:12" ht="15.75" x14ac:dyDescent="0.2">
      <c r="A35" s="281">
        <v>43824</v>
      </c>
      <c r="B35" s="282" t="s">
        <v>32</v>
      </c>
      <c r="C35" s="276"/>
      <c r="D35" s="277" t="s">
        <v>140</v>
      </c>
      <c r="E35" s="276"/>
      <c r="F35" s="276"/>
      <c r="G35" s="276"/>
      <c r="H35" s="570" t="s">
        <v>313</v>
      </c>
      <c r="I35" s="571"/>
      <c r="J35" s="278"/>
      <c r="K35" s="279"/>
      <c r="L35" s="280" t="s">
        <v>314</v>
      </c>
    </row>
    <row r="36" spans="1:12" ht="15.75" x14ac:dyDescent="0.2">
      <c r="A36" s="291">
        <v>43829</v>
      </c>
      <c r="B36" s="292" t="s">
        <v>34</v>
      </c>
      <c r="C36" s="293">
        <v>35</v>
      </c>
      <c r="D36" s="294">
        <f t="shared" si="0"/>
        <v>28.7</v>
      </c>
      <c r="E36" s="293">
        <v>18</v>
      </c>
      <c r="F36" s="293"/>
      <c r="G36" s="293">
        <v>130</v>
      </c>
      <c r="H36" s="295"/>
      <c r="I36" s="295"/>
      <c r="J36" s="295"/>
      <c r="K36" s="296"/>
      <c r="L36" s="297" t="s">
        <v>130</v>
      </c>
    </row>
    <row r="37" spans="1:12" ht="15.75" x14ac:dyDescent="0.2">
      <c r="A37" s="281">
        <v>43836</v>
      </c>
      <c r="B37" s="282" t="s">
        <v>38</v>
      </c>
      <c r="C37" s="572" t="s">
        <v>315</v>
      </c>
      <c r="D37" s="573"/>
      <c r="E37" s="573"/>
      <c r="F37" s="573"/>
      <c r="G37" s="573"/>
      <c r="H37" s="573"/>
      <c r="I37" s="573"/>
      <c r="J37" s="574"/>
      <c r="K37" s="298"/>
      <c r="L37" s="280"/>
    </row>
    <row r="38" spans="1:12" ht="15.75" x14ac:dyDescent="0.2">
      <c r="A38" s="281">
        <v>43883</v>
      </c>
      <c r="B38" s="282" t="s">
        <v>40</v>
      </c>
      <c r="C38" s="572" t="s">
        <v>316</v>
      </c>
      <c r="D38" s="573"/>
      <c r="E38" s="573"/>
      <c r="F38" s="573"/>
      <c r="G38" s="573"/>
      <c r="H38" s="573"/>
      <c r="I38" s="573"/>
      <c r="J38" s="574"/>
      <c r="K38" s="298"/>
      <c r="L38" s="280"/>
    </row>
    <row r="39" spans="1:12" ht="15.75" x14ac:dyDescent="0.2">
      <c r="A39" s="299">
        <v>43920</v>
      </c>
      <c r="B39" s="300" t="s">
        <v>20</v>
      </c>
      <c r="C39" s="301"/>
      <c r="D39" s="302" t="s">
        <v>317</v>
      </c>
      <c r="E39" s="301">
        <v>20</v>
      </c>
      <c r="F39" s="301"/>
      <c r="G39" s="301"/>
      <c r="H39" s="303"/>
      <c r="I39" s="303"/>
      <c r="J39" s="303"/>
      <c r="K39" s="304"/>
      <c r="L39" s="305"/>
    </row>
    <row r="40" spans="1:12" ht="15.75" x14ac:dyDescent="0.2">
      <c r="A40" s="299">
        <v>43951</v>
      </c>
      <c r="B40" s="300" t="s">
        <v>20</v>
      </c>
      <c r="C40" s="301"/>
      <c r="D40" s="302" t="s">
        <v>317</v>
      </c>
      <c r="E40" s="301">
        <v>25</v>
      </c>
      <c r="F40" s="301"/>
      <c r="G40" s="301"/>
      <c r="H40" s="303"/>
      <c r="I40" s="303"/>
      <c r="J40" s="303"/>
      <c r="K40" s="304"/>
      <c r="L40" s="305"/>
    </row>
    <row r="41" spans="1:12" ht="20.25" customHeight="1" x14ac:dyDescent="0.2">
      <c r="A41" s="299">
        <v>43981</v>
      </c>
      <c r="B41" s="300" t="s">
        <v>20</v>
      </c>
      <c r="C41" s="301"/>
      <c r="D41" s="302" t="s">
        <v>317</v>
      </c>
      <c r="E41" s="301">
        <v>28</v>
      </c>
      <c r="F41" s="301"/>
      <c r="G41" s="301"/>
      <c r="H41" s="303"/>
      <c r="I41" s="303"/>
      <c r="J41" s="303"/>
      <c r="K41" s="304"/>
      <c r="L41" s="305"/>
    </row>
    <row r="42" spans="1:12" ht="15.75" x14ac:dyDescent="0.2">
      <c r="A42" s="281">
        <v>43996</v>
      </c>
      <c r="B42" s="282" t="s">
        <v>147</v>
      </c>
      <c r="C42" s="575" t="s">
        <v>318</v>
      </c>
      <c r="D42" s="576"/>
      <c r="E42" s="576"/>
      <c r="F42" s="576"/>
      <c r="G42" s="576"/>
      <c r="H42" s="576"/>
      <c r="I42" s="576"/>
      <c r="J42" s="577"/>
      <c r="K42" s="306"/>
      <c r="L42" s="280"/>
    </row>
    <row r="43" spans="1:12" ht="15.75" x14ac:dyDescent="0.2">
      <c r="A43" s="299">
        <v>44012</v>
      </c>
      <c r="B43" s="300" t="s">
        <v>20</v>
      </c>
      <c r="C43" s="301"/>
      <c r="D43" s="302" t="s">
        <v>317</v>
      </c>
      <c r="E43" s="301">
        <v>30</v>
      </c>
      <c r="F43" s="301"/>
      <c r="G43" s="301"/>
      <c r="H43" s="303"/>
      <c r="I43" s="303"/>
      <c r="J43" s="303"/>
      <c r="K43" s="304"/>
      <c r="L43" s="305"/>
    </row>
    <row r="44" spans="1:12" ht="15.75" x14ac:dyDescent="0.2">
      <c r="A44" s="299">
        <v>44042</v>
      </c>
      <c r="B44" s="300" t="s">
        <v>20</v>
      </c>
      <c r="C44" s="301"/>
      <c r="D44" s="302" t="s">
        <v>317</v>
      </c>
      <c r="E44" s="301">
        <v>30</v>
      </c>
      <c r="F44" s="301"/>
      <c r="G44" s="301"/>
      <c r="H44" s="303"/>
      <c r="I44" s="303"/>
      <c r="J44" s="303"/>
      <c r="K44" s="304"/>
      <c r="L44" s="305"/>
    </row>
    <row r="45" spans="1:12" ht="31.5" x14ac:dyDescent="0.2">
      <c r="A45" s="281">
        <v>44048</v>
      </c>
      <c r="B45" s="282" t="s">
        <v>34</v>
      </c>
      <c r="C45" s="276">
        <v>115</v>
      </c>
      <c r="D45" s="277">
        <f t="shared" si="0"/>
        <v>80.5</v>
      </c>
      <c r="E45" s="276">
        <v>30</v>
      </c>
      <c r="F45" s="276">
        <v>130</v>
      </c>
      <c r="G45" s="276"/>
      <c r="H45" s="278"/>
      <c r="I45" s="278"/>
      <c r="J45" s="278"/>
      <c r="K45" s="279"/>
      <c r="L45" s="280" t="s">
        <v>319</v>
      </c>
    </row>
    <row r="46" spans="1:12" ht="15.75" x14ac:dyDescent="0.2">
      <c r="A46" s="281">
        <v>44061</v>
      </c>
      <c r="B46" s="282" t="s">
        <v>32</v>
      </c>
      <c r="C46" s="276"/>
      <c r="D46" s="277">
        <f t="shared" si="0"/>
        <v>0</v>
      </c>
      <c r="E46" s="276"/>
      <c r="F46" s="276"/>
      <c r="G46" s="276"/>
      <c r="H46" s="570" t="s">
        <v>320</v>
      </c>
      <c r="I46" s="571"/>
      <c r="J46" s="278"/>
      <c r="K46" s="279"/>
      <c r="L46" s="280" t="s">
        <v>321</v>
      </c>
    </row>
    <row r="47" spans="1:12" ht="15.75" x14ac:dyDescent="0.2">
      <c r="A47" s="299">
        <v>44073</v>
      </c>
      <c r="B47" s="300" t="s">
        <v>20</v>
      </c>
      <c r="C47" s="301"/>
      <c r="D47" s="302" t="s">
        <v>317</v>
      </c>
      <c r="E47" s="301">
        <v>30</v>
      </c>
      <c r="F47" s="301"/>
      <c r="G47" s="301"/>
      <c r="H47" s="303"/>
      <c r="I47" s="303"/>
      <c r="J47" s="303"/>
      <c r="K47" s="304"/>
      <c r="L47" s="305"/>
    </row>
    <row r="48" spans="1:12" ht="15.75" x14ac:dyDescent="0.2">
      <c r="A48" s="299">
        <v>44104</v>
      </c>
      <c r="B48" s="300" t="s">
        <v>20</v>
      </c>
      <c r="C48" s="301"/>
      <c r="D48" s="302" t="s">
        <v>317</v>
      </c>
      <c r="E48" s="301">
        <v>30</v>
      </c>
      <c r="F48" s="301"/>
      <c r="G48" s="301"/>
      <c r="H48" s="303"/>
      <c r="I48" s="303"/>
      <c r="J48" s="303"/>
      <c r="K48" s="304"/>
      <c r="L48" s="305"/>
    </row>
    <row r="49" spans="1:12" ht="15.75" x14ac:dyDescent="0.2">
      <c r="A49" s="299">
        <v>44134</v>
      </c>
      <c r="B49" s="300" t="s">
        <v>20</v>
      </c>
      <c r="C49" s="301"/>
      <c r="D49" s="302" t="s">
        <v>317</v>
      </c>
      <c r="E49" s="301">
        <v>30</v>
      </c>
      <c r="F49" s="301"/>
      <c r="G49" s="301"/>
      <c r="H49" s="303"/>
      <c r="I49" s="303"/>
      <c r="J49" s="303"/>
      <c r="K49" s="304"/>
      <c r="L49" s="305"/>
    </row>
    <row r="50" spans="1:12" ht="15.75" x14ac:dyDescent="0.2">
      <c r="A50" s="299">
        <v>44165</v>
      </c>
      <c r="B50" s="300" t="s">
        <v>20</v>
      </c>
      <c r="C50" s="301"/>
      <c r="D50" s="302" t="s">
        <v>317</v>
      </c>
      <c r="E50" s="301">
        <v>30</v>
      </c>
      <c r="F50" s="301"/>
      <c r="G50" s="301"/>
      <c r="H50" s="303"/>
      <c r="I50" s="303"/>
      <c r="J50" s="303"/>
      <c r="K50" s="304"/>
      <c r="L50" s="305"/>
    </row>
    <row r="51" spans="1:12" ht="15.75" x14ac:dyDescent="0.2">
      <c r="A51" s="299">
        <v>44195</v>
      </c>
      <c r="B51" s="300" t="s">
        <v>20</v>
      </c>
      <c r="C51" s="301"/>
      <c r="D51" s="302" t="s">
        <v>317</v>
      </c>
      <c r="E51" s="301">
        <v>30</v>
      </c>
      <c r="F51" s="301"/>
      <c r="G51" s="301"/>
      <c r="H51" s="303"/>
      <c r="I51" s="303"/>
      <c r="J51" s="303"/>
      <c r="K51" s="304"/>
      <c r="L51" s="305"/>
    </row>
    <row r="52" spans="1:12" ht="15.75" x14ac:dyDescent="0.2">
      <c r="A52" s="281">
        <v>44202</v>
      </c>
      <c r="B52" s="282" t="s">
        <v>32</v>
      </c>
      <c r="C52" s="276"/>
      <c r="D52" s="277">
        <f t="shared" si="0"/>
        <v>0</v>
      </c>
      <c r="E52" s="276"/>
      <c r="F52" s="276"/>
      <c r="G52" s="276"/>
      <c r="H52" s="570" t="s">
        <v>322</v>
      </c>
      <c r="I52" s="571"/>
      <c r="J52" s="278"/>
      <c r="K52" s="279"/>
      <c r="L52" s="280" t="s">
        <v>323</v>
      </c>
    </row>
    <row r="53" spans="1:12" ht="15.75" x14ac:dyDescent="0.2">
      <c r="A53" s="299">
        <v>44226</v>
      </c>
      <c r="B53" s="300" t="s">
        <v>20</v>
      </c>
      <c r="C53" s="301"/>
      <c r="D53" s="302" t="s">
        <v>317</v>
      </c>
      <c r="E53" s="301">
        <v>30</v>
      </c>
      <c r="F53" s="301"/>
      <c r="G53" s="301"/>
      <c r="H53" s="303"/>
      <c r="I53" s="303"/>
      <c r="J53" s="303"/>
      <c r="K53" s="304"/>
      <c r="L53" s="305"/>
    </row>
    <row r="54" spans="1:12" ht="15.75" x14ac:dyDescent="0.2">
      <c r="A54" s="299">
        <v>44255</v>
      </c>
      <c r="B54" s="300" t="s">
        <v>20</v>
      </c>
      <c r="C54" s="301"/>
      <c r="D54" s="302" t="s">
        <v>317</v>
      </c>
      <c r="E54" s="301">
        <v>30</v>
      </c>
      <c r="F54" s="301"/>
      <c r="G54" s="301"/>
      <c r="H54" s="303"/>
      <c r="I54" s="303"/>
      <c r="J54" s="303"/>
      <c r="K54" s="304"/>
      <c r="L54" s="305"/>
    </row>
    <row r="55" spans="1:12" ht="15.75" x14ac:dyDescent="0.2">
      <c r="A55" s="299">
        <v>44285</v>
      </c>
      <c r="B55" s="300" t="s">
        <v>20</v>
      </c>
      <c r="C55" s="301"/>
      <c r="D55" s="302" t="s">
        <v>317</v>
      </c>
      <c r="E55" s="301">
        <v>30</v>
      </c>
      <c r="F55" s="301"/>
      <c r="G55" s="301"/>
      <c r="H55" s="303"/>
      <c r="I55" s="303"/>
      <c r="J55" s="303"/>
      <c r="K55" s="304"/>
      <c r="L55" s="305"/>
    </row>
    <row r="56" spans="1:12" ht="15.75" x14ac:dyDescent="0.2">
      <c r="A56" s="281">
        <v>44347</v>
      </c>
      <c r="B56" s="282" t="s">
        <v>32</v>
      </c>
      <c r="C56" s="276"/>
      <c r="D56" s="277">
        <f t="shared" si="0"/>
        <v>0</v>
      </c>
      <c r="E56" s="276"/>
      <c r="F56" s="276"/>
      <c r="G56" s="276"/>
      <c r="H56" s="570" t="s">
        <v>324</v>
      </c>
      <c r="I56" s="571"/>
      <c r="J56" s="278"/>
      <c r="K56" s="279"/>
      <c r="L56" s="280" t="s">
        <v>325</v>
      </c>
    </row>
    <row r="57" spans="1:12" ht="15.75" x14ac:dyDescent="0.2">
      <c r="A57" s="281">
        <v>44353</v>
      </c>
      <c r="B57" s="282" t="s">
        <v>38</v>
      </c>
      <c r="C57" s="567" t="s">
        <v>326</v>
      </c>
      <c r="D57" s="568"/>
      <c r="E57" s="568"/>
      <c r="F57" s="568"/>
      <c r="G57" s="568"/>
      <c r="H57" s="568"/>
      <c r="I57" s="568"/>
      <c r="J57" s="569"/>
      <c r="K57" s="279"/>
      <c r="L57" s="280"/>
    </row>
    <row r="58" spans="1:12" ht="15.75" x14ac:dyDescent="0.2">
      <c r="A58" s="281">
        <v>44448</v>
      </c>
      <c r="B58" s="282" t="s">
        <v>32</v>
      </c>
      <c r="C58" s="276"/>
      <c r="D58" s="277">
        <f t="shared" si="0"/>
        <v>0</v>
      </c>
      <c r="E58" s="276"/>
      <c r="F58" s="276"/>
      <c r="G58" s="276"/>
      <c r="H58" s="570" t="s">
        <v>327</v>
      </c>
      <c r="I58" s="571"/>
      <c r="J58" s="278"/>
      <c r="K58" s="279"/>
      <c r="L58" s="280" t="s">
        <v>328</v>
      </c>
    </row>
    <row r="59" spans="1:12" ht="15.75" x14ac:dyDescent="0.2">
      <c r="A59" s="291">
        <v>44504</v>
      </c>
      <c r="B59" s="292" t="s">
        <v>34</v>
      </c>
      <c r="C59" s="293">
        <v>25</v>
      </c>
      <c r="D59" s="294">
        <v>15</v>
      </c>
      <c r="E59" s="293">
        <v>40</v>
      </c>
      <c r="F59" s="293" t="s">
        <v>101</v>
      </c>
      <c r="G59" s="293">
        <v>110</v>
      </c>
      <c r="H59" s="295"/>
      <c r="I59" s="295"/>
      <c r="J59" s="295"/>
      <c r="K59" s="296"/>
      <c r="L59" s="297" t="s">
        <v>130</v>
      </c>
    </row>
    <row r="60" spans="1:12" ht="15.75" x14ac:dyDescent="0.2">
      <c r="A60" s="281"/>
      <c r="B60" s="282"/>
      <c r="C60" s="276"/>
      <c r="D60" s="277">
        <f t="shared" si="0"/>
        <v>0</v>
      </c>
      <c r="E60" s="276"/>
      <c r="F60" s="276"/>
      <c r="G60" s="276"/>
      <c r="H60" s="278"/>
      <c r="I60" s="278"/>
      <c r="J60" s="278"/>
      <c r="K60" s="279"/>
      <c r="L60" s="280"/>
    </row>
    <row r="61" spans="1:12" ht="15.75" x14ac:dyDescent="0.2">
      <c r="A61" s="281"/>
      <c r="B61" s="282"/>
      <c r="C61" s="276"/>
      <c r="D61" s="277">
        <f t="shared" si="0"/>
        <v>0</v>
      </c>
      <c r="E61" s="276"/>
      <c r="F61" s="276"/>
      <c r="G61" s="276"/>
      <c r="H61" s="278"/>
      <c r="I61" s="278"/>
      <c r="J61" s="278"/>
      <c r="K61" s="279"/>
      <c r="L61" s="280"/>
    </row>
    <row r="62" spans="1:12" ht="15.75" x14ac:dyDescent="0.2">
      <c r="A62" s="281"/>
      <c r="B62" s="282"/>
      <c r="C62" s="276"/>
      <c r="D62" s="277">
        <f t="shared" si="0"/>
        <v>0</v>
      </c>
      <c r="E62" s="276"/>
      <c r="F62" s="276"/>
      <c r="G62" s="276"/>
      <c r="H62" s="278"/>
      <c r="I62" s="278"/>
      <c r="J62" s="278"/>
      <c r="K62" s="279"/>
      <c r="L62" s="280"/>
    </row>
    <row r="63" spans="1:12" ht="15.75" x14ac:dyDescent="0.2">
      <c r="A63" s="281"/>
      <c r="B63" s="282"/>
      <c r="C63" s="276"/>
      <c r="D63" s="277">
        <f t="shared" si="0"/>
        <v>0</v>
      </c>
      <c r="E63" s="276"/>
      <c r="F63" s="276"/>
      <c r="G63" s="276"/>
      <c r="H63" s="278"/>
      <c r="I63" s="278"/>
      <c r="J63" s="278"/>
      <c r="K63" s="279"/>
      <c r="L63" s="280"/>
    </row>
    <row r="64" spans="1:12" ht="15.75" x14ac:dyDescent="0.2">
      <c r="A64" s="281"/>
      <c r="B64" s="282"/>
      <c r="C64" s="276"/>
      <c r="D64" s="277">
        <f t="shared" si="0"/>
        <v>0</v>
      </c>
      <c r="E64" s="276"/>
      <c r="F64" s="276"/>
      <c r="G64" s="276"/>
      <c r="H64" s="278"/>
      <c r="I64" s="278"/>
      <c r="J64" s="278"/>
      <c r="K64" s="279"/>
      <c r="L64" s="280"/>
    </row>
    <row r="65" spans="1:12" ht="15.75" x14ac:dyDescent="0.2">
      <c r="A65" s="281"/>
      <c r="B65" s="282"/>
      <c r="C65" s="276"/>
      <c r="D65" s="277">
        <f t="shared" si="0"/>
        <v>0</v>
      </c>
      <c r="E65" s="276"/>
      <c r="F65" s="276"/>
      <c r="G65" s="276"/>
      <c r="H65" s="278"/>
      <c r="I65" s="278"/>
      <c r="J65" s="278"/>
      <c r="K65" s="279"/>
      <c r="L65" s="280"/>
    </row>
    <row r="66" spans="1:12" ht="15.75" x14ac:dyDescent="0.2">
      <c r="A66" s="281"/>
      <c r="B66" s="282"/>
      <c r="C66" s="276"/>
      <c r="D66" s="277">
        <f t="shared" si="0"/>
        <v>0</v>
      </c>
      <c r="E66" s="276"/>
      <c r="F66" s="276"/>
      <c r="G66" s="276"/>
      <c r="H66" s="278"/>
      <c r="I66" s="278"/>
      <c r="J66" s="278"/>
      <c r="K66" s="279"/>
      <c r="L66" s="280"/>
    </row>
    <row r="67" spans="1:12" ht="15.75" x14ac:dyDescent="0.2">
      <c r="A67" s="281"/>
      <c r="B67" s="282"/>
      <c r="C67" s="276"/>
      <c r="D67" s="277">
        <f t="shared" si="0"/>
        <v>0</v>
      </c>
      <c r="E67" s="276"/>
      <c r="F67" s="276"/>
      <c r="G67" s="276"/>
      <c r="H67" s="278"/>
      <c r="I67" s="278"/>
      <c r="J67" s="278"/>
      <c r="K67" s="279"/>
      <c r="L67" s="280"/>
    </row>
    <row r="68" spans="1:12" ht="15.75" x14ac:dyDescent="0.2">
      <c r="A68" s="281"/>
      <c r="B68" s="282"/>
      <c r="C68" s="276"/>
      <c r="D68" s="277">
        <f t="shared" si="0"/>
        <v>0</v>
      </c>
      <c r="E68" s="276"/>
      <c r="F68" s="276"/>
      <c r="G68" s="276"/>
      <c r="H68" s="278"/>
      <c r="I68" s="278"/>
      <c r="J68" s="278"/>
      <c r="K68" s="279"/>
      <c r="L68" s="280"/>
    </row>
    <row r="69" spans="1:12" ht="15.75" x14ac:dyDescent="0.2">
      <c r="A69" s="281"/>
      <c r="B69" s="282"/>
      <c r="C69" s="276"/>
      <c r="D69" s="277">
        <f t="shared" si="0"/>
        <v>0</v>
      </c>
      <c r="E69" s="276"/>
      <c r="F69" s="276"/>
      <c r="G69" s="276"/>
      <c r="H69" s="278"/>
      <c r="I69" s="278"/>
      <c r="J69" s="278"/>
      <c r="K69" s="279"/>
      <c r="L69" s="280"/>
    </row>
    <row r="70" spans="1:12" ht="15.75" x14ac:dyDescent="0.2">
      <c r="A70" s="281"/>
      <c r="B70" s="282"/>
      <c r="C70" s="276"/>
      <c r="D70" s="277">
        <f t="shared" si="0"/>
        <v>0</v>
      </c>
      <c r="E70" s="276"/>
      <c r="F70" s="276"/>
      <c r="G70" s="276"/>
      <c r="H70" s="278"/>
      <c r="I70" s="278"/>
      <c r="J70" s="278"/>
      <c r="K70" s="279"/>
      <c r="L70" s="280"/>
    </row>
    <row r="71" spans="1:12" ht="15.75" x14ac:dyDescent="0.2">
      <c r="A71" s="281"/>
      <c r="B71" s="282"/>
      <c r="C71" s="276"/>
      <c r="D71" s="277">
        <f t="shared" si="0"/>
        <v>0</v>
      </c>
      <c r="E71" s="276"/>
      <c r="F71" s="276"/>
      <c r="G71" s="276"/>
      <c r="H71" s="278"/>
      <c r="I71" s="278"/>
      <c r="J71" s="278"/>
      <c r="K71" s="279"/>
      <c r="L71" s="280"/>
    </row>
    <row r="72" spans="1:12" ht="15.75" x14ac:dyDescent="0.2">
      <c r="A72" s="281"/>
      <c r="B72" s="282"/>
      <c r="C72" s="276"/>
      <c r="D72" s="277">
        <f t="shared" si="0"/>
        <v>0</v>
      </c>
      <c r="E72" s="276"/>
      <c r="F72" s="276"/>
      <c r="G72" s="276"/>
      <c r="H72" s="278"/>
      <c r="I72" s="278"/>
      <c r="J72" s="278"/>
      <c r="K72" s="279"/>
      <c r="L72" s="280"/>
    </row>
    <row r="73" spans="1:12" ht="15.75" x14ac:dyDescent="0.2">
      <c r="A73" s="281"/>
      <c r="B73" s="282"/>
      <c r="C73" s="276"/>
      <c r="D73" s="277">
        <f t="shared" si="0"/>
        <v>0</v>
      </c>
      <c r="E73" s="276"/>
      <c r="F73" s="276"/>
      <c r="G73" s="276"/>
      <c r="H73" s="278"/>
      <c r="I73" s="278"/>
      <c r="J73" s="278"/>
      <c r="K73" s="279"/>
      <c r="L73" s="280"/>
    </row>
    <row r="74" spans="1:12" ht="15.75" x14ac:dyDescent="0.2">
      <c r="A74" s="281"/>
      <c r="B74" s="282"/>
      <c r="C74" s="276"/>
      <c r="D74" s="277">
        <f t="shared" si="0"/>
        <v>0</v>
      </c>
      <c r="E74" s="276"/>
      <c r="F74" s="276"/>
      <c r="G74" s="276"/>
      <c r="H74" s="278"/>
      <c r="I74" s="278"/>
      <c r="J74" s="278"/>
      <c r="K74" s="279"/>
      <c r="L74" s="280"/>
    </row>
    <row r="75" spans="1:12" ht="15.75" x14ac:dyDescent="0.2">
      <c r="A75" s="281"/>
      <c r="B75" s="282"/>
      <c r="C75" s="276"/>
      <c r="D75" s="277">
        <f t="shared" si="0"/>
        <v>0</v>
      </c>
      <c r="E75" s="276"/>
      <c r="F75" s="276"/>
      <c r="G75" s="276"/>
      <c r="H75" s="278"/>
      <c r="I75" s="278"/>
      <c r="J75" s="278"/>
      <c r="K75" s="279"/>
      <c r="L75" s="280"/>
    </row>
    <row r="76" spans="1:12" ht="15.75" x14ac:dyDescent="0.2">
      <c r="A76" s="281"/>
      <c r="B76" s="282"/>
      <c r="C76" s="276"/>
      <c r="D76" s="277">
        <f t="shared" si="0"/>
        <v>0</v>
      </c>
      <c r="E76" s="276"/>
      <c r="F76" s="276"/>
      <c r="G76" s="276"/>
      <c r="H76" s="278"/>
      <c r="I76" s="278"/>
      <c r="J76" s="278"/>
      <c r="K76" s="279"/>
      <c r="L76" s="280"/>
    </row>
    <row r="77" spans="1:12" ht="15.75" x14ac:dyDescent="0.2">
      <c r="A77" s="281"/>
      <c r="B77" s="282"/>
      <c r="C77" s="276"/>
      <c r="D77" s="277">
        <f t="shared" si="0"/>
        <v>0</v>
      </c>
      <c r="E77" s="276"/>
      <c r="F77" s="276"/>
      <c r="G77" s="276"/>
      <c r="H77" s="278"/>
      <c r="I77" s="278"/>
      <c r="J77" s="278"/>
      <c r="K77" s="279"/>
      <c r="L77" s="280"/>
    </row>
    <row r="78" spans="1:12" ht="15.75" x14ac:dyDescent="0.2">
      <c r="A78" s="281"/>
      <c r="B78" s="282"/>
      <c r="C78" s="276"/>
      <c r="D78" s="277">
        <f t="shared" si="0"/>
        <v>0</v>
      </c>
      <c r="E78" s="276"/>
      <c r="F78" s="276"/>
      <c r="G78" s="276"/>
      <c r="H78" s="278"/>
      <c r="I78" s="278"/>
      <c r="J78" s="278"/>
      <c r="K78" s="279"/>
      <c r="L78" s="280"/>
    </row>
    <row r="79" spans="1:12" ht="15.75" x14ac:dyDescent="0.2">
      <c r="A79" s="281"/>
      <c r="B79" s="282"/>
      <c r="C79" s="276"/>
      <c r="D79" s="277">
        <f t="shared" si="0"/>
        <v>0</v>
      </c>
      <c r="E79" s="276"/>
      <c r="F79" s="276"/>
      <c r="G79" s="276"/>
      <c r="H79" s="278"/>
      <c r="I79" s="278"/>
      <c r="J79" s="278"/>
      <c r="K79" s="279"/>
      <c r="L79" s="280"/>
    </row>
    <row r="80" spans="1:12" ht="15.75" x14ac:dyDescent="0.2">
      <c r="A80" s="281"/>
      <c r="B80" s="282"/>
      <c r="C80" s="276"/>
      <c r="D80" s="277">
        <f t="shared" si="0"/>
        <v>0</v>
      </c>
      <c r="E80" s="276"/>
      <c r="F80" s="276"/>
      <c r="G80" s="276"/>
      <c r="H80" s="278"/>
      <c r="I80" s="278"/>
      <c r="J80" s="278"/>
      <c r="K80" s="279"/>
      <c r="L80" s="280"/>
    </row>
    <row r="81" spans="1:12" ht="15.75" x14ac:dyDescent="0.2">
      <c r="A81" s="281"/>
      <c r="B81" s="282"/>
      <c r="C81" s="276"/>
      <c r="D81" s="277">
        <f t="shared" si="0"/>
        <v>0</v>
      </c>
      <c r="E81" s="276"/>
      <c r="F81" s="276"/>
      <c r="G81" s="276"/>
      <c r="H81" s="278"/>
      <c r="I81" s="278"/>
      <c r="J81" s="278"/>
      <c r="K81" s="279"/>
      <c r="L81" s="280"/>
    </row>
    <row r="82" spans="1:12" ht="15.75" x14ac:dyDescent="0.2">
      <c r="A82" s="281"/>
      <c r="B82" s="282"/>
      <c r="C82" s="276"/>
      <c r="D82" s="277">
        <f t="shared" si="0"/>
        <v>0</v>
      </c>
      <c r="E82" s="276"/>
      <c r="F82" s="276"/>
      <c r="G82" s="276"/>
      <c r="H82" s="278"/>
      <c r="I82" s="278"/>
      <c r="J82" s="278"/>
      <c r="K82" s="279"/>
      <c r="L82" s="280"/>
    </row>
    <row r="83" spans="1:12" ht="15.75" x14ac:dyDescent="0.2">
      <c r="A83" s="281"/>
      <c r="B83" s="282"/>
      <c r="C83" s="276"/>
      <c r="D83" s="277">
        <f t="shared" si="0"/>
        <v>0</v>
      </c>
      <c r="E83" s="276"/>
      <c r="F83" s="276"/>
      <c r="G83" s="276"/>
      <c r="H83" s="278"/>
      <c r="I83" s="278"/>
      <c r="J83" s="278"/>
      <c r="K83" s="279"/>
      <c r="L83" s="280"/>
    </row>
    <row r="84" spans="1:12" ht="15.75" x14ac:dyDescent="0.2">
      <c r="A84" s="281"/>
      <c r="B84" s="282"/>
      <c r="C84" s="276"/>
      <c r="D84" s="277">
        <f t="shared" si="0"/>
        <v>0</v>
      </c>
      <c r="E84" s="276"/>
      <c r="F84" s="276"/>
      <c r="G84" s="276"/>
      <c r="H84" s="278"/>
      <c r="I84" s="278"/>
      <c r="J84" s="278"/>
      <c r="K84" s="279"/>
      <c r="L84" s="280"/>
    </row>
    <row r="85" spans="1:12" ht="15.75" x14ac:dyDescent="0.2">
      <c r="A85" s="281"/>
      <c r="B85" s="282"/>
      <c r="C85" s="276"/>
      <c r="D85" s="277">
        <f t="shared" si="0"/>
        <v>0</v>
      </c>
      <c r="E85" s="276"/>
      <c r="F85" s="276"/>
      <c r="G85" s="276"/>
      <c r="H85" s="278"/>
      <c r="I85" s="278"/>
      <c r="J85" s="278"/>
      <c r="K85" s="279"/>
      <c r="L85" s="280"/>
    </row>
    <row r="86" spans="1:12" ht="15.75" x14ac:dyDescent="0.2">
      <c r="A86" s="281"/>
      <c r="B86" s="282"/>
      <c r="C86" s="276"/>
      <c r="D86" s="277">
        <f t="shared" si="0"/>
        <v>0</v>
      </c>
      <c r="E86" s="276"/>
      <c r="F86" s="276"/>
      <c r="G86" s="276"/>
      <c r="H86" s="278"/>
      <c r="I86" s="278"/>
      <c r="J86" s="278"/>
      <c r="K86" s="279"/>
      <c r="L86" s="280"/>
    </row>
    <row r="87" spans="1:12" ht="15.75" x14ac:dyDescent="0.2">
      <c r="A87" s="281"/>
      <c r="B87" s="282"/>
      <c r="C87" s="276"/>
      <c r="D87" s="277">
        <f t="shared" si="0"/>
        <v>0</v>
      </c>
      <c r="E87" s="276"/>
      <c r="F87" s="276"/>
      <c r="G87" s="276"/>
      <c r="H87" s="278"/>
      <c r="I87" s="278"/>
      <c r="J87" s="278"/>
      <c r="K87" s="279"/>
      <c r="L87" s="280"/>
    </row>
    <row r="88" spans="1:12" ht="15.75" x14ac:dyDescent="0.2">
      <c r="A88" s="281"/>
      <c r="B88" s="282"/>
      <c r="C88" s="276"/>
      <c r="D88" s="277">
        <f t="shared" si="0"/>
        <v>0</v>
      </c>
      <c r="E88" s="276"/>
      <c r="F88" s="276"/>
      <c r="G88" s="276"/>
      <c r="H88" s="278"/>
      <c r="I88" s="278"/>
      <c r="J88" s="278"/>
      <c r="K88" s="279"/>
      <c r="L88" s="280"/>
    </row>
    <row r="89" spans="1:12" ht="15.75" x14ac:dyDescent="0.2">
      <c r="A89" s="281"/>
      <c r="B89" s="282"/>
      <c r="C89" s="276"/>
      <c r="D89" s="277">
        <f t="shared" si="0"/>
        <v>0</v>
      </c>
      <c r="E89" s="276"/>
      <c r="F89" s="276"/>
      <c r="G89" s="276"/>
      <c r="H89" s="278"/>
      <c r="I89" s="278"/>
      <c r="J89" s="278"/>
      <c r="K89" s="279"/>
      <c r="L89" s="280"/>
    </row>
    <row r="90" spans="1:12" ht="15.75" x14ac:dyDescent="0.2">
      <c r="A90" s="281"/>
      <c r="B90" s="282"/>
      <c r="C90" s="276"/>
      <c r="D90" s="277">
        <f t="shared" si="0"/>
        <v>0</v>
      </c>
      <c r="E90" s="276"/>
      <c r="F90" s="276"/>
      <c r="G90" s="276"/>
      <c r="H90" s="278"/>
      <c r="I90" s="278"/>
      <c r="J90" s="278"/>
      <c r="K90" s="279"/>
      <c r="L90" s="280"/>
    </row>
    <row r="91" spans="1:12" ht="15.75" x14ac:dyDescent="0.2">
      <c r="A91" s="281"/>
      <c r="B91" s="282"/>
      <c r="C91" s="276"/>
      <c r="D91" s="277">
        <f t="shared" si="0"/>
        <v>0</v>
      </c>
      <c r="E91" s="276"/>
      <c r="F91" s="276"/>
      <c r="G91" s="276"/>
      <c r="H91" s="278"/>
      <c r="I91" s="278"/>
      <c r="J91" s="278"/>
      <c r="K91" s="279"/>
      <c r="L91" s="280"/>
    </row>
    <row r="92" spans="1:12" ht="15.75" x14ac:dyDescent="0.2">
      <c r="A92" s="281"/>
      <c r="B92" s="282"/>
      <c r="C92" s="276"/>
      <c r="D92" s="277">
        <f t="shared" ref="D92:D155" si="1">+C92*(100-E92)/100</f>
        <v>0</v>
      </c>
      <c r="E92" s="276"/>
      <c r="F92" s="276"/>
      <c r="G92" s="276"/>
      <c r="H92" s="278"/>
      <c r="I92" s="278"/>
      <c r="J92" s="278"/>
      <c r="K92" s="279"/>
      <c r="L92" s="280"/>
    </row>
    <row r="93" spans="1:12" ht="15.75" x14ac:dyDescent="0.2">
      <c r="A93" s="281"/>
      <c r="B93" s="282"/>
      <c r="C93" s="276"/>
      <c r="D93" s="277">
        <f t="shared" si="1"/>
        <v>0</v>
      </c>
      <c r="E93" s="276"/>
      <c r="F93" s="276"/>
      <c r="G93" s="276"/>
      <c r="H93" s="278"/>
      <c r="I93" s="278"/>
      <c r="J93" s="278"/>
      <c r="K93" s="279"/>
      <c r="L93" s="280"/>
    </row>
    <row r="94" spans="1:12" ht="15.75" x14ac:dyDescent="0.2">
      <c r="A94" s="281"/>
      <c r="B94" s="282"/>
      <c r="C94" s="276"/>
      <c r="D94" s="277">
        <f t="shared" si="1"/>
        <v>0</v>
      </c>
      <c r="E94" s="276"/>
      <c r="F94" s="276"/>
      <c r="G94" s="276"/>
      <c r="H94" s="278"/>
      <c r="I94" s="278"/>
      <c r="J94" s="278"/>
      <c r="K94" s="279"/>
      <c r="L94" s="280"/>
    </row>
    <row r="95" spans="1:12" ht="15.75" x14ac:dyDescent="0.2">
      <c r="A95" s="281"/>
      <c r="B95" s="282"/>
      <c r="C95" s="276"/>
      <c r="D95" s="277">
        <f t="shared" si="1"/>
        <v>0</v>
      </c>
      <c r="E95" s="276"/>
      <c r="F95" s="276"/>
      <c r="G95" s="276"/>
      <c r="H95" s="278"/>
      <c r="I95" s="278"/>
      <c r="J95" s="278"/>
      <c r="K95" s="279"/>
      <c r="L95" s="280"/>
    </row>
    <row r="96" spans="1:12" ht="15.75" x14ac:dyDescent="0.2">
      <c r="A96" s="281"/>
      <c r="B96" s="282"/>
      <c r="C96" s="276"/>
      <c r="D96" s="277">
        <f t="shared" si="1"/>
        <v>0</v>
      </c>
      <c r="E96" s="276"/>
      <c r="F96" s="276"/>
      <c r="G96" s="276"/>
      <c r="H96" s="278"/>
      <c r="I96" s="278"/>
      <c r="J96" s="278"/>
      <c r="K96" s="279"/>
      <c r="L96" s="280"/>
    </row>
    <row r="97" spans="1:12" ht="15.75" x14ac:dyDescent="0.2">
      <c r="A97" s="281"/>
      <c r="B97" s="282"/>
      <c r="C97" s="276"/>
      <c r="D97" s="277">
        <f t="shared" si="1"/>
        <v>0</v>
      </c>
      <c r="E97" s="276"/>
      <c r="F97" s="276"/>
      <c r="G97" s="276"/>
      <c r="H97" s="278"/>
      <c r="I97" s="278"/>
      <c r="J97" s="278"/>
      <c r="K97" s="279"/>
      <c r="L97" s="280"/>
    </row>
    <row r="98" spans="1:12" ht="15.75" x14ac:dyDescent="0.2">
      <c r="A98" s="281"/>
      <c r="B98" s="282"/>
      <c r="C98" s="276"/>
      <c r="D98" s="277">
        <f t="shared" si="1"/>
        <v>0</v>
      </c>
      <c r="E98" s="276"/>
      <c r="F98" s="276"/>
      <c r="G98" s="276"/>
      <c r="H98" s="278"/>
      <c r="I98" s="278"/>
      <c r="J98" s="278"/>
      <c r="K98" s="279"/>
      <c r="L98" s="280"/>
    </row>
    <row r="99" spans="1:12" ht="15.75" x14ac:dyDescent="0.2">
      <c r="A99" s="281"/>
      <c r="B99" s="282"/>
      <c r="C99" s="276"/>
      <c r="D99" s="277">
        <f t="shared" si="1"/>
        <v>0</v>
      </c>
      <c r="E99" s="276"/>
      <c r="F99" s="276"/>
      <c r="G99" s="276"/>
      <c r="H99" s="278"/>
      <c r="I99" s="278"/>
      <c r="J99" s="278"/>
      <c r="K99" s="279"/>
      <c r="L99" s="280"/>
    </row>
    <row r="100" spans="1:12" ht="15.75" x14ac:dyDescent="0.2">
      <c r="A100" s="281"/>
      <c r="B100" s="282"/>
      <c r="C100" s="276"/>
      <c r="D100" s="277">
        <f t="shared" si="1"/>
        <v>0</v>
      </c>
      <c r="E100" s="276"/>
      <c r="F100" s="276"/>
      <c r="G100" s="276"/>
      <c r="H100" s="278"/>
      <c r="I100" s="278"/>
      <c r="J100" s="278"/>
      <c r="K100" s="279"/>
      <c r="L100" s="280"/>
    </row>
    <row r="101" spans="1:12" ht="15.75" x14ac:dyDescent="0.2">
      <c r="A101" s="281"/>
      <c r="B101" s="282"/>
      <c r="C101" s="276"/>
      <c r="D101" s="277">
        <f t="shared" si="1"/>
        <v>0</v>
      </c>
      <c r="E101" s="276"/>
      <c r="F101" s="276"/>
      <c r="G101" s="276"/>
      <c r="H101" s="278"/>
      <c r="I101" s="278"/>
      <c r="J101" s="278"/>
      <c r="K101" s="279"/>
      <c r="L101" s="280"/>
    </row>
    <row r="102" spans="1:12" ht="15.75" x14ac:dyDescent="0.2">
      <c r="A102" s="281"/>
      <c r="B102" s="282"/>
      <c r="C102" s="276"/>
      <c r="D102" s="277">
        <f t="shared" si="1"/>
        <v>0</v>
      </c>
      <c r="E102" s="276"/>
      <c r="F102" s="276"/>
      <c r="G102" s="276"/>
      <c r="H102" s="278"/>
      <c r="I102" s="278"/>
      <c r="J102" s="278"/>
      <c r="K102" s="279"/>
      <c r="L102" s="280"/>
    </row>
    <row r="103" spans="1:12" ht="15.75" x14ac:dyDescent="0.2">
      <c r="A103" s="281"/>
      <c r="B103" s="282"/>
      <c r="C103" s="276"/>
      <c r="D103" s="277">
        <f t="shared" si="1"/>
        <v>0</v>
      </c>
      <c r="E103" s="276"/>
      <c r="F103" s="276"/>
      <c r="G103" s="276"/>
      <c r="H103" s="278"/>
      <c r="I103" s="278"/>
      <c r="J103" s="278"/>
      <c r="K103" s="279"/>
      <c r="L103" s="280"/>
    </row>
    <row r="104" spans="1:12" ht="15.75" x14ac:dyDescent="0.2">
      <c r="A104" s="281"/>
      <c r="B104" s="282"/>
      <c r="C104" s="276"/>
      <c r="D104" s="277">
        <f t="shared" si="1"/>
        <v>0</v>
      </c>
      <c r="E104" s="276"/>
      <c r="F104" s="276"/>
      <c r="G104" s="276"/>
      <c r="H104" s="278"/>
      <c r="I104" s="278"/>
      <c r="J104" s="278"/>
      <c r="K104" s="279"/>
      <c r="L104" s="280"/>
    </row>
    <row r="105" spans="1:12" ht="15.75" x14ac:dyDescent="0.2">
      <c r="A105" s="281"/>
      <c r="B105" s="282"/>
      <c r="C105" s="276"/>
      <c r="D105" s="277">
        <f t="shared" si="1"/>
        <v>0</v>
      </c>
      <c r="E105" s="276"/>
      <c r="F105" s="276"/>
      <c r="G105" s="276"/>
      <c r="H105" s="278"/>
      <c r="I105" s="278"/>
      <c r="J105" s="278"/>
      <c r="K105" s="279"/>
      <c r="L105" s="280"/>
    </row>
    <row r="106" spans="1:12" ht="15.75" x14ac:dyDescent="0.2">
      <c r="A106" s="281"/>
      <c r="B106" s="282"/>
      <c r="C106" s="276"/>
      <c r="D106" s="277">
        <f t="shared" si="1"/>
        <v>0</v>
      </c>
      <c r="E106" s="276"/>
      <c r="F106" s="276"/>
      <c r="G106" s="276"/>
      <c r="H106" s="278"/>
      <c r="I106" s="278"/>
      <c r="J106" s="278"/>
      <c r="K106" s="279"/>
      <c r="L106" s="280"/>
    </row>
    <row r="107" spans="1:12" ht="15.75" x14ac:dyDescent="0.2">
      <c r="A107" s="281"/>
      <c r="B107" s="282"/>
      <c r="C107" s="276"/>
      <c r="D107" s="277">
        <f t="shared" si="1"/>
        <v>0</v>
      </c>
      <c r="E107" s="276"/>
      <c r="F107" s="276"/>
      <c r="G107" s="276"/>
      <c r="H107" s="278"/>
      <c r="I107" s="278"/>
      <c r="J107" s="278"/>
      <c r="K107" s="279"/>
      <c r="L107" s="280"/>
    </row>
    <row r="108" spans="1:12" ht="15.75" x14ac:dyDescent="0.2">
      <c r="A108" s="281"/>
      <c r="B108" s="282"/>
      <c r="C108" s="276"/>
      <c r="D108" s="277">
        <f t="shared" si="1"/>
        <v>0</v>
      </c>
      <c r="E108" s="276"/>
      <c r="F108" s="276"/>
      <c r="G108" s="276"/>
      <c r="H108" s="278"/>
      <c r="I108" s="278"/>
      <c r="J108" s="278"/>
      <c r="K108" s="279"/>
      <c r="L108" s="280"/>
    </row>
    <row r="109" spans="1:12" ht="15.75" x14ac:dyDescent="0.2">
      <c r="A109" s="281"/>
      <c r="B109" s="282"/>
      <c r="C109" s="276"/>
      <c r="D109" s="277">
        <f t="shared" si="1"/>
        <v>0</v>
      </c>
      <c r="E109" s="276"/>
      <c r="F109" s="276"/>
      <c r="G109" s="276"/>
      <c r="H109" s="278"/>
      <c r="I109" s="278"/>
      <c r="J109" s="278"/>
      <c r="K109" s="279"/>
      <c r="L109" s="280"/>
    </row>
    <row r="110" spans="1:12" ht="15.75" x14ac:dyDescent="0.2">
      <c r="A110" s="281"/>
      <c r="B110" s="282"/>
      <c r="C110" s="276"/>
      <c r="D110" s="277">
        <f t="shared" si="1"/>
        <v>0</v>
      </c>
      <c r="E110" s="276"/>
      <c r="F110" s="276"/>
      <c r="G110" s="276"/>
      <c r="H110" s="278"/>
      <c r="I110" s="278"/>
      <c r="J110" s="278"/>
      <c r="K110" s="279"/>
      <c r="L110" s="280"/>
    </row>
    <row r="111" spans="1:12" ht="15.75" x14ac:dyDescent="0.2">
      <c r="A111" s="281"/>
      <c r="B111" s="282"/>
      <c r="C111" s="276"/>
      <c r="D111" s="277">
        <f t="shared" si="1"/>
        <v>0</v>
      </c>
      <c r="E111" s="276"/>
      <c r="F111" s="276"/>
      <c r="G111" s="276"/>
      <c r="H111" s="278"/>
      <c r="I111" s="278"/>
      <c r="J111" s="278"/>
      <c r="K111" s="279"/>
      <c r="L111" s="280"/>
    </row>
    <row r="112" spans="1:12" ht="15.75" x14ac:dyDescent="0.2">
      <c r="A112" s="281"/>
      <c r="B112" s="282"/>
      <c r="C112" s="276"/>
      <c r="D112" s="277">
        <f t="shared" si="1"/>
        <v>0</v>
      </c>
      <c r="E112" s="276"/>
      <c r="F112" s="276"/>
      <c r="G112" s="276"/>
      <c r="H112" s="278"/>
      <c r="I112" s="278"/>
      <c r="J112" s="278"/>
      <c r="K112" s="279"/>
      <c r="L112" s="280"/>
    </row>
    <row r="113" spans="1:12" ht="15.75" x14ac:dyDescent="0.2">
      <c r="A113" s="281"/>
      <c r="B113" s="282"/>
      <c r="C113" s="276"/>
      <c r="D113" s="277">
        <f t="shared" si="1"/>
        <v>0</v>
      </c>
      <c r="E113" s="276"/>
      <c r="F113" s="276"/>
      <c r="G113" s="276"/>
      <c r="H113" s="278"/>
      <c r="I113" s="278"/>
      <c r="J113" s="278"/>
      <c r="K113" s="279"/>
      <c r="L113" s="280"/>
    </row>
    <row r="114" spans="1:12" ht="15.75" x14ac:dyDescent="0.2">
      <c r="A114" s="281"/>
      <c r="B114" s="282"/>
      <c r="C114" s="276"/>
      <c r="D114" s="277">
        <f t="shared" si="1"/>
        <v>0</v>
      </c>
      <c r="E114" s="276"/>
      <c r="F114" s="276"/>
      <c r="G114" s="276"/>
      <c r="H114" s="278"/>
      <c r="I114" s="278"/>
      <c r="J114" s="278"/>
      <c r="K114" s="279"/>
      <c r="L114" s="280"/>
    </row>
    <row r="115" spans="1:12" ht="15.75" x14ac:dyDescent="0.2">
      <c r="A115" s="281"/>
      <c r="B115" s="282"/>
      <c r="C115" s="276"/>
      <c r="D115" s="277">
        <f t="shared" si="1"/>
        <v>0</v>
      </c>
      <c r="E115" s="276"/>
      <c r="F115" s="276"/>
      <c r="G115" s="276"/>
      <c r="H115" s="278"/>
      <c r="I115" s="278"/>
      <c r="J115" s="278"/>
      <c r="K115" s="279"/>
      <c r="L115" s="280"/>
    </row>
    <row r="116" spans="1:12" ht="15.75" x14ac:dyDescent="0.2">
      <c r="A116" s="281"/>
      <c r="B116" s="282"/>
      <c r="C116" s="276"/>
      <c r="D116" s="277">
        <f t="shared" si="1"/>
        <v>0</v>
      </c>
      <c r="E116" s="276"/>
      <c r="F116" s="276"/>
      <c r="G116" s="276"/>
      <c r="H116" s="278"/>
      <c r="I116" s="278"/>
      <c r="J116" s="278"/>
      <c r="K116" s="279"/>
      <c r="L116" s="280"/>
    </row>
    <row r="117" spans="1:12" ht="15.75" x14ac:dyDescent="0.2">
      <c r="A117" s="281"/>
      <c r="B117" s="282"/>
      <c r="C117" s="276"/>
      <c r="D117" s="277">
        <f t="shared" si="1"/>
        <v>0</v>
      </c>
      <c r="E117" s="276"/>
      <c r="F117" s="276"/>
      <c r="G117" s="276"/>
      <c r="H117" s="278"/>
      <c r="I117" s="278"/>
      <c r="J117" s="278"/>
      <c r="K117" s="279"/>
      <c r="L117" s="280"/>
    </row>
    <row r="118" spans="1:12" ht="15.75" x14ac:dyDescent="0.2">
      <c r="A118" s="281"/>
      <c r="B118" s="282"/>
      <c r="C118" s="276"/>
      <c r="D118" s="277">
        <f t="shared" si="1"/>
        <v>0</v>
      </c>
      <c r="E118" s="276"/>
      <c r="F118" s="276"/>
      <c r="G118" s="276"/>
      <c r="H118" s="278"/>
      <c r="I118" s="278"/>
      <c r="J118" s="278"/>
      <c r="K118" s="279"/>
      <c r="L118" s="280"/>
    </row>
    <row r="119" spans="1:12" ht="15.75" x14ac:dyDescent="0.2">
      <c r="A119" s="281"/>
      <c r="B119" s="282"/>
      <c r="C119" s="276"/>
      <c r="D119" s="277">
        <f t="shared" si="1"/>
        <v>0</v>
      </c>
      <c r="E119" s="276"/>
      <c r="F119" s="276"/>
      <c r="G119" s="276"/>
      <c r="H119" s="278"/>
      <c r="I119" s="278"/>
      <c r="J119" s="278"/>
      <c r="K119" s="279"/>
      <c r="L119" s="280"/>
    </row>
    <row r="120" spans="1:12" ht="15.75" x14ac:dyDescent="0.2">
      <c r="A120" s="281"/>
      <c r="B120" s="282"/>
      <c r="C120" s="276"/>
      <c r="D120" s="277">
        <f t="shared" si="1"/>
        <v>0</v>
      </c>
      <c r="E120" s="276"/>
      <c r="F120" s="276"/>
      <c r="G120" s="276"/>
      <c r="H120" s="278"/>
      <c r="I120" s="278"/>
      <c r="J120" s="278"/>
      <c r="K120" s="279"/>
      <c r="L120" s="280"/>
    </row>
    <row r="121" spans="1:12" ht="15.75" x14ac:dyDescent="0.2">
      <c r="A121" s="281"/>
      <c r="B121" s="282"/>
      <c r="C121" s="276"/>
      <c r="D121" s="277">
        <f t="shared" si="1"/>
        <v>0</v>
      </c>
      <c r="E121" s="276"/>
      <c r="F121" s="276"/>
      <c r="G121" s="276"/>
      <c r="H121" s="278"/>
      <c r="I121" s="278"/>
      <c r="J121" s="278"/>
      <c r="K121" s="279"/>
      <c r="L121" s="280"/>
    </row>
    <row r="122" spans="1:12" ht="15.75" x14ac:dyDescent="0.2">
      <c r="A122" s="281"/>
      <c r="B122" s="282"/>
      <c r="C122" s="276"/>
      <c r="D122" s="277">
        <f t="shared" si="1"/>
        <v>0</v>
      </c>
      <c r="E122" s="276"/>
      <c r="F122" s="276"/>
      <c r="G122" s="276"/>
      <c r="H122" s="278"/>
      <c r="I122" s="278"/>
      <c r="J122" s="278"/>
      <c r="K122" s="279"/>
      <c r="L122" s="280"/>
    </row>
    <row r="123" spans="1:12" ht="15.75" x14ac:dyDescent="0.2">
      <c r="A123" s="281"/>
      <c r="B123" s="282"/>
      <c r="C123" s="276"/>
      <c r="D123" s="277">
        <f t="shared" si="1"/>
        <v>0</v>
      </c>
      <c r="E123" s="276"/>
      <c r="F123" s="276"/>
      <c r="G123" s="276"/>
      <c r="H123" s="278"/>
      <c r="I123" s="278"/>
      <c r="J123" s="278"/>
      <c r="K123" s="279"/>
      <c r="L123" s="280"/>
    </row>
    <row r="124" spans="1:12" ht="15.75" x14ac:dyDescent="0.2">
      <c r="A124" s="281"/>
      <c r="B124" s="282"/>
      <c r="C124" s="276"/>
      <c r="D124" s="277">
        <f t="shared" si="1"/>
        <v>0</v>
      </c>
      <c r="E124" s="276"/>
      <c r="F124" s="276"/>
      <c r="G124" s="276"/>
      <c r="H124" s="278"/>
      <c r="I124" s="278"/>
      <c r="J124" s="278"/>
      <c r="K124" s="279"/>
      <c r="L124" s="280"/>
    </row>
    <row r="125" spans="1:12" ht="15.75" x14ac:dyDescent="0.2">
      <c r="A125" s="281"/>
      <c r="B125" s="282"/>
      <c r="C125" s="276"/>
      <c r="D125" s="277">
        <f t="shared" si="1"/>
        <v>0</v>
      </c>
      <c r="E125" s="276"/>
      <c r="F125" s="276"/>
      <c r="G125" s="276"/>
      <c r="H125" s="278"/>
      <c r="I125" s="278"/>
      <c r="J125" s="278"/>
      <c r="K125" s="279"/>
      <c r="L125" s="280"/>
    </row>
    <row r="126" spans="1:12" ht="15.75" x14ac:dyDescent="0.2">
      <c r="A126" s="281"/>
      <c r="B126" s="282"/>
      <c r="C126" s="276"/>
      <c r="D126" s="277">
        <f t="shared" si="1"/>
        <v>0</v>
      </c>
      <c r="E126" s="276"/>
      <c r="F126" s="276"/>
      <c r="G126" s="276"/>
      <c r="H126" s="278"/>
      <c r="I126" s="278"/>
      <c r="J126" s="278"/>
      <c r="K126" s="279"/>
      <c r="L126" s="280"/>
    </row>
    <row r="127" spans="1:12" ht="15.75" x14ac:dyDescent="0.2">
      <c r="A127" s="281"/>
      <c r="B127" s="282"/>
      <c r="C127" s="276"/>
      <c r="D127" s="277">
        <f t="shared" si="1"/>
        <v>0</v>
      </c>
      <c r="E127" s="276"/>
      <c r="F127" s="276"/>
      <c r="G127" s="276"/>
      <c r="H127" s="278"/>
      <c r="I127" s="278"/>
      <c r="J127" s="278"/>
      <c r="K127" s="279"/>
      <c r="L127" s="280"/>
    </row>
    <row r="128" spans="1:12" ht="15.75" x14ac:dyDescent="0.2">
      <c r="A128" s="281"/>
      <c r="B128" s="282"/>
      <c r="C128" s="276"/>
      <c r="D128" s="277">
        <f t="shared" si="1"/>
        <v>0</v>
      </c>
      <c r="E128" s="276"/>
      <c r="F128" s="276"/>
      <c r="G128" s="276"/>
      <c r="H128" s="278"/>
      <c r="I128" s="278"/>
      <c r="J128" s="278"/>
      <c r="K128" s="279"/>
      <c r="L128" s="280"/>
    </row>
    <row r="129" spans="1:12" ht="15.75" x14ac:dyDescent="0.2">
      <c r="A129" s="281"/>
      <c r="B129" s="282"/>
      <c r="C129" s="276"/>
      <c r="D129" s="277">
        <f t="shared" si="1"/>
        <v>0</v>
      </c>
      <c r="E129" s="276"/>
      <c r="F129" s="276"/>
      <c r="G129" s="276"/>
      <c r="H129" s="278"/>
      <c r="I129" s="278"/>
      <c r="J129" s="278"/>
      <c r="K129" s="279"/>
      <c r="L129" s="280"/>
    </row>
    <row r="130" spans="1:12" ht="15.75" x14ac:dyDescent="0.2">
      <c r="A130" s="281"/>
      <c r="B130" s="282"/>
      <c r="C130" s="276"/>
      <c r="D130" s="277">
        <f t="shared" si="1"/>
        <v>0</v>
      </c>
      <c r="E130" s="276"/>
      <c r="F130" s="276"/>
      <c r="G130" s="276"/>
      <c r="H130" s="278"/>
      <c r="I130" s="278"/>
      <c r="J130" s="278"/>
      <c r="K130" s="279"/>
      <c r="L130" s="280"/>
    </row>
    <row r="131" spans="1:12" ht="15.75" x14ac:dyDescent="0.2">
      <c r="A131" s="281"/>
      <c r="B131" s="282"/>
      <c r="C131" s="276"/>
      <c r="D131" s="277">
        <f t="shared" si="1"/>
        <v>0</v>
      </c>
      <c r="E131" s="276"/>
      <c r="F131" s="276"/>
      <c r="G131" s="276"/>
      <c r="H131" s="278"/>
      <c r="I131" s="278"/>
      <c r="J131" s="278"/>
      <c r="K131" s="279"/>
      <c r="L131" s="280"/>
    </row>
    <row r="132" spans="1:12" ht="15.75" x14ac:dyDescent="0.2">
      <c r="A132" s="281"/>
      <c r="B132" s="282"/>
      <c r="C132" s="276"/>
      <c r="D132" s="277">
        <f t="shared" si="1"/>
        <v>0</v>
      </c>
      <c r="E132" s="276"/>
      <c r="F132" s="276"/>
      <c r="G132" s="276"/>
      <c r="H132" s="278"/>
      <c r="I132" s="278"/>
      <c r="J132" s="278"/>
      <c r="K132" s="279"/>
      <c r="L132" s="280"/>
    </row>
    <row r="133" spans="1:12" ht="15.75" x14ac:dyDescent="0.2">
      <c r="A133" s="281"/>
      <c r="B133" s="282"/>
      <c r="C133" s="276"/>
      <c r="D133" s="277">
        <f t="shared" si="1"/>
        <v>0</v>
      </c>
      <c r="E133" s="276"/>
      <c r="F133" s="276"/>
      <c r="G133" s="276"/>
      <c r="H133" s="278"/>
      <c r="I133" s="278"/>
      <c r="J133" s="278"/>
      <c r="K133" s="279"/>
      <c r="L133" s="280"/>
    </row>
    <row r="134" spans="1:12" ht="15.75" x14ac:dyDescent="0.2">
      <c r="A134" s="281"/>
      <c r="B134" s="282"/>
      <c r="C134" s="276"/>
      <c r="D134" s="277">
        <f t="shared" si="1"/>
        <v>0</v>
      </c>
      <c r="E134" s="276"/>
      <c r="F134" s="276"/>
      <c r="G134" s="276"/>
      <c r="H134" s="278"/>
      <c r="I134" s="278"/>
      <c r="J134" s="278"/>
      <c r="K134" s="279"/>
      <c r="L134" s="280"/>
    </row>
    <row r="135" spans="1:12" ht="15.75" x14ac:dyDescent="0.2">
      <c r="A135" s="281"/>
      <c r="B135" s="282"/>
      <c r="C135" s="276"/>
      <c r="D135" s="277">
        <f t="shared" si="1"/>
        <v>0</v>
      </c>
      <c r="E135" s="276"/>
      <c r="F135" s="276"/>
      <c r="G135" s="276"/>
      <c r="H135" s="278"/>
      <c r="I135" s="278"/>
      <c r="J135" s="278"/>
      <c r="K135" s="279"/>
      <c r="L135" s="280"/>
    </row>
    <row r="136" spans="1:12" ht="15.75" x14ac:dyDescent="0.2">
      <c r="A136" s="281"/>
      <c r="B136" s="282"/>
      <c r="C136" s="276"/>
      <c r="D136" s="277">
        <f t="shared" si="1"/>
        <v>0</v>
      </c>
      <c r="E136" s="276"/>
      <c r="F136" s="276"/>
      <c r="G136" s="276"/>
      <c r="H136" s="278"/>
      <c r="I136" s="278"/>
      <c r="J136" s="278"/>
      <c r="K136" s="279"/>
      <c r="L136" s="280"/>
    </row>
    <row r="137" spans="1:12" ht="15.75" x14ac:dyDescent="0.2">
      <c r="A137" s="281"/>
      <c r="B137" s="282"/>
      <c r="C137" s="276"/>
      <c r="D137" s="277">
        <f t="shared" si="1"/>
        <v>0</v>
      </c>
      <c r="E137" s="276"/>
      <c r="F137" s="276"/>
      <c r="G137" s="276"/>
      <c r="H137" s="278"/>
      <c r="I137" s="278"/>
      <c r="J137" s="278"/>
      <c r="K137" s="279"/>
      <c r="L137" s="280"/>
    </row>
    <row r="138" spans="1:12" ht="15.75" x14ac:dyDescent="0.2">
      <c r="A138" s="281"/>
      <c r="B138" s="282"/>
      <c r="C138" s="276"/>
      <c r="D138" s="277">
        <f t="shared" si="1"/>
        <v>0</v>
      </c>
      <c r="E138" s="276"/>
      <c r="F138" s="276"/>
      <c r="G138" s="276"/>
      <c r="H138" s="278"/>
      <c r="I138" s="278"/>
      <c r="J138" s="278"/>
      <c r="K138" s="279"/>
      <c r="L138" s="280"/>
    </row>
    <row r="139" spans="1:12" ht="15.75" x14ac:dyDescent="0.2">
      <c r="A139" s="281"/>
      <c r="B139" s="282"/>
      <c r="C139" s="276"/>
      <c r="D139" s="277">
        <f t="shared" si="1"/>
        <v>0</v>
      </c>
      <c r="E139" s="276"/>
      <c r="F139" s="276"/>
      <c r="G139" s="276"/>
      <c r="H139" s="278"/>
      <c r="I139" s="278"/>
      <c r="J139" s="278"/>
      <c r="K139" s="279"/>
      <c r="L139" s="280"/>
    </row>
    <row r="140" spans="1:12" ht="15.75" x14ac:dyDescent="0.2">
      <c r="A140" s="281"/>
      <c r="B140" s="282"/>
      <c r="C140" s="276"/>
      <c r="D140" s="277">
        <f t="shared" si="1"/>
        <v>0</v>
      </c>
      <c r="E140" s="276"/>
      <c r="F140" s="276"/>
      <c r="G140" s="276"/>
      <c r="H140" s="278"/>
      <c r="I140" s="278"/>
      <c r="J140" s="278"/>
      <c r="K140" s="279"/>
      <c r="L140" s="280"/>
    </row>
    <row r="141" spans="1:12" ht="15.75" x14ac:dyDescent="0.2">
      <c r="A141" s="281"/>
      <c r="B141" s="282"/>
      <c r="C141" s="276"/>
      <c r="D141" s="277">
        <f t="shared" si="1"/>
        <v>0</v>
      </c>
      <c r="E141" s="276"/>
      <c r="F141" s="276"/>
      <c r="G141" s="276"/>
      <c r="H141" s="278"/>
      <c r="I141" s="278"/>
      <c r="J141" s="278"/>
      <c r="K141" s="279"/>
      <c r="L141" s="280"/>
    </row>
    <row r="142" spans="1:12" ht="15.75" x14ac:dyDescent="0.2">
      <c r="A142" s="281"/>
      <c r="B142" s="282"/>
      <c r="C142" s="276"/>
      <c r="D142" s="277">
        <f t="shared" si="1"/>
        <v>0</v>
      </c>
      <c r="E142" s="276"/>
      <c r="F142" s="276"/>
      <c r="G142" s="276"/>
      <c r="H142" s="278"/>
      <c r="I142" s="278"/>
      <c r="J142" s="278"/>
      <c r="K142" s="279"/>
      <c r="L142" s="280"/>
    </row>
    <row r="143" spans="1:12" ht="15.75" x14ac:dyDescent="0.2">
      <c r="A143" s="281"/>
      <c r="B143" s="282"/>
      <c r="C143" s="276"/>
      <c r="D143" s="277">
        <f t="shared" si="1"/>
        <v>0</v>
      </c>
      <c r="E143" s="276"/>
      <c r="F143" s="276"/>
      <c r="G143" s="276"/>
      <c r="H143" s="278"/>
      <c r="I143" s="278"/>
      <c r="J143" s="278"/>
      <c r="K143" s="279"/>
      <c r="L143" s="280"/>
    </row>
    <row r="144" spans="1:12" ht="15.75" x14ac:dyDescent="0.2">
      <c r="A144" s="281"/>
      <c r="B144" s="282"/>
      <c r="C144" s="276"/>
      <c r="D144" s="277">
        <f t="shared" si="1"/>
        <v>0</v>
      </c>
      <c r="E144" s="276"/>
      <c r="F144" s="276"/>
      <c r="G144" s="276"/>
      <c r="H144" s="278"/>
      <c r="I144" s="278"/>
      <c r="J144" s="278"/>
      <c r="K144" s="279"/>
      <c r="L144" s="280"/>
    </row>
    <row r="145" spans="1:12" ht="15.75" x14ac:dyDescent="0.2">
      <c r="A145" s="281"/>
      <c r="B145" s="282"/>
      <c r="C145" s="276"/>
      <c r="D145" s="277">
        <f t="shared" si="1"/>
        <v>0</v>
      </c>
      <c r="E145" s="276"/>
      <c r="F145" s="276"/>
      <c r="G145" s="276"/>
      <c r="H145" s="278"/>
      <c r="I145" s="278"/>
      <c r="J145" s="278"/>
      <c r="K145" s="279"/>
      <c r="L145" s="280"/>
    </row>
    <row r="146" spans="1:12" ht="15.75" x14ac:dyDescent="0.2">
      <c r="A146" s="281"/>
      <c r="B146" s="282"/>
      <c r="C146" s="276"/>
      <c r="D146" s="277">
        <f t="shared" si="1"/>
        <v>0</v>
      </c>
      <c r="E146" s="276"/>
      <c r="F146" s="276"/>
      <c r="G146" s="276"/>
      <c r="H146" s="278"/>
      <c r="I146" s="278"/>
      <c r="J146" s="278"/>
      <c r="K146" s="279"/>
      <c r="L146" s="280"/>
    </row>
    <row r="147" spans="1:12" ht="15.75" x14ac:dyDescent="0.2">
      <c r="A147" s="281"/>
      <c r="B147" s="282"/>
      <c r="C147" s="276"/>
      <c r="D147" s="277">
        <f t="shared" si="1"/>
        <v>0</v>
      </c>
      <c r="E147" s="276"/>
      <c r="F147" s="276"/>
      <c r="G147" s="276"/>
      <c r="H147" s="278"/>
      <c r="I147" s="278"/>
      <c r="J147" s="278"/>
      <c r="K147" s="279"/>
      <c r="L147" s="280"/>
    </row>
    <row r="148" spans="1:12" ht="15.75" x14ac:dyDescent="0.2">
      <c r="A148" s="281"/>
      <c r="B148" s="282"/>
      <c r="C148" s="276"/>
      <c r="D148" s="277">
        <f t="shared" si="1"/>
        <v>0</v>
      </c>
      <c r="E148" s="276"/>
      <c r="F148" s="276"/>
      <c r="G148" s="276"/>
      <c r="H148" s="278"/>
      <c r="I148" s="278"/>
      <c r="J148" s="278"/>
      <c r="K148" s="279"/>
      <c r="L148" s="280"/>
    </row>
    <row r="149" spans="1:12" ht="15.75" x14ac:dyDescent="0.2">
      <c r="A149" s="281"/>
      <c r="B149" s="282"/>
      <c r="C149" s="276"/>
      <c r="D149" s="277">
        <f t="shared" si="1"/>
        <v>0</v>
      </c>
      <c r="E149" s="276"/>
      <c r="F149" s="276"/>
      <c r="G149" s="276"/>
      <c r="H149" s="278"/>
      <c r="I149" s="278"/>
      <c r="J149" s="278"/>
      <c r="K149" s="279"/>
      <c r="L149" s="280"/>
    </row>
    <row r="150" spans="1:12" ht="15.75" x14ac:dyDescent="0.2">
      <c r="A150" s="281"/>
      <c r="B150" s="282"/>
      <c r="C150" s="276"/>
      <c r="D150" s="277">
        <f t="shared" si="1"/>
        <v>0</v>
      </c>
      <c r="E150" s="276"/>
      <c r="F150" s="276"/>
      <c r="G150" s="276"/>
      <c r="H150" s="278"/>
      <c r="I150" s="278"/>
      <c r="J150" s="278"/>
      <c r="K150" s="279"/>
      <c r="L150" s="280"/>
    </row>
    <row r="151" spans="1:12" ht="15.75" x14ac:dyDescent="0.2">
      <c r="A151" s="281"/>
      <c r="B151" s="282"/>
      <c r="C151" s="276"/>
      <c r="D151" s="277">
        <f t="shared" si="1"/>
        <v>0</v>
      </c>
      <c r="E151" s="276"/>
      <c r="F151" s="276"/>
      <c r="G151" s="276"/>
      <c r="H151" s="278"/>
      <c r="I151" s="278"/>
      <c r="J151" s="278"/>
      <c r="K151" s="279"/>
      <c r="L151" s="280"/>
    </row>
    <row r="152" spans="1:12" ht="15.75" x14ac:dyDescent="0.2">
      <c r="A152" s="281"/>
      <c r="B152" s="282"/>
      <c r="C152" s="276"/>
      <c r="D152" s="277">
        <f t="shared" si="1"/>
        <v>0</v>
      </c>
      <c r="E152" s="276"/>
      <c r="F152" s="276"/>
      <c r="G152" s="276"/>
      <c r="H152" s="278"/>
      <c r="I152" s="278"/>
      <c r="J152" s="278"/>
      <c r="K152" s="279"/>
      <c r="L152" s="280"/>
    </row>
    <row r="153" spans="1:12" ht="15.75" x14ac:dyDescent="0.2">
      <c r="A153" s="281"/>
      <c r="B153" s="282"/>
      <c r="C153" s="276"/>
      <c r="D153" s="277">
        <f t="shared" si="1"/>
        <v>0</v>
      </c>
      <c r="E153" s="276"/>
      <c r="F153" s="276"/>
      <c r="G153" s="276"/>
      <c r="H153" s="278"/>
      <c r="I153" s="278"/>
      <c r="J153" s="278"/>
      <c r="K153" s="279"/>
      <c r="L153" s="280"/>
    </row>
    <row r="154" spans="1:12" ht="15.75" x14ac:dyDescent="0.2">
      <c r="A154" s="281"/>
      <c r="B154" s="282"/>
      <c r="C154" s="276"/>
      <c r="D154" s="277">
        <f t="shared" si="1"/>
        <v>0</v>
      </c>
      <c r="E154" s="276"/>
      <c r="F154" s="276"/>
      <c r="G154" s="276"/>
      <c r="H154" s="278"/>
      <c r="I154" s="278"/>
      <c r="J154" s="278"/>
      <c r="K154" s="279"/>
      <c r="L154" s="280"/>
    </row>
    <row r="155" spans="1:12" ht="15.75" x14ac:dyDescent="0.2">
      <c r="A155" s="281"/>
      <c r="B155" s="282"/>
      <c r="C155" s="276"/>
      <c r="D155" s="277">
        <f t="shared" si="1"/>
        <v>0</v>
      </c>
      <c r="E155" s="276"/>
      <c r="F155" s="276"/>
      <c r="G155" s="276"/>
      <c r="H155" s="278"/>
      <c r="I155" s="278"/>
      <c r="J155" s="278"/>
      <c r="K155" s="279"/>
      <c r="L155" s="280"/>
    </row>
    <row r="156" spans="1:12" ht="15.75" x14ac:dyDescent="0.2">
      <c r="A156" s="281"/>
      <c r="B156" s="282"/>
      <c r="C156" s="276"/>
      <c r="D156" s="277">
        <f t="shared" ref="D156:D219" si="2">+C156*(100-E156)/100</f>
        <v>0</v>
      </c>
      <c r="E156" s="276"/>
      <c r="F156" s="276"/>
      <c r="G156" s="276"/>
      <c r="H156" s="278"/>
      <c r="I156" s="278"/>
      <c r="J156" s="278"/>
      <c r="K156" s="279"/>
      <c r="L156" s="280"/>
    </row>
    <row r="157" spans="1:12" ht="15.75" x14ac:dyDescent="0.2">
      <c r="A157" s="281"/>
      <c r="B157" s="282"/>
      <c r="C157" s="276"/>
      <c r="D157" s="277">
        <f t="shared" si="2"/>
        <v>0</v>
      </c>
      <c r="E157" s="276"/>
      <c r="F157" s="276"/>
      <c r="G157" s="276"/>
      <c r="H157" s="278"/>
      <c r="I157" s="278"/>
      <c r="J157" s="278"/>
      <c r="K157" s="279"/>
      <c r="L157" s="280"/>
    </row>
    <row r="158" spans="1:12" ht="15.75" x14ac:dyDescent="0.2">
      <c r="A158" s="281"/>
      <c r="B158" s="282"/>
      <c r="C158" s="276"/>
      <c r="D158" s="277">
        <f t="shared" si="2"/>
        <v>0</v>
      </c>
      <c r="E158" s="276"/>
      <c r="F158" s="276"/>
      <c r="G158" s="276"/>
      <c r="H158" s="278"/>
      <c r="I158" s="278"/>
      <c r="J158" s="278"/>
      <c r="K158" s="279"/>
      <c r="L158" s="280"/>
    </row>
    <row r="159" spans="1:12" ht="15.75" x14ac:dyDescent="0.2">
      <c r="A159" s="281"/>
      <c r="B159" s="282"/>
      <c r="C159" s="276"/>
      <c r="D159" s="277">
        <f t="shared" si="2"/>
        <v>0</v>
      </c>
      <c r="E159" s="276"/>
      <c r="F159" s="276"/>
      <c r="G159" s="276"/>
      <c r="H159" s="278"/>
      <c r="I159" s="278"/>
      <c r="J159" s="278"/>
      <c r="K159" s="279"/>
      <c r="L159" s="280"/>
    </row>
    <row r="160" spans="1:12" ht="15.75" x14ac:dyDescent="0.2">
      <c r="A160" s="281"/>
      <c r="B160" s="282"/>
      <c r="C160" s="276"/>
      <c r="D160" s="277">
        <f t="shared" si="2"/>
        <v>0</v>
      </c>
      <c r="E160" s="276"/>
      <c r="F160" s="276"/>
      <c r="G160" s="276"/>
      <c r="H160" s="278"/>
      <c r="I160" s="278"/>
      <c r="J160" s="278"/>
      <c r="K160" s="279"/>
      <c r="L160" s="280"/>
    </row>
    <row r="161" spans="1:12" ht="15.75" x14ac:dyDescent="0.2">
      <c r="A161" s="281"/>
      <c r="B161" s="282"/>
      <c r="C161" s="276"/>
      <c r="D161" s="277">
        <f t="shared" si="2"/>
        <v>0</v>
      </c>
      <c r="E161" s="276"/>
      <c r="F161" s="276"/>
      <c r="G161" s="276"/>
      <c r="H161" s="278"/>
      <c r="I161" s="278"/>
      <c r="J161" s="278"/>
      <c r="K161" s="279"/>
      <c r="L161" s="280"/>
    </row>
    <row r="162" spans="1:12" ht="15.75" x14ac:dyDescent="0.2">
      <c r="A162" s="281"/>
      <c r="B162" s="282"/>
      <c r="C162" s="276"/>
      <c r="D162" s="277">
        <f t="shared" si="2"/>
        <v>0</v>
      </c>
      <c r="E162" s="276"/>
      <c r="F162" s="276"/>
      <c r="G162" s="276"/>
      <c r="H162" s="278"/>
      <c r="I162" s="278"/>
      <c r="J162" s="278"/>
      <c r="K162" s="279"/>
      <c r="L162" s="280"/>
    </row>
    <row r="163" spans="1:12" ht="15.75" x14ac:dyDescent="0.2">
      <c r="A163" s="281"/>
      <c r="B163" s="282"/>
      <c r="C163" s="276"/>
      <c r="D163" s="277">
        <f t="shared" si="2"/>
        <v>0</v>
      </c>
      <c r="E163" s="276"/>
      <c r="F163" s="276"/>
      <c r="G163" s="276"/>
      <c r="H163" s="278"/>
      <c r="I163" s="278"/>
      <c r="J163" s="278"/>
      <c r="K163" s="279"/>
      <c r="L163" s="280"/>
    </row>
    <row r="164" spans="1:12" ht="15.75" x14ac:dyDescent="0.2">
      <c r="A164" s="281"/>
      <c r="B164" s="282"/>
      <c r="C164" s="276"/>
      <c r="D164" s="277">
        <f t="shared" si="2"/>
        <v>0</v>
      </c>
      <c r="E164" s="276"/>
      <c r="F164" s="276"/>
      <c r="G164" s="276"/>
      <c r="H164" s="278"/>
      <c r="I164" s="278"/>
      <c r="J164" s="278"/>
      <c r="K164" s="279"/>
      <c r="L164" s="280"/>
    </row>
    <row r="165" spans="1:12" ht="15.75" x14ac:dyDescent="0.2">
      <c r="A165" s="281"/>
      <c r="B165" s="282"/>
      <c r="C165" s="276"/>
      <c r="D165" s="277">
        <f t="shared" si="2"/>
        <v>0</v>
      </c>
      <c r="E165" s="276"/>
      <c r="F165" s="276"/>
      <c r="G165" s="276"/>
      <c r="H165" s="278"/>
      <c r="I165" s="278"/>
      <c r="J165" s="278"/>
      <c r="K165" s="279"/>
      <c r="L165" s="280"/>
    </row>
    <row r="166" spans="1:12" ht="15.75" x14ac:dyDescent="0.2">
      <c r="A166" s="281"/>
      <c r="B166" s="282"/>
      <c r="C166" s="276"/>
      <c r="D166" s="277">
        <f t="shared" si="2"/>
        <v>0</v>
      </c>
      <c r="E166" s="276"/>
      <c r="F166" s="276"/>
      <c r="G166" s="276"/>
      <c r="H166" s="278"/>
      <c r="I166" s="278"/>
      <c r="J166" s="278"/>
      <c r="K166" s="279"/>
      <c r="L166" s="280"/>
    </row>
    <row r="167" spans="1:12" ht="15.75" x14ac:dyDescent="0.2">
      <c r="A167" s="281"/>
      <c r="B167" s="282"/>
      <c r="C167" s="276"/>
      <c r="D167" s="277">
        <f t="shared" si="2"/>
        <v>0</v>
      </c>
      <c r="E167" s="276"/>
      <c r="F167" s="276"/>
      <c r="G167" s="276"/>
      <c r="H167" s="278"/>
      <c r="I167" s="278"/>
      <c r="J167" s="278"/>
      <c r="K167" s="279"/>
      <c r="L167" s="280"/>
    </row>
    <row r="168" spans="1:12" ht="15.75" x14ac:dyDescent="0.2">
      <c r="A168" s="281"/>
      <c r="B168" s="282"/>
      <c r="C168" s="276"/>
      <c r="D168" s="277">
        <f t="shared" si="2"/>
        <v>0</v>
      </c>
      <c r="E168" s="276"/>
      <c r="F168" s="276"/>
      <c r="G168" s="276"/>
      <c r="H168" s="278"/>
      <c r="I168" s="278"/>
      <c r="J168" s="278"/>
      <c r="K168" s="279"/>
      <c r="L168" s="280"/>
    </row>
    <row r="169" spans="1:12" ht="15.75" x14ac:dyDescent="0.2">
      <c r="A169" s="281"/>
      <c r="B169" s="282"/>
      <c r="C169" s="276"/>
      <c r="D169" s="277">
        <f t="shared" si="2"/>
        <v>0</v>
      </c>
      <c r="E169" s="276"/>
      <c r="F169" s="276"/>
      <c r="G169" s="276"/>
      <c r="H169" s="278"/>
      <c r="I169" s="278"/>
      <c r="J169" s="278"/>
      <c r="K169" s="279"/>
      <c r="L169" s="280"/>
    </row>
    <row r="170" spans="1:12" ht="15.75" x14ac:dyDescent="0.2">
      <c r="A170" s="281"/>
      <c r="B170" s="282"/>
      <c r="C170" s="276"/>
      <c r="D170" s="277">
        <f t="shared" si="2"/>
        <v>0</v>
      </c>
      <c r="E170" s="276"/>
      <c r="F170" s="276"/>
      <c r="G170" s="276"/>
      <c r="H170" s="278"/>
      <c r="I170" s="278"/>
      <c r="J170" s="278"/>
      <c r="K170" s="279"/>
      <c r="L170" s="280"/>
    </row>
    <row r="171" spans="1:12" ht="15.75" x14ac:dyDescent="0.2">
      <c r="A171" s="281"/>
      <c r="B171" s="282"/>
      <c r="C171" s="276"/>
      <c r="D171" s="277">
        <f t="shared" si="2"/>
        <v>0</v>
      </c>
      <c r="E171" s="276"/>
      <c r="F171" s="276"/>
      <c r="G171" s="276"/>
      <c r="H171" s="278"/>
      <c r="I171" s="278"/>
      <c r="J171" s="278"/>
      <c r="K171" s="279"/>
      <c r="L171" s="280"/>
    </row>
    <row r="172" spans="1:12" ht="15.75" x14ac:dyDescent="0.2">
      <c r="A172" s="281"/>
      <c r="B172" s="282"/>
      <c r="C172" s="276"/>
      <c r="D172" s="277">
        <f t="shared" si="2"/>
        <v>0</v>
      </c>
      <c r="E172" s="276"/>
      <c r="F172" s="276"/>
      <c r="G172" s="276"/>
      <c r="H172" s="278"/>
      <c r="I172" s="278"/>
      <c r="J172" s="278"/>
      <c r="K172" s="279"/>
      <c r="L172" s="280"/>
    </row>
    <row r="173" spans="1:12" ht="15.75" x14ac:dyDescent="0.2">
      <c r="A173" s="281"/>
      <c r="B173" s="282"/>
      <c r="C173" s="276"/>
      <c r="D173" s="277">
        <f t="shared" si="2"/>
        <v>0</v>
      </c>
      <c r="E173" s="276"/>
      <c r="F173" s="276"/>
      <c r="G173" s="276"/>
      <c r="H173" s="278"/>
      <c r="I173" s="278"/>
      <c r="J173" s="278"/>
      <c r="K173" s="279"/>
      <c r="L173" s="280"/>
    </row>
    <row r="174" spans="1:12" ht="15.75" x14ac:dyDescent="0.2">
      <c r="A174" s="281"/>
      <c r="B174" s="282"/>
      <c r="C174" s="276"/>
      <c r="D174" s="277">
        <f t="shared" si="2"/>
        <v>0</v>
      </c>
      <c r="E174" s="276"/>
      <c r="F174" s="276"/>
      <c r="G174" s="276"/>
      <c r="H174" s="278"/>
      <c r="I174" s="278"/>
      <c r="J174" s="278"/>
      <c r="K174" s="279"/>
      <c r="L174" s="280"/>
    </row>
    <row r="175" spans="1:12" ht="15.75" x14ac:dyDescent="0.2">
      <c r="A175" s="281"/>
      <c r="B175" s="282"/>
      <c r="C175" s="276"/>
      <c r="D175" s="277">
        <f t="shared" si="2"/>
        <v>0</v>
      </c>
      <c r="E175" s="276"/>
      <c r="F175" s="276"/>
      <c r="G175" s="276"/>
      <c r="H175" s="278"/>
      <c r="I175" s="278"/>
      <c r="J175" s="278"/>
      <c r="K175" s="279"/>
      <c r="L175" s="280"/>
    </row>
    <row r="176" spans="1:12" ht="15.75" x14ac:dyDescent="0.2">
      <c r="A176" s="281"/>
      <c r="B176" s="282"/>
      <c r="C176" s="276"/>
      <c r="D176" s="277">
        <f t="shared" si="2"/>
        <v>0</v>
      </c>
      <c r="E176" s="276"/>
      <c r="F176" s="276"/>
      <c r="G176" s="276"/>
      <c r="H176" s="278"/>
      <c r="I176" s="278"/>
      <c r="J176" s="278"/>
      <c r="K176" s="279"/>
      <c r="L176" s="280"/>
    </row>
    <row r="177" spans="1:12" ht="15.75" x14ac:dyDescent="0.2">
      <c r="A177" s="281"/>
      <c r="B177" s="282"/>
      <c r="C177" s="276"/>
      <c r="D177" s="277">
        <f t="shared" si="2"/>
        <v>0</v>
      </c>
      <c r="E177" s="276"/>
      <c r="F177" s="276"/>
      <c r="G177" s="276"/>
      <c r="H177" s="278"/>
      <c r="I177" s="278"/>
      <c r="J177" s="278"/>
      <c r="K177" s="279"/>
      <c r="L177" s="280"/>
    </row>
    <row r="178" spans="1:12" ht="15.75" x14ac:dyDescent="0.2">
      <c r="A178" s="281"/>
      <c r="B178" s="282"/>
      <c r="C178" s="276"/>
      <c r="D178" s="277">
        <f t="shared" si="2"/>
        <v>0</v>
      </c>
      <c r="E178" s="276"/>
      <c r="F178" s="276"/>
      <c r="G178" s="276"/>
      <c r="H178" s="278"/>
      <c r="I178" s="278"/>
      <c r="J178" s="278"/>
      <c r="K178" s="279"/>
      <c r="L178" s="280"/>
    </row>
    <row r="179" spans="1:12" ht="15.75" x14ac:dyDescent="0.2">
      <c r="A179" s="281"/>
      <c r="B179" s="282"/>
      <c r="C179" s="276"/>
      <c r="D179" s="277">
        <f t="shared" si="2"/>
        <v>0</v>
      </c>
      <c r="E179" s="276"/>
      <c r="F179" s="276"/>
      <c r="G179" s="276"/>
      <c r="H179" s="278"/>
      <c r="I179" s="278"/>
      <c r="J179" s="278"/>
      <c r="K179" s="279"/>
      <c r="L179" s="280"/>
    </row>
    <row r="180" spans="1:12" ht="15.75" x14ac:dyDescent="0.2">
      <c r="A180" s="281"/>
      <c r="B180" s="282"/>
      <c r="C180" s="276"/>
      <c r="D180" s="277">
        <f t="shared" si="2"/>
        <v>0</v>
      </c>
      <c r="E180" s="276"/>
      <c r="F180" s="276"/>
      <c r="G180" s="276"/>
      <c r="H180" s="278"/>
      <c r="I180" s="278"/>
      <c r="J180" s="278"/>
      <c r="K180" s="279"/>
      <c r="L180" s="280"/>
    </row>
    <row r="181" spans="1:12" ht="15.75" x14ac:dyDescent="0.2">
      <c r="A181" s="281"/>
      <c r="B181" s="282"/>
      <c r="C181" s="276"/>
      <c r="D181" s="277">
        <f t="shared" si="2"/>
        <v>0</v>
      </c>
      <c r="E181" s="276"/>
      <c r="F181" s="276"/>
      <c r="G181" s="276"/>
      <c r="H181" s="278"/>
      <c r="I181" s="278"/>
      <c r="J181" s="278"/>
      <c r="K181" s="279"/>
      <c r="L181" s="280"/>
    </row>
    <row r="182" spans="1:12" ht="15.75" x14ac:dyDescent="0.2">
      <c r="A182" s="281"/>
      <c r="B182" s="282"/>
      <c r="C182" s="276"/>
      <c r="D182" s="277">
        <f t="shared" si="2"/>
        <v>0</v>
      </c>
      <c r="E182" s="276"/>
      <c r="F182" s="276"/>
      <c r="G182" s="276"/>
      <c r="H182" s="278"/>
      <c r="I182" s="278"/>
      <c r="J182" s="278"/>
      <c r="K182" s="279"/>
      <c r="L182" s="280"/>
    </row>
    <row r="183" spans="1:12" ht="15.75" x14ac:dyDescent="0.2">
      <c r="A183" s="281"/>
      <c r="B183" s="282"/>
      <c r="C183" s="276"/>
      <c r="D183" s="277">
        <f t="shared" si="2"/>
        <v>0</v>
      </c>
      <c r="E183" s="276"/>
      <c r="F183" s="276"/>
      <c r="G183" s="276"/>
      <c r="H183" s="278"/>
      <c r="I183" s="278"/>
      <c r="J183" s="278"/>
      <c r="K183" s="279"/>
      <c r="L183" s="280"/>
    </row>
    <row r="184" spans="1:12" ht="15.75" x14ac:dyDescent="0.2">
      <c r="A184" s="281"/>
      <c r="B184" s="282"/>
      <c r="C184" s="276"/>
      <c r="D184" s="277">
        <f t="shared" si="2"/>
        <v>0</v>
      </c>
      <c r="E184" s="276"/>
      <c r="F184" s="276"/>
      <c r="G184" s="276"/>
      <c r="H184" s="278"/>
      <c r="I184" s="278"/>
      <c r="J184" s="278"/>
      <c r="K184" s="279"/>
      <c r="L184" s="280"/>
    </row>
    <row r="185" spans="1:12" ht="15.75" x14ac:dyDescent="0.2">
      <c r="A185" s="281"/>
      <c r="B185" s="282"/>
      <c r="C185" s="276"/>
      <c r="D185" s="277">
        <f t="shared" si="2"/>
        <v>0</v>
      </c>
      <c r="E185" s="276"/>
      <c r="F185" s="276"/>
      <c r="G185" s="276"/>
      <c r="H185" s="278"/>
      <c r="I185" s="278"/>
      <c r="J185" s="278"/>
      <c r="K185" s="279"/>
      <c r="L185" s="280"/>
    </row>
    <row r="186" spans="1:12" ht="15.75" x14ac:dyDescent="0.2">
      <c r="A186" s="281"/>
      <c r="B186" s="282"/>
      <c r="C186" s="276"/>
      <c r="D186" s="277">
        <f t="shared" si="2"/>
        <v>0</v>
      </c>
      <c r="E186" s="276"/>
      <c r="F186" s="276"/>
      <c r="G186" s="276"/>
      <c r="H186" s="278"/>
      <c r="I186" s="278"/>
      <c r="J186" s="278"/>
      <c r="K186" s="279"/>
      <c r="L186" s="280"/>
    </row>
    <row r="187" spans="1:12" ht="15.75" x14ac:dyDescent="0.2">
      <c r="A187" s="281"/>
      <c r="B187" s="282"/>
      <c r="C187" s="276"/>
      <c r="D187" s="277">
        <f t="shared" si="2"/>
        <v>0</v>
      </c>
      <c r="E187" s="276"/>
      <c r="F187" s="276"/>
      <c r="G187" s="276"/>
      <c r="H187" s="278"/>
      <c r="I187" s="278"/>
      <c r="J187" s="278"/>
      <c r="K187" s="279"/>
      <c r="L187" s="280"/>
    </row>
    <row r="188" spans="1:12" ht="15.75" x14ac:dyDescent="0.2">
      <c r="A188" s="281"/>
      <c r="B188" s="282"/>
      <c r="C188" s="276"/>
      <c r="D188" s="277">
        <f t="shared" si="2"/>
        <v>0</v>
      </c>
      <c r="E188" s="276"/>
      <c r="F188" s="276"/>
      <c r="G188" s="276"/>
      <c r="H188" s="278"/>
      <c r="I188" s="278"/>
      <c r="J188" s="278"/>
      <c r="K188" s="279"/>
      <c r="L188" s="280"/>
    </row>
    <row r="189" spans="1:12" ht="15.75" x14ac:dyDescent="0.2">
      <c r="A189" s="281"/>
      <c r="B189" s="282"/>
      <c r="C189" s="276"/>
      <c r="D189" s="277">
        <f t="shared" si="2"/>
        <v>0</v>
      </c>
      <c r="E189" s="276"/>
      <c r="F189" s="276"/>
      <c r="G189" s="276"/>
      <c r="H189" s="278"/>
      <c r="I189" s="278"/>
      <c r="J189" s="278"/>
      <c r="K189" s="279"/>
      <c r="L189" s="280"/>
    </row>
    <row r="190" spans="1:12" ht="15.75" x14ac:dyDescent="0.2">
      <c r="A190" s="281"/>
      <c r="B190" s="282"/>
      <c r="C190" s="276"/>
      <c r="D190" s="277">
        <f t="shared" si="2"/>
        <v>0</v>
      </c>
      <c r="E190" s="276"/>
      <c r="F190" s="276"/>
      <c r="G190" s="276"/>
      <c r="H190" s="278"/>
      <c r="I190" s="278"/>
      <c r="J190" s="278"/>
      <c r="K190" s="279"/>
      <c r="L190" s="280"/>
    </row>
    <row r="191" spans="1:12" ht="15.75" x14ac:dyDescent="0.2">
      <c r="A191" s="281"/>
      <c r="B191" s="282"/>
      <c r="C191" s="276"/>
      <c r="D191" s="277">
        <f t="shared" si="2"/>
        <v>0</v>
      </c>
      <c r="E191" s="276"/>
      <c r="F191" s="276"/>
      <c r="G191" s="276"/>
      <c r="H191" s="278"/>
      <c r="I191" s="278"/>
      <c r="J191" s="278"/>
      <c r="K191" s="279"/>
      <c r="L191" s="280"/>
    </row>
    <row r="192" spans="1:12" ht="15.75" x14ac:dyDescent="0.2">
      <c r="A192" s="281"/>
      <c r="B192" s="282"/>
      <c r="C192" s="276"/>
      <c r="D192" s="277">
        <f t="shared" si="2"/>
        <v>0</v>
      </c>
      <c r="E192" s="276"/>
      <c r="F192" s="276"/>
      <c r="G192" s="276"/>
      <c r="H192" s="278"/>
      <c r="I192" s="278"/>
      <c r="J192" s="278"/>
      <c r="K192" s="279"/>
      <c r="L192" s="280"/>
    </row>
    <row r="193" spans="1:12" ht="15.75" x14ac:dyDescent="0.2">
      <c r="A193" s="281"/>
      <c r="B193" s="282"/>
      <c r="C193" s="276"/>
      <c r="D193" s="277">
        <f t="shared" si="2"/>
        <v>0</v>
      </c>
      <c r="E193" s="276"/>
      <c r="F193" s="276"/>
      <c r="G193" s="276"/>
      <c r="H193" s="278"/>
      <c r="I193" s="278"/>
      <c r="J193" s="278"/>
      <c r="K193" s="279"/>
      <c r="L193" s="280"/>
    </row>
    <row r="194" spans="1:12" ht="15.75" x14ac:dyDescent="0.2">
      <c r="A194" s="281"/>
      <c r="B194" s="282"/>
      <c r="C194" s="276"/>
      <c r="D194" s="277">
        <f t="shared" si="2"/>
        <v>0</v>
      </c>
      <c r="E194" s="276"/>
      <c r="F194" s="276"/>
      <c r="G194" s="276"/>
      <c r="H194" s="278"/>
      <c r="I194" s="278"/>
      <c r="J194" s="278"/>
      <c r="K194" s="279"/>
      <c r="L194" s="280"/>
    </row>
    <row r="195" spans="1:12" ht="15.75" x14ac:dyDescent="0.2">
      <c r="A195" s="281"/>
      <c r="B195" s="282"/>
      <c r="C195" s="276"/>
      <c r="D195" s="277">
        <f t="shared" si="2"/>
        <v>0</v>
      </c>
      <c r="E195" s="276"/>
      <c r="F195" s="276"/>
      <c r="G195" s="276"/>
      <c r="H195" s="278"/>
      <c r="I195" s="278"/>
      <c r="J195" s="278"/>
      <c r="K195" s="279"/>
      <c r="L195" s="280"/>
    </row>
    <row r="196" spans="1:12" ht="15.75" x14ac:dyDescent="0.2">
      <c r="A196" s="281"/>
      <c r="B196" s="282"/>
      <c r="C196" s="276"/>
      <c r="D196" s="277">
        <f t="shared" si="2"/>
        <v>0</v>
      </c>
      <c r="E196" s="276"/>
      <c r="F196" s="276"/>
      <c r="G196" s="276"/>
      <c r="H196" s="278"/>
      <c r="I196" s="278"/>
      <c r="J196" s="278"/>
      <c r="K196" s="279"/>
      <c r="L196" s="280"/>
    </row>
    <row r="197" spans="1:12" ht="15.75" x14ac:dyDescent="0.2">
      <c r="A197" s="281"/>
      <c r="B197" s="282"/>
      <c r="C197" s="276"/>
      <c r="D197" s="277">
        <f t="shared" si="2"/>
        <v>0</v>
      </c>
      <c r="E197" s="276"/>
      <c r="F197" s="276"/>
      <c r="G197" s="276"/>
      <c r="H197" s="278"/>
      <c r="I197" s="278"/>
      <c r="J197" s="278"/>
      <c r="K197" s="279"/>
      <c r="L197" s="280"/>
    </row>
    <row r="198" spans="1:12" ht="15.75" x14ac:dyDescent="0.2">
      <c r="A198" s="281"/>
      <c r="B198" s="282"/>
      <c r="C198" s="276"/>
      <c r="D198" s="277">
        <f t="shared" si="2"/>
        <v>0</v>
      </c>
      <c r="E198" s="276"/>
      <c r="F198" s="276"/>
      <c r="G198" s="276"/>
      <c r="H198" s="278"/>
      <c r="I198" s="278"/>
      <c r="J198" s="278"/>
      <c r="K198" s="279"/>
      <c r="L198" s="280"/>
    </row>
    <row r="199" spans="1:12" ht="15.75" x14ac:dyDescent="0.2">
      <c r="A199" s="281"/>
      <c r="B199" s="282"/>
      <c r="C199" s="276"/>
      <c r="D199" s="277">
        <f t="shared" si="2"/>
        <v>0</v>
      </c>
      <c r="E199" s="276"/>
      <c r="F199" s="276"/>
      <c r="G199" s="276"/>
      <c r="H199" s="278"/>
      <c r="I199" s="278"/>
      <c r="J199" s="278"/>
      <c r="K199" s="279"/>
      <c r="L199" s="280"/>
    </row>
    <row r="200" spans="1:12" ht="15.75" x14ac:dyDescent="0.2">
      <c r="A200" s="281"/>
      <c r="B200" s="282"/>
      <c r="C200" s="276"/>
      <c r="D200" s="277">
        <f t="shared" si="2"/>
        <v>0</v>
      </c>
      <c r="E200" s="276"/>
      <c r="F200" s="276"/>
      <c r="G200" s="276"/>
      <c r="H200" s="278"/>
      <c r="I200" s="278"/>
      <c r="J200" s="278"/>
      <c r="K200" s="279"/>
      <c r="L200" s="280"/>
    </row>
    <row r="201" spans="1:12" ht="15.75" x14ac:dyDescent="0.2">
      <c r="A201" s="281"/>
      <c r="B201" s="282"/>
      <c r="C201" s="276"/>
      <c r="D201" s="277">
        <f t="shared" si="2"/>
        <v>0</v>
      </c>
      <c r="E201" s="276"/>
      <c r="F201" s="276"/>
      <c r="G201" s="276"/>
      <c r="H201" s="278"/>
      <c r="I201" s="278"/>
      <c r="J201" s="278"/>
      <c r="K201" s="279"/>
      <c r="L201" s="280"/>
    </row>
    <row r="202" spans="1:12" ht="15.75" x14ac:dyDescent="0.2">
      <c r="A202" s="281"/>
      <c r="B202" s="282"/>
      <c r="C202" s="276"/>
      <c r="D202" s="277">
        <f t="shared" si="2"/>
        <v>0</v>
      </c>
      <c r="E202" s="276"/>
      <c r="F202" s="276"/>
      <c r="G202" s="276"/>
      <c r="H202" s="278"/>
      <c r="I202" s="278"/>
      <c r="J202" s="278"/>
      <c r="K202" s="279"/>
      <c r="L202" s="280"/>
    </row>
    <row r="203" spans="1:12" ht="15.75" x14ac:dyDescent="0.2">
      <c r="A203" s="281"/>
      <c r="B203" s="282"/>
      <c r="C203" s="276"/>
      <c r="D203" s="277">
        <f t="shared" si="2"/>
        <v>0</v>
      </c>
      <c r="E203" s="276"/>
      <c r="F203" s="276"/>
      <c r="G203" s="276"/>
      <c r="H203" s="278"/>
      <c r="I203" s="278"/>
      <c r="J203" s="278"/>
      <c r="K203" s="279"/>
      <c r="L203" s="280"/>
    </row>
    <row r="204" spans="1:12" ht="15.75" x14ac:dyDescent="0.2">
      <c r="A204" s="281"/>
      <c r="B204" s="282"/>
      <c r="C204" s="276"/>
      <c r="D204" s="277">
        <f t="shared" si="2"/>
        <v>0</v>
      </c>
      <c r="E204" s="276"/>
      <c r="F204" s="276"/>
      <c r="G204" s="276"/>
      <c r="H204" s="278"/>
      <c r="I204" s="278"/>
      <c r="J204" s="278"/>
      <c r="K204" s="279"/>
      <c r="L204" s="280"/>
    </row>
    <row r="205" spans="1:12" ht="15.75" x14ac:dyDescent="0.2">
      <c r="A205" s="281"/>
      <c r="B205" s="282"/>
      <c r="C205" s="276"/>
      <c r="D205" s="277">
        <f t="shared" si="2"/>
        <v>0</v>
      </c>
      <c r="E205" s="276"/>
      <c r="F205" s="276"/>
      <c r="G205" s="276"/>
      <c r="H205" s="278"/>
      <c r="I205" s="278"/>
      <c r="J205" s="278"/>
      <c r="K205" s="279"/>
      <c r="L205" s="280"/>
    </row>
    <row r="206" spans="1:12" ht="15.75" x14ac:dyDescent="0.2">
      <c r="A206" s="281"/>
      <c r="B206" s="282"/>
      <c r="C206" s="276"/>
      <c r="D206" s="277">
        <f t="shared" si="2"/>
        <v>0</v>
      </c>
      <c r="E206" s="276"/>
      <c r="F206" s="276"/>
      <c r="G206" s="276"/>
      <c r="H206" s="278"/>
      <c r="I206" s="278"/>
      <c r="J206" s="278"/>
      <c r="K206" s="279"/>
      <c r="L206" s="280"/>
    </row>
    <row r="207" spans="1:12" ht="15.75" x14ac:dyDescent="0.2">
      <c r="A207" s="281"/>
      <c r="B207" s="282"/>
      <c r="C207" s="276"/>
      <c r="D207" s="277">
        <f t="shared" si="2"/>
        <v>0</v>
      </c>
      <c r="E207" s="276"/>
      <c r="F207" s="276"/>
      <c r="G207" s="276"/>
      <c r="H207" s="278"/>
      <c r="I207" s="278"/>
      <c r="J207" s="278"/>
      <c r="K207" s="279"/>
      <c r="L207" s="280"/>
    </row>
    <row r="208" spans="1:12" ht="15.75" x14ac:dyDescent="0.2">
      <c r="A208" s="281"/>
      <c r="B208" s="282"/>
      <c r="C208" s="276"/>
      <c r="D208" s="277">
        <f t="shared" si="2"/>
        <v>0</v>
      </c>
      <c r="E208" s="276"/>
      <c r="F208" s="276"/>
      <c r="G208" s="276"/>
      <c r="H208" s="278"/>
      <c r="I208" s="278"/>
      <c r="J208" s="278"/>
      <c r="K208" s="279"/>
      <c r="L208" s="280"/>
    </row>
    <row r="209" spans="1:12" ht="15.75" x14ac:dyDescent="0.2">
      <c r="A209" s="281"/>
      <c r="B209" s="282"/>
      <c r="C209" s="276"/>
      <c r="D209" s="277">
        <f t="shared" si="2"/>
        <v>0</v>
      </c>
      <c r="E209" s="276"/>
      <c r="F209" s="276"/>
      <c r="G209" s="276"/>
      <c r="H209" s="278"/>
      <c r="I209" s="278"/>
      <c r="J209" s="278"/>
      <c r="K209" s="279"/>
      <c r="L209" s="280"/>
    </row>
    <row r="210" spans="1:12" ht="15.75" x14ac:dyDescent="0.2">
      <c r="A210" s="281"/>
      <c r="B210" s="282"/>
      <c r="C210" s="276"/>
      <c r="D210" s="277">
        <f t="shared" si="2"/>
        <v>0</v>
      </c>
      <c r="E210" s="276"/>
      <c r="F210" s="276"/>
      <c r="G210" s="276"/>
      <c r="H210" s="278"/>
      <c r="I210" s="278"/>
      <c r="J210" s="278"/>
      <c r="K210" s="279"/>
      <c r="L210" s="280"/>
    </row>
    <row r="211" spans="1:12" ht="15.75" x14ac:dyDescent="0.2">
      <c r="A211" s="281"/>
      <c r="B211" s="282"/>
      <c r="C211" s="276"/>
      <c r="D211" s="277">
        <f t="shared" si="2"/>
        <v>0</v>
      </c>
      <c r="E211" s="276"/>
      <c r="F211" s="276"/>
      <c r="G211" s="276"/>
      <c r="H211" s="278"/>
      <c r="I211" s="278"/>
      <c r="J211" s="278"/>
      <c r="K211" s="279"/>
      <c r="L211" s="280"/>
    </row>
    <row r="212" spans="1:12" ht="15.75" x14ac:dyDescent="0.2">
      <c r="A212" s="281"/>
      <c r="B212" s="282"/>
      <c r="C212" s="276"/>
      <c r="D212" s="277">
        <f t="shared" si="2"/>
        <v>0</v>
      </c>
      <c r="E212" s="276"/>
      <c r="F212" s="276"/>
      <c r="G212" s="276"/>
      <c r="H212" s="278"/>
      <c r="I212" s="278"/>
      <c r="J212" s="278"/>
      <c r="K212" s="279"/>
      <c r="L212" s="280"/>
    </row>
    <row r="213" spans="1:12" ht="15.75" x14ac:dyDescent="0.2">
      <c r="A213" s="281"/>
      <c r="B213" s="282"/>
      <c r="C213" s="276"/>
      <c r="D213" s="277">
        <f t="shared" si="2"/>
        <v>0</v>
      </c>
      <c r="E213" s="276"/>
      <c r="F213" s="276"/>
      <c r="G213" s="276"/>
      <c r="H213" s="278"/>
      <c r="I213" s="278"/>
      <c r="J213" s="278"/>
      <c r="K213" s="279"/>
      <c r="L213" s="280"/>
    </row>
    <row r="214" spans="1:12" ht="15.75" x14ac:dyDescent="0.2">
      <c r="A214" s="281"/>
      <c r="B214" s="282"/>
      <c r="C214" s="276"/>
      <c r="D214" s="277">
        <f t="shared" si="2"/>
        <v>0</v>
      </c>
      <c r="E214" s="276"/>
      <c r="F214" s="276"/>
      <c r="G214" s="276"/>
      <c r="H214" s="278"/>
      <c r="I214" s="278"/>
      <c r="J214" s="278"/>
      <c r="K214" s="279"/>
      <c r="L214" s="280"/>
    </row>
    <row r="215" spans="1:12" ht="15.75" x14ac:dyDescent="0.2">
      <c r="A215" s="281"/>
      <c r="B215" s="282"/>
      <c r="C215" s="276"/>
      <c r="D215" s="277">
        <f t="shared" si="2"/>
        <v>0</v>
      </c>
      <c r="E215" s="276"/>
      <c r="F215" s="276"/>
      <c r="G215" s="276"/>
      <c r="H215" s="278"/>
      <c r="I215" s="278"/>
      <c r="J215" s="278"/>
      <c r="K215" s="279"/>
      <c r="L215" s="280"/>
    </row>
    <row r="216" spans="1:12" ht="15.75" x14ac:dyDescent="0.2">
      <c r="A216" s="281"/>
      <c r="B216" s="282"/>
      <c r="C216" s="276"/>
      <c r="D216" s="277">
        <f t="shared" si="2"/>
        <v>0</v>
      </c>
      <c r="E216" s="276"/>
      <c r="F216" s="276"/>
      <c r="G216" s="276"/>
      <c r="H216" s="278"/>
      <c r="I216" s="278"/>
      <c r="J216" s="278"/>
      <c r="K216" s="279"/>
      <c r="L216" s="280"/>
    </row>
    <row r="217" spans="1:12" ht="15.75" x14ac:dyDescent="0.2">
      <c r="A217" s="281"/>
      <c r="B217" s="282"/>
      <c r="C217" s="276"/>
      <c r="D217" s="277">
        <f t="shared" si="2"/>
        <v>0</v>
      </c>
      <c r="E217" s="276"/>
      <c r="F217" s="276"/>
      <c r="G217" s="276"/>
      <c r="H217" s="278"/>
      <c r="I217" s="278"/>
      <c r="J217" s="278"/>
      <c r="K217" s="279"/>
      <c r="L217" s="280"/>
    </row>
    <row r="218" spans="1:12" ht="15.75" x14ac:dyDescent="0.2">
      <c r="A218" s="281"/>
      <c r="B218" s="282"/>
      <c r="C218" s="276"/>
      <c r="D218" s="277">
        <f t="shared" si="2"/>
        <v>0</v>
      </c>
      <c r="E218" s="276"/>
      <c r="F218" s="276"/>
      <c r="G218" s="276"/>
      <c r="H218" s="278"/>
      <c r="I218" s="278"/>
      <c r="J218" s="278"/>
      <c r="K218" s="279"/>
      <c r="L218" s="280"/>
    </row>
    <row r="219" spans="1:12" ht="15.75" x14ac:dyDescent="0.2">
      <c r="A219" s="281"/>
      <c r="B219" s="282"/>
      <c r="C219" s="276"/>
      <c r="D219" s="277">
        <f t="shared" si="2"/>
        <v>0</v>
      </c>
      <c r="E219" s="276"/>
      <c r="F219" s="276"/>
      <c r="G219" s="276"/>
      <c r="H219" s="278"/>
      <c r="I219" s="278"/>
      <c r="J219" s="278"/>
      <c r="K219" s="279"/>
      <c r="L219" s="280"/>
    </row>
    <row r="220" spans="1:12" ht="15.75" x14ac:dyDescent="0.2">
      <c r="A220" s="281"/>
      <c r="B220" s="282"/>
      <c r="C220" s="276"/>
      <c r="D220" s="277">
        <f t="shared" ref="D220:D283" si="3">+C220*(100-E220)/100</f>
        <v>0</v>
      </c>
      <c r="E220" s="276"/>
      <c r="F220" s="276"/>
      <c r="G220" s="276"/>
      <c r="H220" s="278"/>
      <c r="I220" s="278"/>
      <c r="J220" s="278"/>
      <c r="K220" s="279"/>
      <c r="L220" s="280"/>
    </row>
    <row r="221" spans="1:12" ht="15.75" x14ac:dyDescent="0.2">
      <c r="A221" s="281"/>
      <c r="B221" s="282"/>
      <c r="C221" s="276"/>
      <c r="D221" s="277">
        <f t="shared" si="3"/>
        <v>0</v>
      </c>
      <c r="E221" s="276"/>
      <c r="F221" s="276"/>
      <c r="G221" s="276"/>
      <c r="H221" s="278"/>
      <c r="I221" s="278"/>
      <c r="J221" s="278"/>
      <c r="K221" s="279"/>
      <c r="L221" s="280"/>
    </row>
    <row r="222" spans="1:12" ht="15.75" x14ac:dyDescent="0.2">
      <c r="A222" s="281"/>
      <c r="B222" s="282"/>
      <c r="C222" s="276"/>
      <c r="D222" s="277">
        <f t="shared" si="3"/>
        <v>0</v>
      </c>
      <c r="E222" s="276"/>
      <c r="F222" s="276"/>
      <c r="G222" s="276"/>
      <c r="H222" s="278"/>
      <c r="I222" s="278"/>
      <c r="J222" s="278"/>
      <c r="K222" s="279"/>
      <c r="L222" s="280"/>
    </row>
    <row r="223" spans="1:12" ht="15.75" x14ac:dyDescent="0.2">
      <c r="A223" s="281"/>
      <c r="B223" s="282"/>
      <c r="C223" s="276"/>
      <c r="D223" s="277">
        <f t="shared" si="3"/>
        <v>0</v>
      </c>
      <c r="E223" s="276"/>
      <c r="F223" s="276"/>
      <c r="G223" s="276"/>
      <c r="H223" s="278"/>
      <c r="I223" s="278"/>
      <c r="J223" s="278"/>
      <c r="K223" s="279"/>
      <c r="L223" s="280"/>
    </row>
    <row r="224" spans="1:12" ht="15.75" x14ac:dyDescent="0.2">
      <c r="A224" s="281"/>
      <c r="B224" s="282"/>
      <c r="C224" s="276"/>
      <c r="D224" s="277">
        <f t="shared" si="3"/>
        <v>0</v>
      </c>
      <c r="E224" s="276"/>
      <c r="F224" s="276"/>
      <c r="G224" s="276"/>
      <c r="H224" s="278"/>
      <c r="I224" s="278"/>
      <c r="J224" s="278"/>
      <c r="K224" s="279"/>
      <c r="L224" s="280"/>
    </row>
    <row r="225" spans="1:12" ht="15.75" x14ac:dyDescent="0.2">
      <c r="A225" s="281"/>
      <c r="B225" s="282"/>
      <c r="C225" s="276"/>
      <c r="D225" s="277">
        <f t="shared" si="3"/>
        <v>0</v>
      </c>
      <c r="E225" s="276"/>
      <c r="F225" s="276"/>
      <c r="G225" s="276"/>
      <c r="H225" s="278"/>
      <c r="I225" s="278"/>
      <c r="J225" s="278"/>
      <c r="K225" s="279"/>
      <c r="L225" s="280"/>
    </row>
    <row r="226" spans="1:12" ht="15.75" x14ac:dyDescent="0.2">
      <c r="A226" s="281"/>
      <c r="B226" s="282"/>
      <c r="C226" s="276"/>
      <c r="D226" s="277">
        <f t="shared" si="3"/>
        <v>0</v>
      </c>
      <c r="E226" s="276"/>
      <c r="F226" s="276"/>
      <c r="G226" s="276"/>
      <c r="H226" s="278"/>
      <c r="I226" s="278"/>
      <c r="J226" s="278"/>
      <c r="K226" s="279"/>
      <c r="L226" s="280"/>
    </row>
    <row r="227" spans="1:12" ht="15.75" x14ac:dyDescent="0.2">
      <c r="A227" s="281"/>
      <c r="B227" s="282"/>
      <c r="C227" s="276"/>
      <c r="D227" s="277">
        <f t="shared" si="3"/>
        <v>0</v>
      </c>
      <c r="E227" s="276"/>
      <c r="F227" s="276"/>
      <c r="G227" s="276"/>
      <c r="H227" s="278"/>
      <c r="I227" s="278"/>
      <c r="J227" s="278"/>
      <c r="K227" s="279"/>
      <c r="L227" s="280"/>
    </row>
    <row r="228" spans="1:12" ht="15.75" x14ac:dyDescent="0.2">
      <c r="A228" s="281"/>
      <c r="B228" s="282"/>
      <c r="C228" s="276"/>
      <c r="D228" s="277">
        <f t="shared" si="3"/>
        <v>0</v>
      </c>
      <c r="E228" s="276"/>
      <c r="F228" s="276"/>
      <c r="G228" s="276"/>
      <c r="H228" s="278"/>
      <c r="I228" s="278"/>
      <c r="J228" s="278"/>
      <c r="K228" s="279"/>
      <c r="L228" s="280"/>
    </row>
    <row r="229" spans="1:12" ht="15.75" x14ac:dyDescent="0.2">
      <c r="A229" s="281"/>
      <c r="B229" s="282"/>
      <c r="C229" s="276"/>
      <c r="D229" s="277">
        <f t="shared" si="3"/>
        <v>0</v>
      </c>
      <c r="E229" s="276"/>
      <c r="F229" s="276"/>
      <c r="G229" s="276"/>
      <c r="H229" s="278"/>
      <c r="I229" s="278"/>
      <c r="J229" s="278"/>
      <c r="K229" s="279"/>
      <c r="L229" s="280"/>
    </row>
    <row r="230" spans="1:12" ht="15.75" x14ac:dyDescent="0.2">
      <c r="A230" s="281"/>
      <c r="B230" s="282"/>
      <c r="C230" s="276"/>
      <c r="D230" s="277">
        <f t="shared" si="3"/>
        <v>0</v>
      </c>
      <c r="E230" s="276"/>
      <c r="F230" s="276"/>
      <c r="G230" s="276"/>
      <c r="H230" s="278"/>
      <c r="I230" s="278"/>
      <c r="J230" s="278"/>
      <c r="K230" s="279"/>
      <c r="L230" s="280"/>
    </row>
    <row r="231" spans="1:12" ht="15.75" x14ac:dyDescent="0.2">
      <c r="A231" s="281"/>
      <c r="B231" s="282"/>
      <c r="C231" s="276"/>
      <c r="D231" s="277">
        <f t="shared" si="3"/>
        <v>0</v>
      </c>
      <c r="E231" s="276"/>
      <c r="F231" s="276"/>
      <c r="G231" s="276"/>
      <c r="H231" s="278"/>
      <c r="I231" s="278"/>
      <c r="J231" s="278"/>
      <c r="K231" s="279"/>
      <c r="L231" s="280"/>
    </row>
    <row r="232" spans="1:12" ht="15.75" x14ac:dyDescent="0.2">
      <c r="A232" s="281"/>
      <c r="B232" s="282"/>
      <c r="C232" s="276"/>
      <c r="D232" s="277">
        <f t="shared" si="3"/>
        <v>0</v>
      </c>
      <c r="E232" s="276"/>
      <c r="F232" s="276"/>
      <c r="G232" s="276"/>
      <c r="H232" s="278"/>
      <c r="I232" s="278"/>
      <c r="J232" s="278"/>
      <c r="K232" s="279"/>
      <c r="L232" s="280"/>
    </row>
    <row r="233" spans="1:12" ht="15.75" x14ac:dyDescent="0.2">
      <c r="A233" s="281"/>
      <c r="B233" s="282"/>
      <c r="C233" s="276"/>
      <c r="D233" s="277">
        <f t="shared" si="3"/>
        <v>0</v>
      </c>
      <c r="E233" s="276"/>
      <c r="F233" s="276"/>
      <c r="G233" s="276"/>
      <c r="H233" s="278"/>
      <c r="I233" s="278"/>
      <c r="J233" s="278"/>
      <c r="K233" s="279"/>
      <c r="L233" s="280"/>
    </row>
    <row r="234" spans="1:12" ht="15.75" x14ac:dyDescent="0.2">
      <c r="A234" s="281"/>
      <c r="B234" s="282"/>
      <c r="C234" s="276"/>
      <c r="D234" s="277">
        <f t="shared" si="3"/>
        <v>0</v>
      </c>
      <c r="E234" s="276"/>
      <c r="F234" s="276"/>
      <c r="G234" s="276"/>
      <c r="H234" s="278"/>
      <c r="I234" s="278"/>
      <c r="J234" s="278"/>
      <c r="K234" s="279"/>
      <c r="L234" s="280"/>
    </row>
    <row r="235" spans="1:12" ht="15.75" x14ac:dyDescent="0.2">
      <c r="A235" s="281"/>
      <c r="B235" s="282"/>
      <c r="C235" s="276"/>
      <c r="D235" s="277">
        <f t="shared" si="3"/>
        <v>0</v>
      </c>
      <c r="E235" s="276"/>
      <c r="F235" s="276"/>
      <c r="G235" s="276"/>
      <c r="H235" s="278"/>
      <c r="I235" s="278"/>
      <c r="J235" s="278"/>
      <c r="K235" s="279"/>
      <c r="L235" s="280"/>
    </row>
    <row r="236" spans="1:12" ht="15.75" x14ac:dyDescent="0.2">
      <c r="A236" s="281"/>
      <c r="B236" s="282"/>
      <c r="C236" s="276"/>
      <c r="D236" s="277">
        <f t="shared" si="3"/>
        <v>0</v>
      </c>
      <c r="E236" s="276"/>
      <c r="F236" s="276"/>
      <c r="G236" s="276"/>
      <c r="H236" s="278"/>
      <c r="I236" s="278"/>
      <c r="J236" s="278"/>
      <c r="K236" s="279"/>
      <c r="L236" s="280"/>
    </row>
    <row r="237" spans="1:12" ht="15.75" x14ac:dyDescent="0.2">
      <c r="A237" s="281"/>
      <c r="B237" s="282"/>
      <c r="C237" s="276"/>
      <c r="D237" s="277">
        <f t="shared" si="3"/>
        <v>0</v>
      </c>
      <c r="E237" s="276"/>
      <c r="F237" s="276"/>
      <c r="G237" s="276"/>
      <c r="H237" s="278"/>
      <c r="I237" s="278"/>
      <c r="J237" s="278"/>
      <c r="K237" s="279"/>
      <c r="L237" s="280"/>
    </row>
    <row r="238" spans="1:12" ht="15.75" x14ac:dyDescent="0.2">
      <c r="A238" s="281"/>
      <c r="B238" s="282"/>
      <c r="C238" s="276"/>
      <c r="D238" s="277">
        <f t="shared" si="3"/>
        <v>0</v>
      </c>
      <c r="E238" s="276"/>
      <c r="F238" s="276"/>
      <c r="G238" s="276"/>
      <c r="H238" s="278"/>
      <c r="I238" s="278"/>
      <c r="J238" s="278"/>
      <c r="K238" s="279"/>
      <c r="L238" s="280"/>
    </row>
    <row r="239" spans="1:12" ht="15.75" x14ac:dyDescent="0.2">
      <c r="A239" s="281"/>
      <c r="B239" s="282"/>
      <c r="C239" s="276"/>
      <c r="D239" s="277">
        <f t="shared" si="3"/>
        <v>0</v>
      </c>
      <c r="E239" s="276"/>
      <c r="F239" s="276"/>
      <c r="G239" s="276"/>
      <c r="H239" s="278"/>
      <c r="I239" s="278"/>
      <c r="J239" s="278"/>
      <c r="K239" s="279"/>
      <c r="L239" s="280"/>
    </row>
    <row r="240" spans="1:12" ht="15.75" x14ac:dyDescent="0.2">
      <c r="A240" s="281"/>
      <c r="B240" s="282"/>
      <c r="C240" s="276"/>
      <c r="D240" s="277">
        <f t="shared" si="3"/>
        <v>0</v>
      </c>
      <c r="E240" s="276"/>
      <c r="F240" s="276"/>
      <c r="G240" s="276"/>
      <c r="H240" s="278"/>
      <c r="I240" s="278"/>
      <c r="J240" s="278"/>
      <c r="K240" s="279"/>
      <c r="L240" s="280"/>
    </row>
    <row r="241" spans="1:12" ht="15.75" x14ac:dyDescent="0.2">
      <c r="A241" s="281"/>
      <c r="B241" s="282"/>
      <c r="C241" s="276"/>
      <c r="D241" s="277">
        <f t="shared" si="3"/>
        <v>0</v>
      </c>
      <c r="E241" s="276"/>
      <c r="F241" s="276"/>
      <c r="G241" s="276"/>
      <c r="H241" s="278"/>
      <c r="I241" s="278"/>
      <c r="J241" s="278"/>
      <c r="K241" s="279"/>
      <c r="L241" s="280"/>
    </row>
    <row r="242" spans="1:12" ht="15.75" x14ac:dyDescent="0.2">
      <c r="A242" s="281"/>
      <c r="B242" s="282"/>
      <c r="C242" s="276"/>
      <c r="D242" s="277">
        <f t="shared" si="3"/>
        <v>0</v>
      </c>
      <c r="E242" s="276"/>
      <c r="F242" s="276"/>
      <c r="G242" s="276"/>
      <c r="H242" s="278"/>
      <c r="I242" s="278"/>
      <c r="J242" s="278"/>
      <c r="K242" s="279"/>
      <c r="L242" s="280"/>
    </row>
    <row r="243" spans="1:12" ht="15.75" x14ac:dyDescent="0.2">
      <c r="A243" s="281"/>
      <c r="B243" s="282"/>
      <c r="C243" s="276"/>
      <c r="D243" s="277">
        <f t="shared" si="3"/>
        <v>0</v>
      </c>
      <c r="E243" s="276"/>
      <c r="F243" s="276"/>
      <c r="G243" s="276"/>
      <c r="H243" s="278"/>
      <c r="I243" s="278"/>
      <c r="J243" s="278"/>
      <c r="K243" s="279"/>
      <c r="L243" s="280"/>
    </row>
    <row r="244" spans="1:12" ht="15.75" x14ac:dyDescent="0.2">
      <c r="A244" s="281"/>
      <c r="B244" s="282"/>
      <c r="C244" s="276"/>
      <c r="D244" s="277">
        <f t="shared" si="3"/>
        <v>0</v>
      </c>
      <c r="E244" s="276"/>
      <c r="F244" s="276"/>
      <c r="G244" s="276"/>
      <c r="H244" s="278"/>
      <c r="I244" s="278"/>
      <c r="J244" s="278"/>
      <c r="K244" s="279"/>
      <c r="L244" s="280"/>
    </row>
    <row r="245" spans="1:12" ht="15.75" x14ac:dyDescent="0.2">
      <c r="A245" s="281"/>
      <c r="B245" s="282"/>
      <c r="C245" s="276"/>
      <c r="D245" s="277">
        <f t="shared" si="3"/>
        <v>0</v>
      </c>
      <c r="E245" s="276"/>
      <c r="F245" s="276"/>
      <c r="G245" s="276"/>
      <c r="H245" s="278"/>
      <c r="I245" s="278"/>
      <c r="J245" s="278"/>
      <c r="K245" s="279"/>
      <c r="L245" s="280"/>
    </row>
    <row r="246" spans="1:12" ht="15.75" x14ac:dyDescent="0.2">
      <c r="A246" s="281"/>
      <c r="B246" s="282"/>
      <c r="C246" s="276"/>
      <c r="D246" s="277">
        <f t="shared" si="3"/>
        <v>0</v>
      </c>
      <c r="E246" s="276"/>
      <c r="F246" s="276"/>
      <c r="G246" s="276"/>
      <c r="H246" s="278"/>
      <c r="I246" s="278"/>
      <c r="J246" s="278"/>
      <c r="K246" s="279"/>
      <c r="L246" s="280"/>
    </row>
    <row r="247" spans="1:12" ht="15.75" x14ac:dyDescent="0.2">
      <c r="A247" s="281"/>
      <c r="B247" s="282"/>
      <c r="C247" s="276"/>
      <c r="D247" s="277">
        <f t="shared" si="3"/>
        <v>0</v>
      </c>
      <c r="E247" s="276"/>
      <c r="F247" s="276"/>
      <c r="G247" s="276"/>
      <c r="H247" s="278"/>
      <c r="I247" s="278"/>
      <c r="J247" s="278"/>
      <c r="K247" s="279"/>
      <c r="L247" s="280"/>
    </row>
    <row r="248" spans="1:12" ht="15.75" x14ac:dyDescent="0.2">
      <c r="A248" s="281"/>
      <c r="B248" s="282"/>
      <c r="C248" s="276"/>
      <c r="D248" s="277">
        <f t="shared" si="3"/>
        <v>0</v>
      </c>
      <c r="E248" s="276"/>
      <c r="F248" s="276"/>
      <c r="G248" s="276"/>
      <c r="H248" s="278"/>
      <c r="I248" s="278"/>
      <c r="J248" s="278"/>
      <c r="K248" s="279"/>
      <c r="L248" s="280"/>
    </row>
    <row r="249" spans="1:12" ht="15.75" x14ac:dyDescent="0.2">
      <c r="A249" s="281"/>
      <c r="B249" s="282"/>
      <c r="C249" s="276"/>
      <c r="D249" s="277">
        <f t="shared" si="3"/>
        <v>0</v>
      </c>
      <c r="E249" s="276"/>
      <c r="F249" s="276"/>
      <c r="G249" s="276"/>
      <c r="H249" s="278"/>
      <c r="I249" s="278"/>
      <c r="J249" s="278"/>
      <c r="K249" s="279"/>
      <c r="L249" s="280"/>
    </row>
    <row r="250" spans="1:12" ht="15.75" x14ac:dyDescent="0.2">
      <c r="A250" s="281"/>
      <c r="B250" s="282"/>
      <c r="C250" s="276"/>
      <c r="D250" s="277">
        <f t="shared" si="3"/>
        <v>0</v>
      </c>
      <c r="E250" s="276"/>
      <c r="F250" s="276"/>
      <c r="G250" s="276"/>
      <c r="H250" s="278"/>
      <c r="I250" s="278"/>
      <c r="J250" s="278"/>
      <c r="K250" s="279"/>
      <c r="L250" s="280"/>
    </row>
    <row r="251" spans="1:12" ht="15.75" x14ac:dyDescent="0.2">
      <c r="A251" s="281"/>
      <c r="B251" s="282"/>
      <c r="C251" s="276"/>
      <c r="D251" s="277">
        <f t="shared" si="3"/>
        <v>0</v>
      </c>
      <c r="E251" s="276"/>
      <c r="F251" s="276"/>
      <c r="G251" s="276"/>
      <c r="H251" s="278"/>
      <c r="I251" s="278"/>
      <c r="J251" s="278"/>
      <c r="K251" s="279"/>
      <c r="L251" s="280"/>
    </row>
    <row r="252" spans="1:12" ht="15.75" x14ac:dyDescent="0.2">
      <c r="A252" s="281"/>
      <c r="B252" s="282"/>
      <c r="C252" s="276"/>
      <c r="D252" s="277">
        <f t="shared" si="3"/>
        <v>0</v>
      </c>
      <c r="E252" s="276"/>
      <c r="F252" s="276"/>
      <c r="G252" s="276"/>
      <c r="H252" s="278"/>
      <c r="I252" s="278"/>
      <c r="J252" s="278"/>
      <c r="K252" s="279"/>
      <c r="L252" s="280"/>
    </row>
    <row r="253" spans="1:12" ht="15.75" x14ac:dyDescent="0.2">
      <c r="A253" s="281"/>
      <c r="B253" s="282"/>
      <c r="C253" s="276"/>
      <c r="D253" s="277">
        <f t="shared" si="3"/>
        <v>0</v>
      </c>
      <c r="E253" s="276"/>
      <c r="F253" s="276"/>
      <c r="G253" s="276"/>
      <c r="H253" s="278"/>
      <c r="I253" s="278"/>
      <c r="J253" s="278"/>
      <c r="K253" s="279"/>
      <c r="L253" s="280"/>
    </row>
    <row r="254" spans="1:12" ht="15.75" x14ac:dyDescent="0.2">
      <c r="A254" s="281"/>
      <c r="B254" s="282"/>
      <c r="C254" s="276"/>
      <c r="D254" s="277">
        <f t="shared" si="3"/>
        <v>0</v>
      </c>
      <c r="E254" s="276"/>
      <c r="F254" s="276"/>
      <c r="G254" s="276"/>
      <c r="H254" s="278"/>
      <c r="I254" s="278"/>
      <c r="J254" s="278"/>
      <c r="K254" s="279"/>
      <c r="L254" s="280"/>
    </row>
    <row r="255" spans="1:12" ht="15.75" x14ac:dyDescent="0.2">
      <c r="A255" s="281"/>
      <c r="B255" s="282"/>
      <c r="C255" s="276"/>
      <c r="D255" s="277">
        <f t="shared" si="3"/>
        <v>0</v>
      </c>
      <c r="E255" s="276"/>
      <c r="F255" s="276"/>
      <c r="G255" s="276"/>
      <c r="H255" s="278"/>
      <c r="I255" s="278"/>
      <c r="J255" s="278"/>
      <c r="K255" s="279"/>
      <c r="L255" s="280"/>
    </row>
    <row r="256" spans="1:12" ht="15.75" x14ac:dyDescent="0.2">
      <c r="A256" s="281"/>
      <c r="B256" s="282"/>
      <c r="C256" s="276"/>
      <c r="D256" s="277">
        <f t="shared" si="3"/>
        <v>0</v>
      </c>
      <c r="E256" s="276"/>
      <c r="F256" s="276"/>
      <c r="G256" s="276"/>
      <c r="H256" s="278"/>
      <c r="I256" s="278"/>
      <c r="J256" s="278"/>
      <c r="K256" s="279"/>
      <c r="L256" s="280"/>
    </row>
    <row r="257" spans="1:12" ht="15.75" x14ac:dyDescent="0.2">
      <c r="A257" s="281"/>
      <c r="B257" s="282"/>
      <c r="C257" s="276"/>
      <c r="D257" s="277">
        <f t="shared" si="3"/>
        <v>0</v>
      </c>
      <c r="E257" s="276"/>
      <c r="F257" s="276"/>
      <c r="G257" s="276"/>
      <c r="H257" s="278"/>
      <c r="I257" s="278"/>
      <c r="J257" s="278"/>
      <c r="K257" s="279"/>
      <c r="L257" s="280"/>
    </row>
    <row r="258" spans="1:12" ht="15.75" x14ac:dyDescent="0.2">
      <c r="A258" s="281"/>
      <c r="B258" s="282"/>
      <c r="C258" s="276"/>
      <c r="D258" s="277">
        <f t="shared" si="3"/>
        <v>0</v>
      </c>
      <c r="E258" s="276"/>
      <c r="F258" s="276"/>
      <c r="G258" s="276"/>
      <c r="H258" s="278"/>
      <c r="I258" s="278"/>
      <c r="J258" s="278"/>
      <c r="K258" s="279"/>
      <c r="L258" s="280"/>
    </row>
    <row r="259" spans="1:12" ht="15.75" x14ac:dyDescent="0.2">
      <c r="A259" s="281"/>
      <c r="B259" s="282"/>
      <c r="C259" s="276"/>
      <c r="D259" s="277">
        <f t="shared" si="3"/>
        <v>0</v>
      </c>
      <c r="E259" s="276"/>
      <c r="F259" s="276"/>
      <c r="G259" s="276"/>
      <c r="H259" s="278"/>
      <c r="I259" s="278"/>
      <c r="J259" s="278"/>
      <c r="K259" s="279"/>
      <c r="L259" s="280"/>
    </row>
    <row r="260" spans="1:12" ht="15.75" x14ac:dyDescent="0.2">
      <c r="A260" s="281"/>
      <c r="B260" s="282"/>
      <c r="C260" s="276"/>
      <c r="D260" s="277">
        <f t="shared" si="3"/>
        <v>0</v>
      </c>
      <c r="E260" s="276"/>
      <c r="F260" s="276"/>
      <c r="G260" s="276"/>
      <c r="H260" s="278"/>
      <c r="I260" s="278"/>
      <c r="J260" s="278"/>
      <c r="K260" s="279"/>
      <c r="L260" s="280"/>
    </row>
    <row r="261" spans="1:12" ht="15.75" x14ac:dyDescent="0.2">
      <c r="A261" s="281"/>
      <c r="B261" s="282"/>
      <c r="C261" s="276"/>
      <c r="D261" s="277">
        <f t="shared" si="3"/>
        <v>0</v>
      </c>
      <c r="E261" s="276"/>
      <c r="F261" s="276"/>
      <c r="G261" s="276"/>
      <c r="H261" s="278"/>
      <c r="I261" s="278"/>
      <c r="J261" s="278"/>
      <c r="K261" s="279"/>
      <c r="L261" s="280"/>
    </row>
    <row r="262" spans="1:12" ht="15.75" x14ac:dyDescent="0.2">
      <c r="A262" s="281"/>
      <c r="B262" s="282"/>
      <c r="C262" s="276"/>
      <c r="D262" s="277">
        <f t="shared" si="3"/>
        <v>0</v>
      </c>
      <c r="E262" s="276"/>
      <c r="F262" s="276"/>
      <c r="G262" s="276"/>
      <c r="H262" s="278"/>
      <c r="I262" s="278"/>
      <c r="J262" s="278"/>
      <c r="K262" s="279"/>
      <c r="L262" s="280"/>
    </row>
    <row r="263" spans="1:12" ht="15.75" x14ac:dyDescent="0.2">
      <c r="A263" s="281"/>
      <c r="B263" s="282"/>
      <c r="C263" s="276"/>
      <c r="D263" s="277">
        <f t="shared" si="3"/>
        <v>0</v>
      </c>
      <c r="E263" s="276"/>
      <c r="F263" s="276"/>
      <c r="G263" s="276"/>
      <c r="H263" s="278"/>
      <c r="I263" s="278"/>
      <c r="J263" s="278"/>
      <c r="K263" s="279"/>
      <c r="L263" s="280"/>
    </row>
    <row r="264" spans="1:12" ht="15.75" x14ac:dyDescent="0.2">
      <c r="A264" s="281"/>
      <c r="B264" s="282"/>
      <c r="C264" s="276"/>
      <c r="D264" s="277">
        <f t="shared" si="3"/>
        <v>0</v>
      </c>
      <c r="E264" s="276"/>
      <c r="F264" s="276"/>
      <c r="G264" s="276"/>
      <c r="H264" s="278"/>
      <c r="I264" s="278"/>
      <c r="J264" s="278"/>
      <c r="K264" s="279"/>
      <c r="L264" s="280"/>
    </row>
    <row r="265" spans="1:12" ht="15.75" x14ac:dyDescent="0.2">
      <c r="A265" s="281"/>
      <c r="B265" s="282"/>
      <c r="C265" s="276"/>
      <c r="D265" s="277">
        <f t="shared" si="3"/>
        <v>0</v>
      </c>
      <c r="E265" s="276"/>
      <c r="F265" s="276"/>
      <c r="G265" s="276"/>
      <c r="H265" s="278"/>
      <c r="I265" s="278"/>
      <c r="J265" s="278"/>
      <c r="K265" s="279"/>
      <c r="L265" s="280"/>
    </row>
    <row r="266" spans="1:12" ht="15.75" x14ac:dyDescent="0.2">
      <c r="A266" s="281"/>
      <c r="B266" s="282"/>
      <c r="C266" s="276"/>
      <c r="D266" s="277">
        <f t="shared" si="3"/>
        <v>0</v>
      </c>
      <c r="E266" s="276"/>
      <c r="F266" s="276"/>
      <c r="G266" s="276"/>
      <c r="H266" s="278"/>
      <c r="I266" s="278"/>
      <c r="J266" s="278"/>
      <c r="K266" s="279"/>
      <c r="L266" s="280"/>
    </row>
    <row r="267" spans="1:12" ht="15.75" x14ac:dyDescent="0.2">
      <c r="A267" s="281"/>
      <c r="B267" s="282"/>
      <c r="C267" s="276"/>
      <c r="D267" s="277">
        <f t="shared" si="3"/>
        <v>0</v>
      </c>
      <c r="E267" s="276"/>
      <c r="F267" s="276"/>
      <c r="G267" s="276"/>
      <c r="H267" s="278"/>
      <c r="I267" s="278"/>
      <c r="J267" s="278"/>
      <c r="K267" s="279"/>
      <c r="L267" s="280"/>
    </row>
    <row r="268" spans="1:12" ht="15.75" x14ac:dyDescent="0.2">
      <c r="A268" s="281"/>
      <c r="B268" s="282"/>
      <c r="C268" s="276"/>
      <c r="D268" s="277">
        <f t="shared" si="3"/>
        <v>0</v>
      </c>
      <c r="E268" s="276"/>
      <c r="F268" s="276"/>
      <c r="G268" s="276"/>
      <c r="H268" s="278"/>
      <c r="I268" s="278"/>
      <c r="J268" s="278"/>
      <c r="K268" s="279"/>
      <c r="L268" s="280"/>
    </row>
    <row r="269" spans="1:12" ht="15.75" x14ac:dyDescent="0.2">
      <c r="A269" s="281"/>
      <c r="B269" s="282"/>
      <c r="C269" s="276"/>
      <c r="D269" s="277">
        <f t="shared" si="3"/>
        <v>0</v>
      </c>
      <c r="E269" s="276"/>
      <c r="F269" s="276"/>
      <c r="G269" s="276"/>
      <c r="H269" s="278"/>
      <c r="I269" s="278"/>
      <c r="J269" s="278"/>
      <c r="K269" s="279"/>
      <c r="L269" s="280"/>
    </row>
    <row r="270" spans="1:12" ht="15.75" x14ac:dyDescent="0.2">
      <c r="A270" s="281"/>
      <c r="B270" s="282"/>
      <c r="C270" s="276"/>
      <c r="D270" s="277">
        <f t="shared" si="3"/>
        <v>0</v>
      </c>
      <c r="E270" s="276"/>
      <c r="F270" s="276"/>
      <c r="G270" s="276"/>
      <c r="H270" s="278"/>
      <c r="I270" s="278"/>
      <c r="J270" s="278"/>
      <c r="K270" s="279"/>
      <c r="L270" s="280"/>
    </row>
    <row r="271" spans="1:12" ht="15.75" x14ac:dyDescent="0.2">
      <c r="A271" s="281"/>
      <c r="B271" s="282"/>
      <c r="C271" s="276"/>
      <c r="D271" s="277">
        <f t="shared" si="3"/>
        <v>0</v>
      </c>
      <c r="E271" s="276"/>
      <c r="F271" s="276"/>
      <c r="G271" s="276"/>
      <c r="H271" s="278"/>
      <c r="I271" s="278"/>
      <c r="J271" s="278"/>
      <c r="K271" s="279"/>
      <c r="L271" s="280"/>
    </row>
    <row r="272" spans="1:12" ht="15.75" x14ac:dyDescent="0.2">
      <c r="A272" s="281"/>
      <c r="B272" s="282"/>
      <c r="C272" s="276"/>
      <c r="D272" s="277">
        <f t="shared" si="3"/>
        <v>0</v>
      </c>
      <c r="E272" s="276"/>
      <c r="F272" s="276"/>
      <c r="G272" s="276"/>
      <c r="H272" s="278"/>
      <c r="I272" s="278"/>
      <c r="J272" s="278"/>
      <c r="K272" s="279"/>
      <c r="L272" s="280"/>
    </row>
    <row r="273" spans="1:12" ht="15.75" x14ac:dyDescent="0.2">
      <c r="A273" s="281"/>
      <c r="B273" s="282"/>
      <c r="C273" s="276"/>
      <c r="D273" s="277">
        <f t="shared" si="3"/>
        <v>0</v>
      </c>
      <c r="E273" s="276"/>
      <c r="F273" s="276"/>
      <c r="G273" s="276"/>
      <c r="H273" s="278"/>
      <c r="I273" s="278"/>
      <c r="J273" s="278"/>
      <c r="K273" s="279"/>
      <c r="L273" s="280"/>
    </row>
    <row r="274" spans="1:12" ht="15.75" x14ac:dyDescent="0.2">
      <c r="A274" s="281"/>
      <c r="B274" s="282"/>
      <c r="C274" s="276"/>
      <c r="D274" s="277">
        <f t="shared" si="3"/>
        <v>0</v>
      </c>
      <c r="E274" s="276"/>
      <c r="F274" s="276"/>
      <c r="G274" s="276"/>
      <c r="H274" s="278"/>
      <c r="I274" s="278"/>
      <c r="J274" s="278"/>
      <c r="K274" s="279"/>
      <c r="L274" s="280"/>
    </row>
    <row r="275" spans="1:12" ht="15.75" x14ac:dyDescent="0.2">
      <c r="A275" s="281"/>
      <c r="B275" s="282"/>
      <c r="C275" s="276"/>
      <c r="D275" s="277">
        <f t="shared" si="3"/>
        <v>0</v>
      </c>
      <c r="E275" s="276"/>
      <c r="F275" s="276"/>
      <c r="G275" s="276"/>
      <c r="H275" s="278"/>
      <c r="I275" s="278"/>
      <c r="J275" s="278"/>
      <c r="K275" s="279"/>
      <c r="L275" s="280"/>
    </row>
    <row r="276" spans="1:12" ht="15.75" x14ac:dyDescent="0.2">
      <c r="A276" s="281"/>
      <c r="B276" s="282"/>
      <c r="C276" s="276"/>
      <c r="D276" s="277">
        <f t="shared" si="3"/>
        <v>0</v>
      </c>
      <c r="E276" s="276"/>
      <c r="F276" s="276"/>
      <c r="G276" s="276"/>
      <c r="H276" s="278"/>
      <c r="I276" s="278"/>
      <c r="J276" s="278"/>
      <c r="K276" s="279"/>
      <c r="L276" s="280"/>
    </row>
    <row r="277" spans="1:12" ht="15.75" x14ac:dyDescent="0.2">
      <c r="A277" s="281"/>
      <c r="B277" s="282"/>
      <c r="C277" s="276"/>
      <c r="D277" s="277">
        <f t="shared" si="3"/>
        <v>0</v>
      </c>
      <c r="E277" s="276"/>
      <c r="F277" s="276"/>
      <c r="G277" s="276"/>
      <c r="H277" s="278"/>
      <c r="I277" s="278"/>
      <c r="J277" s="278"/>
      <c r="K277" s="279"/>
      <c r="L277" s="280"/>
    </row>
    <row r="278" spans="1:12" ht="15.75" x14ac:dyDescent="0.2">
      <c r="A278" s="281"/>
      <c r="B278" s="282"/>
      <c r="C278" s="276"/>
      <c r="D278" s="277">
        <f t="shared" si="3"/>
        <v>0</v>
      </c>
      <c r="E278" s="276"/>
      <c r="F278" s="276"/>
      <c r="G278" s="276"/>
      <c r="H278" s="278"/>
      <c r="I278" s="278"/>
      <c r="J278" s="278"/>
      <c r="K278" s="279"/>
      <c r="L278" s="280"/>
    </row>
    <row r="279" spans="1:12" ht="15.75" x14ac:dyDescent="0.2">
      <c r="A279" s="281"/>
      <c r="B279" s="282"/>
      <c r="C279" s="276"/>
      <c r="D279" s="277">
        <f t="shared" si="3"/>
        <v>0</v>
      </c>
      <c r="E279" s="276"/>
      <c r="F279" s="276"/>
      <c r="G279" s="276"/>
      <c r="H279" s="278"/>
      <c r="I279" s="278"/>
      <c r="J279" s="278"/>
      <c r="K279" s="279"/>
      <c r="L279" s="280"/>
    </row>
    <row r="280" spans="1:12" ht="15.75" x14ac:dyDescent="0.2">
      <c r="A280" s="281"/>
      <c r="B280" s="282"/>
      <c r="C280" s="276"/>
      <c r="D280" s="277">
        <f t="shared" si="3"/>
        <v>0</v>
      </c>
      <c r="E280" s="276"/>
      <c r="F280" s="276"/>
      <c r="G280" s="276"/>
      <c r="H280" s="278"/>
      <c r="I280" s="278"/>
      <c r="J280" s="278"/>
      <c r="K280" s="279"/>
      <c r="L280" s="280"/>
    </row>
    <row r="281" spans="1:12" ht="15.75" x14ac:dyDescent="0.2">
      <c r="A281" s="281"/>
      <c r="B281" s="282"/>
      <c r="C281" s="276"/>
      <c r="D281" s="277">
        <f t="shared" si="3"/>
        <v>0</v>
      </c>
      <c r="E281" s="276"/>
      <c r="F281" s="276"/>
      <c r="G281" s="276"/>
      <c r="H281" s="278"/>
      <c r="I281" s="278"/>
      <c r="J281" s="278"/>
      <c r="K281" s="279"/>
      <c r="L281" s="280"/>
    </row>
    <row r="282" spans="1:12" ht="15.75" x14ac:dyDescent="0.2">
      <c r="A282" s="281"/>
      <c r="B282" s="282"/>
      <c r="C282" s="276"/>
      <c r="D282" s="277">
        <f t="shared" si="3"/>
        <v>0</v>
      </c>
      <c r="E282" s="276"/>
      <c r="F282" s="276"/>
      <c r="G282" s="276"/>
      <c r="H282" s="278"/>
      <c r="I282" s="278"/>
      <c r="J282" s="278"/>
      <c r="K282" s="279"/>
      <c r="L282" s="280"/>
    </row>
    <row r="283" spans="1:12" ht="15.75" x14ac:dyDescent="0.2">
      <c r="A283" s="281"/>
      <c r="B283" s="282"/>
      <c r="C283" s="276"/>
      <c r="D283" s="277">
        <f t="shared" si="3"/>
        <v>0</v>
      </c>
      <c r="E283" s="276"/>
      <c r="F283" s="276"/>
      <c r="G283" s="276"/>
      <c r="H283" s="278"/>
      <c r="I283" s="278"/>
      <c r="J283" s="278"/>
      <c r="K283" s="279"/>
      <c r="L283" s="280"/>
    </row>
    <row r="284" spans="1:12" ht="15.75" x14ac:dyDescent="0.2">
      <c r="A284" s="281"/>
      <c r="B284" s="282"/>
      <c r="C284" s="276"/>
      <c r="D284" s="277">
        <f t="shared" ref="D284:D347" si="4">+C284*(100-E284)/100</f>
        <v>0</v>
      </c>
      <c r="E284" s="276"/>
      <c r="F284" s="276"/>
      <c r="G284" s="276"/>
      <c r="H284" s="278"/>
      <c r="I284" s="278"/>
      <c r="J284" s="278"/>
      <c r="K284" s="279"/>
      <c r="L284" s="280"/>
    </row>
    <row r="285" spans="1:12" ht="15.75" x14ac:dyDescent="0.2">
      <c r="A285" s="281"/>
      <c r="B285" s="282"/>
      <c r="C285" s="276"/>
      <c r="D285" s="277">
        <f t="shared" si="4"/>
        <v>0</v>
      </c>
      <c r="E285" s="276"/>
      <c r="F285" s="276"/>
      <c r="G285" s="276"/>
      <c r="H285" s="278"/>
      <c r="I285" s="278"/>
      <c r="J285" s="278"/>
      <c r="K285" s="279"/>
      <c r="L285" s="280"/>
    </row>
    <row r="286" spans="1:12" ht="15.75" x14ac:dyDescent="0.2">
      <c r="A286" s="281"/>
      <c r="B286" s="282"/>
      <c r="C286" s="276"/>
      <c r="D286" s="277">
        <f t="shared" si="4"/>
        <v>0</v>
      </c>
      <c r="E286" s="276"/>
      <c r="F286" s="276"/>
      <c r="G286" s="276"/>
      <c r="H286" s="278"/>
      <c r="I286" s="278"/>
      <c r="J286" s="278"/>
      <c r="K286" s="279"/>
      <c r="L286" s="280"/>
    </row>
    <row r="287" spans="1:12" ht="15.75" x14ac:dyDescent="0.2">
      <c r="A287" s="281"/>
      <c r="B287" s="282"/>
      <c r="C287" s="276"/>
      <c r="D287" s="277">
        <f t="shared" si="4"/>
        <v>0</v>
      </c>
      <c r="E287" s="276"/>
      <c r="F287" s="276"/>
      <c r="G287" s="276"/>
      <c r="H287" s="278"/>
      <c r="I287" s="278"/>
      <c r="J287" s="278"/>
      <c r="K287" s="279"/>
      <c r="L287" s="280"/>
    </row>
    <row r="288" spans="1:12" ht="15.75" x14ac:dyDescent="0.2">
      <c r="A288" s="281"/>
      <c r="B288" s="282"/>
      <c r="C288" s="276"/>
      <c r="D288" s="277">
        <f t="shared" si="4"/>
        <v>0</v>
      </c>
      <c r="E288" s="276"/>
      <c r="F288" s="276"/>
      <c r="G288" s="276"/>
      <c r="H288" s="278"/>
      <c r="I288" s="278"/>
      <c r="J288" s="278"/>
      <c r="K288" s="279"/>
      <c r="L288" s="280"/>
    </row>
    <row r="289" spans="1:12" ht="15.75" x14ac:dyDescent="0.2">
      <c r="A289" s="281"/>
      <c r="B289" s="282"/>
      <c r="C289" s="276"/>
      <c r="D289" s="277">
        <f t="shared" si="4"/>
        <v>0</v>
      </c>
      <c r="E289" s="276"/>
      <c r="F289" s="276"/>
      <c r="G289" s="276"/>
      <c r="H289" s="278"/>
      <c r="I289" s="278"/>
      <c r="J289" s="278"/>
      <c r="K289" s="279"/>
      <c r="L289" s="280"/>
    </row>
    <row r="290" spans="1:12" ht="15.75" x14ac:dyDescent="0.2">
      <c r="A290" s="281"/>
      <c r="B290" s="282"/>
      <c r="C290" s="276"/>
      <c r="D290" s="277">
        <f t="shared" si="4"/>
        <v>0</v>
      </c>
      <c r="E290" s="276"/>
      <c r="F290" s="276"/>
      <c r="G290" s="276"/>
      <c r="H290" s="278"/>
      <c r="I290" s="278"/>
      <c r="J290" s="278"/>
      <c r="K290" s="279"/>
      <c r="L290" s="280"/>
    </row>
    <row r="291" spans="1:12" ht="15.75" x14ac:dyDescent="0.2">
      <c r="A291" s="281"/>
      <c r="B291" s="282"/>
      <c r="C291" s="276"/>
      <c r="D291" s="277">
        <f t="shared" si="4"/>
        <v>0</v>
      </c>
      <c r="E291" s="276"/>
      <c r="F291" s="276"/>
      <c r="G291" s="276"/>
      <c r="H291" s="278"/>
      <c r="I291" s="278"/>
      <c r="J291" s="278"/>
      <c r="K291" s="279"/>
      <c r="L291" s="280"/>
    </row>
    <row r="292" spans="1:12" ht="15.75" x14ac:dyDescent="0.2">
      <c r="A292" s="281"/>
      <c r="B292" s="282"/>
      <c r="C292" s="276"/>
      <c r="D292" s="277">
        <f t="shared" si="4"/>
        <v>0</v>
      </c>
      <c r="E292" s="276"/>
      <c r="F292" s="276"/>
      <c r="G292" s="276"/>
      <c r="H292" s="278"/>
      <c r="I292" s="278"/>
      <c r="J292" s="278"/>
      <c r="K292" s="279"/>
      <c r="L292" s="280"/>
    </row>
    <row r="293" spans="1:12" ht="15.75" x14ac:dyDescent="0.2">
      <c r="A293" s="281"/>
      <c r="B293" s="282"/>
      <c r="C293" s="276"/>
      <c r="D293" s="277">
        <f t="shared" si="4"/>
        <v>0</v>
      </c>
      <c r="E293" s="276"/>
      <c r="F293" s="276"/>
      <c r="G293" s="276"/>
      <c r="H293" s="278"/>
      <c r="I293" s="278"/>
      <c r="J293" s="278"/>
      <c r="K293" s="279"/>
      <c r="L293" s="280"/>
    </row>
    <row r="294" spans="1:12" ht="15.75" x14ac:dyDescent="0.2">
      <c r="A294" s="281"/>
      <c r="B294" s="282"/>
      <c r="C294" s="276"/>
      <c r="D294" s="277">
        <f t="shared" si="4"/>
        <v>0</v>
      </c>
      <c r="E294" s="276"/>
      <c r="F294" s="276"/>
      <c r="G294" s="276"/>
      <c r="H294" s="278"/>
      <c r="I294" s="278"/>
      <c r="J294" s="278"/>
      <c r="K294" s="279"/>
      <c r="L294" s="280"/>
    </row>
    <row r="295" spans="1:12" ht="15.75" x14ac:dyDescent="0.2">
      <c r="A295" s="281"/>
      <c r="B295" s="282"/>
      <c r="C295" s="276"/>
      <c r="D295" s="277">
        <f t="shared" si="4"/>
        <v>0</v>
      </c>
      <c r="E295" s="276"/>
      <c r="F295" s="276"/>
      <c r="G295" s="276"/>
      <c r="H295" s="278"/>
      <c r="I295" s="278"/>
      <c r="J295" s="278"/>
      <c r="K295" s="279"/>
      <c r="L295" s="280"/>
    </row>
    <row r="296" spans="1:12" ht="15.75" x14ac:dyDescent="0.2">
      <c r="A296" s="281"/>
      <c r="B296" s="282"/>
      <c r="C296" s="276"/>
      <c r="D296" s="277">
        <f t="shared" si="4"/>
        <v>0</v>
      </c>
      <c r="E296" s="276"/>
      <c r="F296" s="276"/>
      <c r="G296" s="276"/>
      <c r="H296" s="278"/>
      <c r="I296" s="278"/>
      <c r="J296" s="278"/>
      <c r="K296" s="279"/>
      <c r="L296" s="280"/>
    </row>
    <row r="297" spans="1:12" ht="15.75" x14ac:dyDescent="0.2">
      <c r="A297" s="281"/>
      <c r="B297" s="282"/>
      <c r="C297" s="276"/>
      <c r="D297" s="277">
        <f t="shared" si="4"/>
        <v>0</v>
      </c>
      <c r="E297" s="276"/>
      <c r="F297" s="276"/>
      <c r="G297" s="276"/>
      <c r="H297" s="278"/>
      <c r="I297" s="278"/>
      <c r="J297" s="278"/>
      <c r="K297" s="279"/>
      <c r="L297" s="280"/>
    </row>
    <row r="298" spans="1:12" ht="15.75" x14ac:dyDescent="0.2">
      <c r="A298" s="281"/>
      <c r="B298" s="282"/>
      <c r="C298" s="276"/>
      <c r="D298" s="277">
        <f t="shared" si="4"/>
        <v>0</v>
      </c>
      <c r="E298" s="276"/>
      <c r="F298" s="276"/>
      <c r="G298" s="276"/>
      <c r="H298" s="278"/>
      <c r="I298" s="278"/>
      <c r="J298" s="278"/>
      <c r="K298" s="279"/>
      <c r="L298" s="280"/>
    </row>
    <row r="299" spans="1:12" ht="15.75" x14ac:dyDescent="0.2">
      <c r="A299" s="281"/>
      <c r="B299" s="282"/>
      <c r="C299" s="276"/>
      <c r="D299" s="277">
        <f t="shared" si="4"/>
        <v>0</v>
      </c>
      <c r="E299" s="276"/>
      <c r="F299" s="276"/>
      <c r="G299" s="276"/>
      <c r="H299" s="278"/>
      <c r="I299" s="278"/>
      <c r="J299" s="278"/>
      <c r="K299" s="279"/>
      <c r="L299" s="280"/>
    </row>
    <row r="300" spans="1:12" ht="15.75" x14ac:dyDescent="0.2">
      <c r="A300" s="281"/>
      <c r="B300" s="282"/>
      <c r="C300" s="276"/>
      <c r="D300" s="277">
        <f t="shared" si="4"/>
        <v>0</v>
      </c>
      <c r="E300" s="276"/>
      <c r="F300" s="276"/>
      <c r="G300" s="276"/>
      <c r="H300" s="278"/>
      <c r="I300" s="278"/>
      <c r="J300" s="278"/>
      <c r="K300" s="279"/>
      <c r="L300" s="280"/>
    </row>
    <row r="301" spans="1:12" ht="15.75" x14ac:dyDescent="0.2">
      <c r="A301" s="281"/>
      <c r="B301" s="282"/>
      <c r="C301" s="276"/>
      <c r="D301" s="277">
        <f t="shared" si="4"/>
        <v>0</v>
      </c>
      <c r="E301" s="276"/>
      <c r="F301" s="276"/>
      <c r="G301" s="276"/>
      <c r="H301" s="278"/>
      <c r="I301" s="278"/>
      <c r="J301" s="278"/>
      <c r="K301" s="279"/>
      <c r="L301" s="280"/>
    </row>
    <row r="302" spans="1:12" ht="15.75" x14ac:dyDescent="0.2">
      <c r="A302" s="281"/>
      <c r="B302" s="282"/>
      <c r="C302" s="276"/>
      <c r="D302" s="277">
        <f t="shared" si="4"/>
        <v>0</v>
      </c>
      <c r="E302" s="276"/>
      <c r="F302" s="276"/>
      <c r="G302" s="276"/>
      <c r="H302" s="278"/>
      <c r="I302" s="278"/>
      <c r="J302" s="278"/>
      <c r="K302" s="279"/>
      <c r="L302" s="280"/>
    </row>
    <row r="303" spans="1:12" ht="15.75" x14ac:dyDescent="0.2">
      <c r="A303" s="281"/>
      <c r="B303" s="282"/>
      <c r="C303" s="276"/>
      <c r="D303" s="277">
        <f t="shared" si="4"/>
        <v>0</v>
      </c>
      <c r="E303" s="276"/>
      <c r="F303" s="276"/>
      <c r="G303" s="276"/>
      <c r="H303" s="278"/>
      <c r="I303" s="278"/>
      <c r="J303" s="278"/>
      <c r="K303" s="279"/>
      <c r="L303" s="280"/>
    </row>
    <row r="304" spans="1:12" ht="15.75" x14ac:dyDescent="0.2">
      <c r="A304" s="281"/>
      <c r="B304" s="282"/>
      <c r="C304" s="276"/>
      <c r="D304" s="277">
        <f t="shared" si="4"/>
        <v>0</v>
      </c>
      <c r="E304" s="276"/>
      <c r="F304" s="276"/>
      <c r="G304" s="276"/>
      <c r="H304" s="278"/>
      <c r="I304" s="278"/>
      <c r="J304" s="278"/>
      <c r="K304" s="279"/>
      <c r="L304" s="280"/>
    </row>
    <row r="305" spans="1:12" ht="15.75" x14ac:dyDescent="0.2">
      <c r="A305" s="281"/>
      <c r="B305" s="282"/>
      <c r="C305" s="276"/>
      <c r="D305" s="277">
        <f t="shared" si="4"/>
        <v>0</v>
      </c>
      <c r="E305" s="276"/>
      <c r="F305" s="276"/>
      <c r="G305" s="276"/>
      <c r="H305" s="278"/>
      <c r="I305" s="278"/>
      <c r="J305" s="278"/>
      <c r="K305" s="279"/>
      <c r="L305" s="280"/>
    </row>
    <row r="306" spans="1:12" ht="15.75" x14ac:dyDescent="0.2">
      <c r="A306" s="281"/>
      <c r="B306" s="282"/>
      <c r="C306" s="276"/>
      <c r="D306" s="277">
        <f t="shared" si="4"/>
        <v>0</v>
      </c>
      <c r="E306" s="276"/>
      <c r="F306" s="276"/>
      <c r="G306" s="276"/>
      <c r="H306" s="278"/>
      <c r="I306" s="278"/>
      <c r="J306" s="278"/>
      <c r="K306" s="279"/>
      <c r="L306" s="280"/>
    </row>
    <row r="307" spans="1:12" ht="15.75" x14ac:dyDescent="0.2">
      <c r="A307" s="281"/>
      <c r="B307" s="282"/>
      <c r="C307" s="276"/>
      <c r="D307" s="277">
        <f t="shared" si="4"/>
        <v>0</v>
      </c>
      <c r="E307" s="276"/>
      <c r="F307" s="276"/>
      <c r="G307" s="276"/>
      <c r="H307" s="278"/>
      <c r="I307" s="278"/>
      <c r="J307" s="278"/>
      <c r="K307" s="279"/>
      <c r="L307" s="280"/>
    </row>
    <row r="308" spans="1:12" ht="15.75" x14ac:dyDescent="0.2">
      <c r="A308" s="281"/>
      <c r="B308" s="282"/>
      <c r="C308" s="276"/>
      <c r="D308" s="277">
        <f t="shared" si="4"/>
        <v>0</v>
      </c>
      <c r="E308" s="276"/>
      <c r="F308" s="276"/>
      <c r="G308" s="276"/>
      <c r="H308" s="278"/>
      <c r="I308" s="278"/>
      <c r="J308" s="278"/>
      <c r="K308" s="279"/>
      <c r="L308" s="280"/>
    </row>
    <row r="309" spans="1:12" ht="15.75" x14ac:dyDescent="0.2">
      <c r="A309" s="281"/>
      <c r="B309" s="282"/>
      <c r="C309" s="276"/>
      <c r="D309" s="277">
        <f t="shared" si="4"/>
        <v>0</v>
      </c>
      <c r="E309" s="276"/>
      <c r="F309" s="276"/>
      <c r="G309" s="276"/>
      <c r="H309" s="278"/>
      <c r="I309" s="278"/>
      <c r="J309" s="278"/>
      <c r="K309" s="279"/>
      <c r="L309" s="280"/>
    </row>
    <row r="310" spans="1:12" ht="15.75" x14ac:dyDescent="0.2">
      <c r="A310" s="281"/>
      <c r="B310" s="282"/>
      <c r="C310" s="276"/>
      <c r="D310" s="277">
        <f t="shared" si="4"/>
        <v>0</v>
      </c>
      <c r="E310" s="276"/>
      <c r="F310" s="276"/>
      <c r="G310" s="276"/>
      <c r="H310" s="278"/>
      <c r="I310" s="278"/>
      <c r="J310" s="278"/>
      <c r="K310" s="279"/>
      <c r="L310" s="280"/>
    </row>
    <row r="311" spans="1:12" ht="15.75" x14ac:dyDescent="0.2">
      <c r="A311" s="281"/>
      <c r="B311" s="282"/>
      <c r="C311" s="276"/>
      <c r="D311" s="277">
        <f t="shared" si="4"/>
        <v>0</v>
      </c>
      <c r="E311" s="276"/>
      <c r="F311" s="276"/>
      <c r="G311" s="276"/>
      <c r="H311" s="278"/>
      <c r="I311" s="278"/>
      <c r="J311" s="278"/>
      <c r="K311" s="279"/>
      <c r="L311" s="280"/>
    </row>
    <row r="312" spans="1:12" ht="15.75" x14ac:dyDescent="0.2">
      <c r="A312" s="281"/>
      <c r="B312" s="282"/>
      <c r="C312" s="276"/>
      <c r="D312" s="277">
        <f t="shared" si="4"/>
        <v>0</v>
      </c>
      <c r="E312" s="276"/>
      <c r="F312" s="276"/>
      <c r="G312" s="276"/>
      <c r="H312" s="278"/>
      <c r="I312" s="278"/>
      <c r="J312" s="278"/>
      <c r="K312" s="279"/>
      <c r="L312" s="280"/>
    </row>
    <row r="313" spans="1:12" ht="15.75" x14ac:dyDescent="0.2">
      <c r="A313" s="281"/>
      <c r="B313" s="282"/>
      <c r="C313" s="276"/>
      <c r="D313" s="277">
        <f t="shared" si="4"/>
        <v>0</v>
      </c>
      <c r="E313" s="276"/>
      <c r="F313" s="276"/>
      <c r="G313" s="276"/>
      <c r="H313" s="278"/>
      <c r="I313" s="278"/>
      <c r="J313" s="278"/>
      <c r="K313" s="279"/>
      <c r="L313" s="280"/>
    </row>
    <row r="314" spans="1:12" ht="15.75" x14ac:dyDescent="0.2">
      <c r="A314" s="281"/>
      <c r="B314" s="282"/>
      <c r="C314" s="276"/>
      <c r="D314" s="277">
        <f t="shared" si="4"/>
        <v>0</v>
      </c>
      <c r="E314" s="276"/>
      <c r="F314" s="276"/>
      <c r="G314" s="276"/>
      <c r="H314" s="278"/>
      <c r="I314" s="278"/>
      <c r="J314" s="278"/>
      <c r="K314" s="279"/>
      <c r="L314" s="280"/>
    </row>
    <row r="315" spans="1:12" ht="15.75" x14ac:dyDescent="0.2">
      <c r="A315" s="281"/>
      <c r="B315" s="282"/>
      <c r="C315" s="276"/>
      <c r="D315" s="277">
        <f t="shared" si="4"/>
        <v>0</v>
      </c>
      <c r="E315" s="276"/>
      <c r="F315" s="276"/>
      <c r="G315" s="276"/>
      <c r="H315" s="278"/>
      <c r="I315" s="278"/>
      <c r="J315" s="278"/>
      <c r="K315" s="279"/>
      <c r="L315" s="280"/>
    </row>
    <row r="316" spans="1:12" ht="15.75" x14ac:dyDescent="0.2">
      <c r="A316" s="281"/>
      <c r="B316" s="282"/>
      <c r="C316" s="276"/>
      <c r="D316" s="277">
        <f t="shared" si="4"/>
        <v>0</v>
      </c>
      <c r="E316" s="276"/>
      <c r="F316" s="276"/>
      <c r="G316" s="276"/>
      <c r="H316" s="278"/>
      <c r="I316" s="278"/>
      <c r="J316" s="278"/>
      <c r="K316" s="279"/>
      <c r="L316" s="280"/>
    </row>
    <row r="317" spans="1:12" ht="15.75" x14ac:dyDescent="0.2">
      <c r="A317" s="281"/>
      <c r="B317" s="282"/>
      <c r="C317" s="276"/>
      <c r="D317" s="277">
        <f t="shared" si="4"/>
        <v>0</v>
      </c>
      <c r="E317" s="276"/>
      <c r="F317" s="276"/>
      <c r="G317" s="276"/>
      <c r="H317" s="278"/>
      <c r="I317" s="278"/>
      <c r="J317" s="278"/>
      <c r="K317" s="279"/>
      <c r="L317" s="280"/>
    </row>
    <row r="318" spans="1:12" ht="15.75" x14ac:dyDescent="0.2">
      <c r="A318" s="281"/>
      <c r="B318" s="282"/>
      <c r="C318" s="276"/>
      <c r="D318" s="277">
        <f t="shared" si="4"/>
        <v>0</v>
      </c>
      <c r="E318" s="276"/>
      <c r="F318" s="276"/>
      <c r="G318" s="276"/>
      <c r="H318" s="278"/>
      <c r="I318" s="278"/>
      <c r="J318" s="278"/>
      <c r="K318" s="279"/>
      <c r="L318" s="280"/>
    </row>
    <row r="319" spans="1:12" ht="15.75" x14ac:dyDescent="0.2">
      <c r="A319" s="281"/>
      <c r="B319" s="282"/>
      <c r="C319" s="276"/>
      <c r="D319" s="277">
        <f t="shared" si="4"/>
        <v>0</v>
      </c>
      <c r="E319" s="276"/>
      <c r="F319" s="276"/>
      <c r="G319" s="276"/>
      <c r="H319" s="278"/>
      <c r="I319" s="278"/>
      <c r="J319" s="278"/>
      <c r="K319" s="279"/>
      <c r="L319" s="280"/>
    </row>
    <row r="320" spans="1:12" ht="15.75" x14ac:dyDescent="0.2">
      <c r="A320" s="281"/>
      <c r="B320" s="282"/>
      <c r="C320" s="276"/>
      <c r="D320" s="277">
        <f t="shared" si="4"/>
        <v>0</v>
      </c>
      <c r="E320" s="276"/>
      <c r="F320" s="276"/>
      <c r="G320" s="276"/>
      <c r="H320" s="278"/>
      <c r="I320" s="278"/>
      <c r="J320" s="278"/>
      <c r="K320" s="279"/>
      <c r="L320" s="280"/>
    </row>
    <row r="321" spans="1:12" ht="15.75" x14ac:dyDescent="0.2">
      <c r="A321" s="281"/>
      <c r="B321" s="282"/>
      <c r="C321" s="276"/>
      <c r="D321" s="277">
        <f t="shared" si="4"/>
        <v>0</v>
      </c>
      <c r="E321" s="276"/>
      <c r="F321" s="276"/>
      <c r="G321" s="276"/>
      <c r="H321" s="278"/>
      <c r="I321" s="278"/>
      <c r="J321" s="278"/>
      <c r="K321" s="279"/>
      <c r="L321" s="280"/>
    </row>
    <row r="322" spans="1:12" ht="15.75" x14ac:dyDescent="0.2">
      <c r="A322" s="281"/>
      <c r="B322" s="282"/>
      <c r="C322" s="276"/>
      <c r="D322" s="277">
        <f t="shared" si="4"/>
        <v>0</v>
      </c>
      <c r="E322" s="276"/>
      <c r="F322" s="276"/>
      <c r="G322" s="276"/>
      <c r="H322" s="278"/>
      <c r="I322" s="278"/>
      <c r="J322" s="278"/>
      <c r="K322" s="279"/>
      <c r="L322" s="280"/>
    </row>
    <row r="323" spans="1:12" ht="15.75" x14ac:dyDescent="0.2">
      <c r="A323" s="281"/>
      <c r="B323" s="282"/>
      <c r="C323" s="276"/>
      <c r="D323" s="277">
        <f t="shared" si="4"/>
        <v>0</v>
      </c>
      <c r="E323" s="276"/>
      <c r="F323" s="276"/>
      <c r="G323" s="276"/>
      <c r="H323" s="278"/>
      <c r="I323" s="278"/>
      <c r="J323" s="278"/>
      <c r="K323" s="279"/>
      <c r="L323" s="280"/>
    </row>
    <row r="324" spans="1:12" ht="15.75" x14ac:dyDescent="0.2">
      <c r="A324" s="281"/>
      <c r="B324" s="282"/>
      <c r="C324" s="276"/>
      <c r="D324" s="277">
        <f t="shared" si="4"/>
        <v>0</v>
      </c>
      <c r="E324" s="276"/>
      <c r="F324" s="276"/>
      <c r="G324" s="276"/>
      <c r="H324" s="278"/>
      <c r="I324" s="278"/>
      <c r="J324" s="278"/>
      <c r="K324" s="279"/>
      <c r="L324" s="280"/>
    </row>
    <row r="325" spans="1:12" ht="15.75" x14ac:dyDescent="0.2">
      <c r="A325" s="281"/>
      <c r="B325" s="282"/>
      <c r="C325" s="276"/>
      <c r="D325" s="277">
        <f t="shared" si="4"/>
        <v>0</v>
      </c>
      <c r="E325" s="276"/>
      <c r="F325" s="276"/>
      <c r="G325" s="276"/>
      <c r="H325" s="278"/>
      <c r="I325" s="278"/>
      <c r="J325" s="278"/>
      <c r="K325" s="279"/>
      <c r="L325" s="280"/>
    </row>
    <row r="326" spans="1:12" ht="15.75" x14ac:dyDescent="0.2">
      <c r="A326" s="281"/>
      <c r="B326" s="282"/>
      <c r="C326" s="276"/>
      <c r="D326" s="277">
        <f t="shared" si="4"/>
        <v>0</v>
      </c>
      <c r="E326" s="276"/>
      <c r="F326" s="276"/>
      <c r="G326" s="276"/>
      <c r="H326" s="278"/>
      <c r="I326" s="278"/>
      <c r="J326" s="278"/>
      <c r="K326" s="279"/>
      <c r="L326" s="280"/>
    </row>
    <row r="327" spans="1:12" ht="15.75" x14ac:dyDescent="0.2">
      <c r="A327" s="281"/>
      <c r="B327" s="282"/>
      <c r="C327" s="276"/>
      <c r="D327" s="277">
        <f t="shared" si="4"/>
        <v>0</v>
      </c>
      <c r="E327" s="276"/>
      <c r="F327" s="276"/>
      <c r="G327" s="276"/>
      <c r="H327" s="278"/>
      <c r="I327" s="278"/>
      <c r="J327" s="278"/>
      <c r="K327" s="279"/>
      <c r="L327" s="280"/>
    </row>
    <row r="328" spans="1:12" ht="15.75" x14ac:dyDescent="0.2">
      <c r="A328" s="281"/>
      <c r="B328" s="282"/>
      <c r="C328" s="276"/>
      <c r="D328" s="277">
        <f t="shared" si="4"/>
        <v>0</v>
      </c>
      <c r="E328" s="276"/>
      <c r="F328" s="276"/>
      <c r="G328" s="276"/>
      <c r="H328" s="278"/>
      <c r="I328" s="278"/>
      <c r="J328" s="278"/>
      <c r="K328" s="279"/>
      <c r="L328" s="280"/>
    </row>
    <row r="329" spans="1:12" ht="15.75" x14ac:dyDescent="0.2">
      <c r="A329" s="281"/>
      <c r="B329" s="282"/>
      <c r="C329" s="276"/>
      <c r="D329" s="277">
        <f t="shared" si="4"/>
        <v>0</v>
      </c>
      <c r="E329" s="276"/>
      <c r="F329" s="276"/>
      <c r="G329" s="276"/>
      <c r="H329" s="278"/>
      <c r="I329" s="278"/>
      <c r="J329" s="278"/>
      <c r="K329" s="279"/>
      <c r="L329" s="280"/>
    </row>
    <row r="330" spans="1:12" ht="15.75" x14ac:dyDescent="0.2">
      <c r="A330" s="281"/>
      <c r="B330" s="282"/>
      <c r="C330" s="276"/>
      <c r="D330" s="277">
        <f t="shared" si="4"/>
        <v>0</v>
      </c>
      <c r="E330" s="276"/>
      <c r="F330" s="276"/>
      <c r="G330" s="276"/>
      <c r="H330" s="278"/>
      <c r="I330" s="278"/>
      <c r="J330" s="278"/>
      <c r="K330" s="279"/>
      <c r="L330" s="280"/>
    </row>
    <row r="331" spans="1:12" ht="15.75" x14ac:dyDescent="0.2">
      <c r="A331" s="281"/>
      <c r="B331" s="282"/>
      <c r="C331" s="276"/>
      <c r="D331" s="277">
        <f t="shared" si="4"/>
        <v>0</v>
      </c>
      <c r="E331" s="276"/>
      <c r="F331" s="276"/>
      <c r="G331" s="276"/>
      <c r="H331" s="278"/>
      <c r="I331" s="278"/>
      <c r="J331" s="278"/>
      <c r="K331" s="279"/>
      <c r="L331" s="280"/>
    </row>
    <row r="332" spans="1:12" ht="15.75" x14ac:dyDescent="0.2">
      <c r="A332" s="281"/>
      <c r="B332" s="282"/>
      <c r="C332" s="276"/>
      <c r="D332" s="277">
        <f t="shared" si="4"/>
        <v>0</v>
      </c>
      <c r="E332" s="276"/>
      <c r="F332" s="276"/>
      <c r="G332" s="276"/>
      <c r="H332" s="278"/>
      <c r="I332" s="278"/>
      <c r="J332" s="278"/>
      <c r="K332" s="279"/>
      <c r="L332" s="280"/>
    </row>
    <row r="333" spans="1:12" ht="15.75" x14ac:dyDescent="0.2">
      <c r="A333" s="281"/>
      <c r="B333" s="282"/>
      <c r="C333" s="276"/>
      <c r="D333" s="277">
        <f t="shared" si="4"/>
        <v>0</v>
      </c>
      <c r="E333" s="276"/>
      <c r="F333" s="276"/>
      <c r="G333" s="276"/>
      <c r="H333" s="278"/>
      <c r="I333" s="278"/>
      <c r="J333" s="278"/>
      <c r="K333" s="279"/>
      <c r="L333" s="280"/>
    </row>
    <row r="334" spans="1:12" ht="15.75" x14ac:dyDescent="0.2">
      <c r="A334" s="281"/>
      <c r="B334" s="282"/>
      <c r="C334" s="276"/>
      <c r="D334" s="277">
        <f t="shared" si="4"/>
        <v>0</v>
      </c>
      <c r="E334" s="276"/>
      <c r="F334" s="276"/>
      <c r="G334" s="276"/>
      <c r="H334" s="278"/>
      <c r="I334" s="278"/>
      <c r="J334" s="278"/>
      <c r="K334" s="279"/>
      <c r="L334" s="280"/>
    </row>
    <row r="335" spans="1:12" ht="15.75" x14ac:dyDescent="0.2">
      <c r="A335" s="281"/>
      <c r="B335" s="282"/>
      <c r="C335" s="276"/>
      <c r="D335" s="277">
        <f t="shared" si="4"/>
        <v>0</v>
      </c>
      <c r="E335" s="276"/>
      <c r="F335" s="276"/>
      <c r="G335" s="276"/>
      <c r="H335" s="278"/>
      <c r="I335" s="278"/>
      <c r="J335" s="278"/>
      <c r="K335" s="279"/>
      <c r="L335" s="280"/>
    </row>
    <row r="336" spans="1:12" ht="15.75" x14ac:dyDescent="0.2">
      <c r="A336" s="281"/>
      <c r="B336" s="282"/>
      <c r="C336" s="276"/>
      <c r="D336" s="277">
        <f t="shared" si="4"/>
        <v>0</v>
      </c>
      <c r="E336" s="276"/>
      <c r="F336" s="276"/>
      <c r="G336" s="276"/>
      <c r="H336" s="278"/>
      <c r="I336" s="278"/>
      <c r="J336" s="278"/>
      <c r="K336" s="279"/>
      <c r="L336" s="280"/>
    </row>
    <row r="337" spans="1:12" ht="15.75" x14ac:dyDescent="0.2">
      <c r="A337" s="281"/>
      <c r="B337" s="282"/>
      <c r="C337" s="276"/>
      <c r="D337" s="277">
        <f t="shared" si="4"/>
        <v>0</v>
      </c>
      <c r="E337" s="276"/>
      <c r="F337" s="276"/>
      <c r="G337" s="276"/>
      <c r="H337" s="278"/>
      <c r="I337" s="278"/>
      <c r="J337" s="278"/>
      <c r="K337" s="279"/>
      <c r="L337" s="280"/>
    </row>
    <row r="338" spans="1:12" ht="15.75" x14ac:dyDescent="0.2">
      <c r="A338" s="281"/>
      <c r="B338" s="282"/>
      <c r="C338" s="276"/>
      <c r="D338" s="277">
        <f t="shared" si="4"/>
        <v>0</v>
      </c>
      <c r="E338" s="276"/>
      <c r="F338" s="276"/>
      <c r="G338" s="276"/>
      <c r="H338" s="278"/>
      <c r="I338" s="278"/>
      <c r="J338" s="278"/>
      <c r="K338" s="279"/>
      <c r="L338" s="280"/>
    </row>
    <row r="339" spans="1:12" ht="15.75" x14ac:dyDescent="0.2">
      <c r="A339" s="281"/>
      <c r="B339" s="282"/>
      <c r="C339" s="276"/>
      <c r="D339" s="277">
        <f t="shared" si="4"/>
        <v>0</v>
      </c>
      <c r="E339" s="276"/>
      <c r="F339" s="276"/>
      <c r="G339" s="276"/>
      <c r="H339" s="278"/>
      <c r="I339" s="278"/>
      <c r="J339" s="278"/>
      <c r="K339" s="279"/>
      <c r="L339" s="280"/>
    </row>
    <row r="340" spans="1:12" ht="15.75" x14ac:dyDescent="0.2">
      <c r="A340" s="281"/>
      <c r="B340" s="282"/>
      <c r="C340" s="276"/>
      <c r="D340" s="277">
        <f t="shared" si="4"/>
        <v>0</v>
      </c>
      <c r="E340" s="276"/>
      <c r="F340" s="276"/>
      <c r="G340" s="276"/>
      <c r="H340" s="278"/>
      <c r="I340" s="278"/>
      <c r="J340" s="278"/>
      <c r="K340" s="279"/>
      <c r="L340" s="280"/>
    </row>
    <row r="341" spans="1:12" ht="15.75" x14ac:dyDescent="0.2">
      <c r="A341" s="281"/>
      <c r="B341" s="282"/>
      <c r="C341" s="276"/>
      <c r="D341" s="277">
        <f t="shared" si="4"/>
        <v>0</v>
      </c>
      <c r="E341" s="276"/>
      <c r="F341" s="276"/>
      <c r="G341" s="276"/>
      <c r="H341" s="278"/>
      <c r="I341" s="278"/>
      <c r="J341" s="278"/>
      <c r="K341" s="279"/>
      <c r="L341" s="280"/>
    </row>
    <row r="342" spans="1:12" ht="15.75" x14ac:dyDescent="0.2">
      <c r="A342" s="281"/>
      <c r="B342" s="282"/>
      <c r="C342" s="276"/>
      <c r="D342" s="277">
        <f t="shared" si="4"/>
        <v>0</v>
      </c>
      <c r="E342" s="276"/>
      <c r="F342" s="276"/>
      <c r="G342" s="276"/>
      <c r="H342" s="278"/>
      <c r="I342" s="278"/>
      <c r="J342" s="278"/>
      <c r="K342" s="279"/>
      <c r="L342" s="280"/>
    </row>
    <row r="343" spans="1:12" ht="15.75" x14ac:dyDescent="0.2">
      <c r="A343" s="281"/>
      <c r="B343" s="282"/>
      <c r="C343" s="276"/>
      <c r="D343" s="277">
        <f t="shared" si="4"/>
        <v>0</v>
      </c>
      <c r="E343" s="276"/>
      <c r="F343" s="276"/>
      <c r="G343" s="276"/>
      <c r="H343" s="278"/>
      <c r="I343" s="278"/>
      <c r="J343" s="278"/>
      <c r="K343" s="279"/>
      <c r="L343" s="280"/>
    </row>
    <row r="344" spans="1:12" ht="15.75" x14ac:dyDescent="0.2">
      <c r="A344" s="281"/>
      <c r="B344" s="282"/>
      <c r="C344" s="276"/>
      <c r="D344" s="277">
        <f t="shared" si="4"/>
        <v>0</v>
      </c>
      <c r="E344" s="276"/>
      <c r="F344" s="276"/>
      <c r="G344" s="276"/>
      <c r="H344" s="278"/>
      <c r="I344" s="278"/>
      <c r="J344" s="278"/>
      <c r="K344" s="279"/>
      <c r="L344" s="280"/>
    </row>
    <row r="345" spans="1:12" ht="15.75" x14ac:dyDescent="0.2">
      <c r="A345" s="281"/>
      <c r="B345" s="282"/>
      <c r="C345" s="276"/>
      <c r="D345" s="277">
        <f t="shared" si="4"/>
        <v>0</v>
      </c>
      <c r="E345" s="276"/>
      <c r="F345" s="276"/>
      <c r="G345" s="276"/>
      <c r="H345" s="278"/>
      <c r="I345" s="278"/>
      <c r="J345" s="278"/>
      <c r="K345" s="279"/>
      <c r="L345" s="280"/>
    </row>
    <row r="346" spans="1:12" ht="15.75" x14ac:dyDescent="0.2">
      <c r="A346" s="281"/>
      <c r="B346" s="282"/>
      <c r="C346" s="276"/>
      <c r="D346" s="277">
        <f t="shared" si="4"/>
        <v>0</v>
      </c>
      <c r="E346" s="276"/>
      <c r="F346" s="276"/>
      <c r="G346" s="276"/>
      <c r="H346" s="278"/>
      <c r="I346" s="278"/>
      <c r="J346" s="278"/>
      <c r="K346" s="279"/>
      <c r="L346" s="280"/>
    </row>
    <row r="347" spans="1:12" ht="15.75" x14ac:dyDescent="0.2">
      <c r="A347" s="281"/>
      <c r="B347" s="282"/>
      <c r="C347" s="276"/>
      <c r="D347" s="277">
        <f t="shared" si="4"/>
        <v>0</v>
      </c>
      <c r="E347" s="276"/>
      <c r="F347" s="276"/>
      <c r="G347" s="276"/>
      <c r="H347" s="278"/>
      <c r="I347" s="278"/>
      <c r="J347" s="278"/>
      <c r="K347" s="279"/>
      <c r="L347" s="280"/>
    </row>
    <row r="348" spans="1:12" ht="15.75" x14ac:dyDescent="0.2">
      <c r="A348" s="281"/>
      <c r="B348" s="282"/>
      <c r="C348" s="276"/>
      <c r="D348" s="277">
        <f t="shared" ref="D348:D411" si="5">+C348*(100-E348)/100</f>
        <v>0</v>
      </c>
      <c r="E348" s="276"/>
      <c r="F348" s="276"/>
      <c r="G348" s="276"/>
      <c r="H348" s="278"/>
      <c r="I348" s="278"/>
      <c r="J348" s="278"/>
      <c r="K348" s="279"/>
      <c r="L348" s="280"/>
    </row>
    <row r="349" spans="1:12" ht="15.75" x14ac:dyDescent="0.2">
      <c r="A349" s="281"/>
      <c r="B349" s="282"/>
      <c r="C349" s="276"/>
      <c r="D349" s="277">
        <f t="shared" si="5"/>
        <v>0</v>
      </c>
      <c r="E349" s="276"/>
      <c r="F349" s="276"/>
      <c r="G349" s="276"/>
      <c r="H349" s="278"/>
      <c r="I349" s="278"/>
      <c r="J349" s="278"/>
      <c r="K349" s="279"/>
      <c r="L349" s="280"/>
    </row>
    <row r="350" spans="1:12" ht="15.75" x14ac:dyDescent="0.2">
      <c r="A350" s="281"/>
      <c r="B350" s="282"/>
      <c r="C350" s="276"/>
      <c r="D350" s="277">
        <f t="shared" si="5"/>
        <v>0</v>
      </c>
      <c r="E350" s="276"/>
      <c r="F350" s="276"/>
      <c r="G350" s="276"/>
      <c r="H350" s="278"/>
      <c r="I350" s="278"/>
      <c r="J350" s="278"/>
      <c r="K350" s="279"/>
      <c r="L350" s="280"/>
    </row>
    <row r="351" spans="1:12" ht="15.75" x14ac:dyDescent="0.2">
      <c r="A351" s="281"/>
      <c r="B351" s="282"/>
      <c r="C351" s="276"/>
      <c r="D351" s="277">
        <f t="shared" si="5"/>
        <v>0</v>
      </c>
      <c r="E351" s="276"/>
      <c r="F351" s="276"/>
      <c r="G351" s="276"/>
      <c r="H351" s="278"/>
      <c r="I351" s="278"/>
      <c r="J351" s="278"/>
      <c r="K351" s="279"/>
      <c r="L351" s="280"/>
    </row>
    <row r="352" spans="1:12" ht="15.75" x14ac:dyDescent="0.2">
      <c r="A352" s="281"/>
      <c r="B352" s="282"/>
      <c r="C352" s="276"/>
      <c r="D352" s="277">
        <f t="shared" si="5"/>
        <v>0</v>
      </c>
      <c r="E352" s="276"/>
      <c r="F352" s="276"/>
      <c r="G352" s="276"/>
      <c r="H352" s="278"/>
      <c r="I352" s="278"/>
      <c r="J352" s="278"/>
      <c r="K352" s="279"/>
      <c r="L352" s="280"/>
    </row>
    <row r="353" spans="1:12" ht="15.75" x14ac:dyDescent="0.2">
      <c r="A353" s="281"/>
      <c r="B353" s="282"/>
      <c r="C353" s="276"/>
      <c r="D353" s="277">
        <f t="shared" si="5"/>
        <v>0</v>
      </c>
      <c r="E353" s="276"/>
      <c r="F353" s="276"/>
      <c r="G353" s="276"/>
      <c r="H353" s="278"/>
      <c r="I353" s="278"/>
      <c r="J353" s="278"/>
      <c r="K353" s="279"/>
      <c r="L353" s="280"/>
    </row>
    <row r="354" spans="1:12" ht="15.75" x14ac:dyDescent="0.2">
      <c r="A354" s="281"/>
      <c r="B354" s="282"/>
      <c r="C354" s="276"/>
      <c r="D354" s="277">
        <f t="shared" si="5"/>
        <v>0</v>
      </c>
      <c r="E354" s="276"/>
      <c r="F354" s="276"/>
      <c r="G354" s="276"/>
      <c r="H354" s="278"/>
      <c r="I354" s="278"/>
      <c r="J354" s="278"/>
      <c r="K354" s="279"/>
      <c r="L354" s="280"/>
    </row>
    <row r="355" spans="1:12" ht="15.75" x14ac:dyDescent="0.2">
      <c r="A355" s="281"/>
      <c r="B355" s="282"/>
      <c r="C355" s="276"/>
      <c r="D355" s="277">
        <f t="shared" si="5"/>
        <v>0</v>
      </c>
      <c r="E355" s="276"/>
      <c r="F355" s="276"/>
      <c r="G355" s="276"/>
      <c r="H355" s="278"/>
      <c r="I355" s="278"/>
      <c r="J355" s="278"/>
      <c r="K355" s="279"/>
      <c r="L355" s="280"/>
    </row>
    <row r="356" spans="1:12" ht="15.75" x14ac:dyDescent="0.2">
      <c r="A356" s="281"/>
      <c r="B356" s="282"/>
      <c r="C356" s="276"/>
      <c r="D356" s="277">
        <f t="shared" si="5"/>
        <v>0</v>
      </c>
      <c r="E356" s="276"/>
      <c r="F356" s="276"/>
      <c r="G356" s="276"/>
      <c r="H356" s="278"/>
      <c r="I356" s="278"/>
      <c r="J356" s="278"/>
      <c r="K356" s="279"/>
      <c r="L356" s="280"/>
    </row>
    <row r="357" spans="1:12" ht="15.75" x14ac:dyDescent="0.2">
      <c r="A357" s="281"/>
      <c r="B357" s="282"/>
      <c r="C357" s="276"/>
      <c r="D357" s="277">
        <f t="shared" si="5"/>
        <v>0</v>
      </c>
      <c r="E357" s="276"/>
      <c r="F357" s="276"/>
      <c r="G357" s="276"/>
      <c r="H357" s="278"/>
      <c r="I357" s="278"/>
      <c r="J357" s="278"/>
      <c r="K357" s="279"/>
      <c r="L357" s="280"/>
    </row>
    <row r="358" spans="1:12" ht="15.75" x14ac:dyDescent="0.2">
      <c r="A358" s="281"/>
      <c r="B358" s="282"/>
      <c r="C358" s="276"/>
      <c r="D358" s="277">
        <f t="shared" si="5"/>
        <v>0</v>
      </c>
      <c r="E358" s="276"/>
      <c r="F358" s="276"/>
      <c r="G358" s="276"/>
      <c r="H358" s="278"/>
      <c r="I358" s="278"/>
      <c r="J358" s="278"/>
      <c r="K358" s="279"/>
      <c r="L358" s="280"/>
    </row>
    <row r="359" spans="1:12" ht="15.75" x14ac:dyDescent="0.2">
      <c r="A359" s="281"/>
      <c r="B359" s="282"/>
      <c r="C359" s="276"/>
      <c r="D359" s="277">
        <f t="shared" si="5"/>
        <v>0</v>
      </c>
      <c r="E359" s="276"/>
      <c r="F359" s="276"/>
      <c r="G359" s="276"/>
      <c r="H359" s="278"/>
      <c r="I359" s="278"/>
      <c r="J359" s="278"/>
      <c r="K359" s="279"/>
      <c r="L359" s="280"/>
    </row>
    <row r="360" spans="1:12" ht="15.75" x14ac:dyDescent="0.2">
      <c r="A360" s="281"/>
      <c r="B360" s="282"/>
      <c r="C360" s="276"/>
      <c r="D360" s="277">
        <f t="shared" si="5"/>
        <v>0</v>
      </c>
      <c r="E360" s="276"/>
      <c r="F360" s="276"/>
      <c r="G360" s="276"/>
      <c r="H360" s="278"/>
      <c r="I360" s="278"/>
      <c r="J360" s="278"/>
      <c r="K360" s="279"/>
      <c r="L360" s="280"/>
    </row>
    <row r="361" spans="1:12" ht="15.75" x14ac:dyDescent="0.2">
      <c r="A361" s="281"/>
      <c r="B361" s="282"/>
      <c r="C361" s="276"/>
      <c r="D361" s="277">
        <f t="shared" si="5"/>
        <v>0</v>
      </c>
      <c r="E361" s="276"/>
      <c r="F361" s="276"/>
      <c r="G361" s="276"/>
      <c r="H361" s="278"/>
      <c r="I361" s="278"/>
      <c r="J361" s="278"/>
      <c r="K361" s="279"/>
      <c r="L361" s="280"/>
    </row>
    <row r="362" spans="1:12" ht="15.75" x14ac:dyDescent="0.2">
      <c r="A362" s="281"/>
      <c r="B362" s="282"/>
      <c r="C362" s="276"/>
      <c r="D362" s="277">
        <f t="shared" si="5"/>
        <v>0</v>
      </c>
      <c r="E362" s="276"/>
      <c r="F362" s="276"/>
      <c r="G362" s="276"/>
      <c r="H362" s="278"/>
      <c r="I362" s="278"/>
      <c r="J362" s="278"/>
      <c r="K362" s="279"/>
      <c r="L362" s="280"/>
    </row>
    <row r="363" spans="1:12" ht="15.75" x14ac:dyDescent="0.2">
      <c r="A363" s="281"/>
      <c r="B363" s="282"/>
      <c r="C363" s="276"/>
      <c r="D363" s="277">
        <f t="shared" si="5"/>
        <v>0</v>
      </c>
      <c r="E363" s="276"/>
      <c r="F363" s="276"/>
      <c r="G363" s="276"/>
      <c r="H363" s="278"/>
      <c r="I363" s="278"/>
      <c r="J363" s="278"/>
      <c r="K363" s="279"/>
      <c r="L363" s="280"/>
    </row>
    <row r="364" spans="1:12" ht="15.75" x14ac:dyDescent="0.2">
      <c r="A364" s="281"/>
      <c r="B364" s="282"/>
      <c r="C364" s="276"/>
      <c r="D364" s="277">
        <f t="shared" si="5"/>
        <v>0</v>
      </c>
      <c r="E364" s="276"/>
      <c r="F364" s="276"/>
      <c r="G364" s="276"/>
      <c r="H364" s="278"/>
      <c r="I364" s="278"/>
      <c r="J364" s="278"/>
      <c r="K364" s="279"/>
      <c r="L364" s="280"/>
    </row>
    <row r="365" spans="1:12" ht="15.75" x14ac:dyDescent="0.2">
      <c r="A365" s="281"/>
      <c r="B365" s="282"/>
      <c r="C365" s="276"/>
      <c r="D365" s="277">
        <f t="shared" si="5"/>
        <v>0</v>
      </c>
      <c r="E365" s="276"/>
      <c r="F365" s="276"/>
      <c r="G365" s="276"/>
      <c r="H365" s="278"/>
      <c r="I365" s="278"/>
      <c r="J365" s="278"/>
      <c r="K365" s="279"/>
      <c r="L365" s="280"/>
    </row>
    <row r="366" spans="1:12" ht="15.75" x14ac:dyDescent="0.2">
      <c r="A366" s="281"/>
      <c r="B366" s="282"/>
      <c r="C366" s="276"/>
      <c r="D366" s="277">
        <f t="shared" si="5"/>
        <v>0</v>
      </c>
      <c r="E366" s="276"/>
      <c r="F366" s="276"/>
      <c r="G366" s="276"/>
      <c r="H366" s="278"/>
      <c r="I366" s="278"/>
      <c r="J366" s="278"/>
      <c r="K366" s="279"/>
      <c r="L366" s="280"/>
    </row>
    <row r="367" spans="1:12" ht="15.75" x14ac:dyDescent="0.2">
      <c r="A367" s="281"/>
      <c r="B367" s="282"/>
      <c r="C367" s="276"/>
      <c r="D367" s="277">
        <f t="shared" si="5"/>
        <v>0</v>
      </c>
      <c r="E367" s="276"/>
      <c r="F367" s="276"/>
      <c r="G367" s="276"/>
      <c r="H367" s="278"/>
      <c r="I367" s="278"/>
      <c r="J367" s="278"/>
      <c r="K367" s="279"/>
      <c r="L367" s="280"/>
    </row>
    <row r="368" spans="1:12" ht="15.75" x14ac:dyDescent="0.2">
      <c r="A368" s="281"/>
      <c r="B368" s="282"/>
      <c r="C368" s="276"/>
      <c r="D368" s="277">
        <f t="shared" si="5"/>
        <v>0</v>
      </c>
      <c r="E368" s="276"/>
      <c r="F368" s="276"/>
      <c r="G368" s="276"/>
      <c r="H368" s="278"/>
      <c r="I368" s="278"/>
      <c r="J368" s="278"/>
      <c r="K368" s="279"/>
      <c r="L368" s="280"/>
    </row>
    <row r="369" spans="1:12" ht="15.75" x14ac:dyDescent="0.2">
      <c r="A369" s="281"/>
      <c r="B369" s="282"/>
      <c r="C369" s="276"/>
      <c r="D369" s="277">
        <f t="shared" si="5"/>
        <v>0</v>
      </c>
      <c r="E369" s="276"/>
      <c r="F369" s="276"/>
      <c r="G369" s="276"/>
      <c r="H369" s="278"/>
      <c r="I369" s="278"/>
      <c r="J369" s="278"/>
      <c r="K369" s="279"/>
      <c r="L369" s="280"/>
    </row>
    <row r="370" spans="1:12" ht="15.75" x14ac:dyDescent="0.2">
      <c r="A370" s="281"/>
      <c r="B370" s="282"/>
      <c r="C370" s="276"/>
      <c r="D370" s="277">
        <f t="shared" si="5"/>
        <v>0</v>
      </c>
      <c r="E370" s="276"/>
      <c r="F370" s="276"/>
      <c r="G370" s="276"/>
      <c r="H370" s="278"/>
      <c r="I370" s="278"/>
      <c r="J370" s="278"/>
      <c r="K370" s="279"/>
      <c r="L370" s="280"/>
    </row>
    <row r="371" spans="1:12" ht="15.75" x14ac:dyDescent="0.2">
      <c r="A371" s="281"/>
      <c r="B371" s="282"/>
      <c r="C371" s="276"/>
      <c r="D371" s="277">
        <f t="shared" si="5"/>
        <v>0</v>
      </c>
      <c r="E371" s="276"/>
      <c r="F371" s="276"/>
      <c r="G371" s="276"/>
      <c r="H371" s="278"/>
      <c r="I371" s="278"/>
      <c r="J371" s="278"/>
      <c r="K371" s="279"/>
      <c r="L371" s="280"/>
    </row>
    <row r="372" spans="1:12" ht="15.75" x14ac:dyDescent="0.2">
      <c r="A372" s="281"/>
      <c r="B372" s="282"/>
      <c r="C372" s="276"/>
      <c r="D372" s="277">
        <f t="shared" si="5"/>
        <v>0</v>
      </c>
      <c r="E372" s="276"/>
      <c r="F372" s="276"/>
      <c r="G372" s="276"/>
      <c r="H372" s="278"/>
      <c r="I372" s="278"/>
      <c r="J372" s="278"/>
      <c r="K372" s="279"/>
      <c r="L372" s="280"/>
    </row>
    <row r="373" spans="1:12" ht="15.75" x14ac:dyDescent="0.2">
      <c r="A373" s="281"/>
      <c r="B373" s="282"/>
      <c r="C373" s="276"/>
      <c r="D373" s="277">
        <f t="shared" si="5"/>
        <v>0</v>
      </c>
      <c r="E373" s="276"/>
      <c r="F373" s="276"/>
      <c r="G373" s="276"/>
      <c r="H373" s="278"/>
      <c r="I373" s="278"/>
      <c r="J373" s="278"/>
      <c r="K373" s="279"/>
      <c r="L373" s="280"/>
    </row>
    <row r="374" spans="1:12" ht="15.75" x14ac:dyDescent="0.2">
      <c r="A374" s="281"/>
      <c r="B374" s="282"/>
      <c r="C374" s="276"/>
      <c r="D374" s="277">
        <f t="shared" si="5"/>
        <v>0</v>
      </c>
      <c r="E374" s="276"/>
      <c r="F374" s="276"/>
      <c r="G374" s="276"/>
      <c r="H374" s="278"/>
      <c r="I374" s="278"/>
      <c r="J374" s="278"/>
      <c r="K374" s="279"/>
      <c r="L374" s="280"/>
    </row>
    <row r="375" spans="1:12" ht="15.75" x14ac:dyDescent="0.2">
      <c r="A375" s="281"/>
      <c r="B375" s="282"/>
      <c r="C375" s="276"/>
      <c r="D375" s="277">
        <f t="shared" si="5"/>
        <v>0</v>
      </c>
      <c r="E375" s="276"/>
      <c r="F375" s="276"/>
      <c r="G375" s="276"/>
      <c r="H375" s="278"/>
      <c r="I375" s="278"/>
      <c r="J375" s="278"/>
      <c r="K375" s="279"/>
      <c r="L375" s="280"/>
    </row>
    <row r="376" spans="1:12" ht="15.75" x14ac:dyDescent="0.2">
      <c r="A376" s="281"/>
      <c r="B376" s="282"/>
      <c r="C376" s="276"/>
      <c r="D376" s="277">
        <f t="shared" si="5"/>
        <v>0</v>
      </c>
      <c r="E376" s="276"/>
      <c r="F376" s="276"/>
      <c r="G376" s="276"/>
      <c r="H376" s="278"/>
      <c r="I376" s="278"/>
      <c r="J376" s="278"/>
      <c r="K376" s="279"/>
      <c r="L376" s="280"/>
    </row>
    <row r="377" spans="1:12" ht="15.75" x14ac:dyDescent="0.2">
      <c r="A377" s="281"/>
      <c r="B377" s="282"/>
      <c r="C377" s="276"/>
      <c r="D377" s="277">
        <f t="shared" si="5"/>
        <v>0</v>
      </c>
      <c r="E377" s="276"/>
      <c r="F377" s="276"/>
      <c r="G377" s="276"/>
      <c r="H377" s="278"/>
      <c r="I377" s="278"/>
      <c r="J377" s="278"/>
      <c r="K377" s="279"/>
      <c r="L377" s="280"/>
    </row>
    <row r="378" spans="1:12" ht="15.75" x14ac:dyDescent="0.2">
      <c r="A378" s="281"/>
      <c r="B378" s="282"/>
      <c r="C378" s="276"/>
      <c r="D378" s="277">
        <f t="shared" si="5"/>
        <v>0</v>
      </c>
      <c r="E378" s="276"/>
      <c r="F378" s="276"/>
      <c r="G378" s="276"/>
      <c r="H378" s="278"/>
      <c r="I378" s="278"/>
      <c r="J378" s="278"/>
      <c r="K378" s="279"/>
      <c r="L378" s="280"/>
    </row>
    <row r="379" spans="1:12" ht="15.75" x14ac:dyDescent="0.2">
      <c r="A379" s="281"/>
      <c r="B379" s="282"/>
      <c r="C379" s="276"/>
      <c r="D379" s="277">
        <f t="shared" si="5"/>
        <v>0</v>
      </c>
      <c r="E379" s="276"/>
      <c r="F379" s="276"/>
      <c r="G379" s="276"/>
      <c r="H379" s="278"/>
      <c r="I379" s="278"/>
      <c r="J379" s="278"/>
      <c r="K379" s="279"/>
      <c r="L379" s="280"/>
    </row>
    <row r="380" spans="1:12" ht="15.75" x14ac:dyDescent="0.2">
      <c r="A380" s="281"/>
      <c r="B380" s="282"/>
      <c r="C380" s="276"/>
      <c r="D380" s="277">
        <f t="shared" si="5"/>
        <v>0</v>
      </c>
      <c r="E380" s="276"/>
      <c r="F380" s="276"/>
      <c r="G380" s="276"/>
      <c r="H380" s="278"/>
      <c r="I380" s="278"/>
      <c r="J380" s="278"/>
      <c r="K380" s="279"/>
      <c r="L380" s="280"/>
    </row>
    <row r="381" spans="1:12" ht="15.75" x14ac:dyDescent="0.2">
      <c r="A381" s="281"/>
      <c r="B381" s="282"/>
      <c r="C381" s="276"/>
      <c r="D381" s="277">
        <f t="shared" si="5"/>
        <v>0</v>
      </c>
      <c r="E381" s="276"/>
      <c r="F381" s="276"/>
      <c r="G381" s="276"/>
      <c r="H381" s="278"/>
      <c r="I381" s="278"/>
      <c r="J381" s="278"/>
      <c r="K381" s="279"/>
      <c r="L381" s="280"/>
    </row>
    <row r="382" spans="1:12" ht="15.75" x14ac:dyDescent="0.2">
      <c r="A382" s="281"/>
      <c r="B382" s="282"/>
      <c r="C382" s="276"/>
      <c r="D382" s="277">
        <f t="shared" si="5"/>
        <v>0</v>
      </c>
      <c r="E382" s="276"/>
      <c r="F382" s="276"/>
      <c r="G382" s="276"/>
      <c r="H382" s="278"/>
      <c r="I382" s="278"/>
      <c r="J382" s="278"/>
      <c r="K382" s="279"/>
      <c r="L382" s="280"/>
    </row>
    <row r="383" spans="1:12" ht="15.75" x14ac:dyDescent="0.2">
      <c r="A383" s="281"/>
      <c r="B383" s="282"/>
      <c r="C383" s="276"/>
      <c r="D383" s="277">
        <f t="shared" si="5"/>
        <v>0</v>
      </c>
      <c r="E383" s="276"/>
      <c r="F383" s="276"/>
      <c r="G383" s="276"/>
      <c r="H383" s="278"/>
      <c r="I383" s="278"/>
      <c r="J383" s="278"/>
      <c r="K383" s="279"/>
      <c r="L383" s="280"/>
    </row>
    <row r="384" spans="1:12" ht="15.75" x14ac:dyDescent="0.2">
      <c r="A384" s="281"/>
      <c r="B384" s="282"/>
      <c r="C384" s="276"/>
      <c r="D384" s="277">
        <f t="shared" si="5"/>
        <v>0</v>
      </c>
      <c r="E384" s="276"/>
      <c r="F384" s="276"/>
      <c r="G384" s="276"/>
      <c r="H384" s="278"/>
      <c r="I384" s="278"/>
      <c r="J384" s="278"/>
      <c r="K384" s="279"/>
      <c r="L384" s="280"/>
    </row>
    <row r="385" spans="1:12" ht="15.75" x14ac:dyDescent="0.2">
      <c r="A385" s="281"/>
      <c r="B385" s="282"/>
      <c r="C385" s="276"/>
      <c r="D385" s="277">
        <f t="shared" si="5"/>
        <v>0</v>
      </c>
      <c r="E385" s="276"/>
      <c r="F385" s="276"/>
      <c r="G385" s="276"/>
      <c r="H385" s="278"/>
      <c r="I385" s="278"/>
      <c r="J385" s="278"/>
      <c r="K385" s="279"/>
      <c r="L385" s="280"/>
    </row>
    <row r="386" spans="1:12" ht="15.75" x14ac:dyDescent="0.2">
      <c r="A386" s="281"/>
      <c r="B386" s="282"/>
      <c r="C386" s="276"/>
      <c r="D386" s="277">
        <f t="shared" si="5"/>
        <v>0</v>
      </c>
      <c r="E386" s="276"/>
      <c r="F386" s="276"/>
      <c r="G386" s="276"/>
      <c r="H386" s="278"/>
      <c r="I386" s="278"/>
      <c r="J386" s="278"/>
      <c r="K386" s="279"/>
      <c r="L386" s="280"/>
    </row>
    <row r="387" spans="1:12" ht="15.75" x14ac:dyDescent="0.2">
      <c r="A387" s="281"/>
      <c r="B387" s="282"/>
      <c r="C387" s="276"/>
      <c r="D387" s="277">
        <f t="shared" si="5"/>
        <v>0</v>
      </c>
      <c r="E387" s="276"/>
      <c r="F387" s="276"/>
      <c r="G387" s="276"/>
      <c r="H387" s="278"/>
      <c r="I387" s="278"/>
      <c r="J387" s="278"/>
      <c r="K387" s="279"/>
      <c r="L387" s="280"/>
    </row>
    <row r="388" spans="1:12" ht="15.75" x14ac:dyDescent="0.2">
      <c r="A388" s="281"/>
      <c r="B388" s="282"/>
      <c r="C388" s="276"/>
      <c r="D388" s="277">
        <f t="shared" si="5"/>
        <v>0</v>
      </c>
      <c r="E388" s="276"/>
      <c r="F388" s="276"/>
      <c r="G388" s="276"/>
      <c r="H388" s="278"/>
      <c r="I388" s="278"/>
      <c r="J388" s="278"/>
      <c r="K388" s="279"/>
      <c r="L388" s="280"/>
    </row>
    <row r="389" spans="1:12" ht="15.75" x14ac:dyDescent="0.2">
      <c r="A389" s="281"/>
      <c r="B389" s="282"/>
      <c r="C389" s="276"/>
      <c r="D389" s="277">
        <f t="shared" si="5"/>
        <v>0</v>
      </c>
      <c r="E389" s="276"/>
      <c r="F389" s="276"/>
      <c r="G389" s="276"/>
      <c r="H389" s="278"/>
      <c r="I389" s="278"/>
      <c r="J389" s="278"/>
      <c r="K389" s="279"/>
      <c r="L389" s="280"/>
    </row>
    <row r="390" spans="1:12" ht="15.75" x14ac:dyDescent="0.2">
      <c r="A390" s="281"/>
      <c r="B390" s="282"/>
      <c r="C390" s="276"/>
      <c r="D390" s="277">
        <f t="shared" si="5"/>
        <v>0</v>
      </c>
      <c r="E390" s="276"/>
      <c r="F390" s="276"/>
      <c r="G390" s="276"/>
      <c r="H390" s="278"/>
      <c r="I390" s="278"/>
      <c r="J390" s="278"/>
      <c r="K390" s="279"/>
      <c r="L390" s="280"/>
    </row>
    <row r="391" spans="1:12" ht="15.75" x14ac:dyDescent="0.2">
      <c r="A391" s="281"/>
      <c r="B391" s="282"/>
      <c r="C391" s="276"/>
      <c r="D391" s="277">
        <f t="shared" si="5"/>
        <v>0</v>
      </c>
      <c r="E391" s="276"/>
      <c r="F391" s="276"/>
      <c r="G391" s="276"/>
      <c r="H391" s="278"/>
      <c r="I391" s="278"/>
      <c r="J391" s="278"/>
      <c r="K391" s="279"/>
      <c r="L391" s="280"/>
    </row>
    <row r="392" spans="1:12" ht="15.75" x14ac:dyDescent="0.2">
      <c r="A392" s="281"/>
      <c r="B392" s="282"/>
      <c r="C392" s="276"/>
      <c r="D392" s="277">
        <f t="shared" si="5"/>
        <v>0</v>
      </c>
      <c r="E392" s="276"/>
      <c r="F392" s="276"/>
      <c r="G392" s="276"/>
      <c r="H392" s="278"/>
      <c r="I392" s="278"/>
      <c r="J392" s="278"/>
      <c r="K392" s="279"/>
      <c r="L392" s="280"/>
    </row>
    <row r="393" spans="1:12" ht="15.75" x14ac:dyDescent="0.2">
      <c r="A393" s="281"/>
      <c r="B393" s="282"/>
      <c r="C393" s="276"/>
      <c r="D393" s="277">
        <f t="shared" si="5"/>
        <v>0</v>
      </c>
      <c r="E393" s="276"/>
      <c r="F393" s="276"/>
      <c r="G393" s="276"/>
      <c r="H393" s="278"/>
      <c r="I393" s="278"/>
      <c r="J393" s="278"/>
      <c r="K393" s="279"/>
      <c r="L393" s="280"/>
    </row>
    <row r="394" spans="1:12" ht="15.75" x14ac:dyDescent="0.2">
      <c r="A394" s="281"/>
      <c r="B394" s="282"/>
      <c r="C394" s="276"/>
      <c r="D394" s="277">
        <f t="shared" si="5"/>
        <v>0</v>
      </c>
      <c r="E394" s="276"/>
      <c r="F394" s="276"/>
      <c r="G394" s="276"/>
      <c r="H394" s="278"/>
      <c r="I394" s="278"/>
      <c r="J394" s="278"/>
      <c r="K394" s="279"/>
      <c r="L394" s="280"/>
    </row>
    <row r="395" spans="1:12" ht="15.75" x14ac:dyDescent="0.2">
      <c r="A395" s="281"/>
      <c r="B395" s="282"/>
      <c r="C395" s="276"/>
      <c r="D395" s="277">
        <f t="shared" si="5"/>
        <v>0</v>
      </c>
      <c r="E395" s="276"/>
      <c r="F395" s="276"/>
      <c r="G395" s="276"/>
      <c r="H395" s="278"/>
      <c r="I395" s="278"/>
      <c r="J395" s="278"/>
      <c r="K395" s="279"/>
      <c r="L395" s="280"/>
    </row>
    <row r="396" spans="1:12" ht="15.75" x14ac:dyDescent="0.2">
      <c r="A396" s="281"/>
      <c r="B396" s="282"/>
      <c r="C396" s="276"/>
      <c r="D396" s="277">
        <f t="shared" si="5"/>
        <v>0</v>
      </c>
      <c r="E396" s="276"/>
      <c r="F396" s="276"/>
      <c r="G396" s="276"/>
      <c r="H396" s="278"/>
      <c r="I396" s="278"/>
      <c r="J396" s="278"/>
      <c r="K396" s="279"/>
      <c r="L396" s="280"/>
    </row>
    <row r="397" spans="1:12" ht="15.75" x14ac:dyDescent="0.2">
      <c r="A397" s="281"/>
      <c r="B397" s="282"/>
      <c r="C397" s="276"/>
      <c r="D397" s="277">
        <f t="shared" si="5"/>
        <v>0</v>
      </c>
      <c r="E397" s="276"/>
      <c r="F397" s="276"/>
      <c r="G397" s="276"/>
      <c r="H397" s="278"/>
      <c r="I397" s="278"/>
      <c r="J397" s="278"/>
      <c r="K397" s="279"/>
      <c r="L397" s="280"/>
    </row>
    <row r="398" spans="1:12" ht="15.75" x14ac:dyDescent="0.2">
      <c r="A398" s="281"/>
      <c r="B398" s="282"/>
      <c r="C398" s="276"/>
      <c r="D398" s="277">
        <f t="shared" si="5"/>
        <v>0</v>
      </c>
      <c r="E398" s="276"/>
      <c r="F398" s="276"/>
      <c r="G398" s="276"/>
      <c r="H398" s="278"/>
      <c r="I398" s="278"/>
      <c r="J398" s="278"/>
      <c r="K398" s="279"/>
      <c r="L398" s="280"/>
    </row>
    <row r="399" spans="1:12" ht="15.75" x14ac:dyDescent="0.2">
      <c r="A399" s="281"/>
      <c r="B399" s="282"/>
      <c r="C399" s="276"/>
      <c r="D399" s="277">
        <f t="shared" si="5"/>
        <v>0</v>
      </c>
      <c r="E399" s="276"/>
      <c r="F399" s="276"/>
      <c r="G399" s="276"/>
      <c r="H399" s="278"/>
      <c r="I399" s="278"/>
      <c r="J399" s="278"/>
      <c r="K399" s="279"/>
      <c r="L399" s="280"/>
    </row>
    <row r="400" spans="1:12" ht="15.75" x14ac:dyDescent="0.2">
      <c r="A400" s="281"/>
      <c r="B400" s="282"/>
      <c r="C400" s="276"/>
      <c r="D400" s="277">
        <f t="shared" si="5"/>
        <v>0</v>
      </c>
      <c r="E400" s="276"/>
      <c r="F400" s="276"/>
      <c r="G400" s="276"/>
      <c r="H400" s="278"/>
      <c r="I400" s="278"/>
      <c r="J400" s="278"/>
      <c r="K400" s="279"/>
      <c r="L400" s="280"/>
    </row>
    <row r="401" spans="1:12" ht="15.75" x14ac:dyDescent="0.2">
      <c r="A401" s="281"/>
      <c r="B401" s="282"/>
      <c r="C401" s="276"/>
      <c r="D401" s="277">
        <f t="shared" si="5"/>
        <v>0</v>
      </c>
      <c r="E401" s="276"/>
      <c r="F401" s="276"/>
      <c r="G401" s="276"/>
      <c r="H401" s="278"/>
      <c r="I401" s="278"/>
      <c r="J401" s="278"/>
      <c r="K401" s="279"/>
      <c r="L401" s="280"/>
    </row>
    <row r="402" spans="1:12" ht="15.75" x14ac:dyDescent="0.2">
      <c r="A402" s="281"/>
      <c r="B402" s="282"/>
      <c r="C402" s="276"/>
      <c r="D402" s="277">
        <f t="shared" si="5"/>
        <v>0</v>
      </c>
      <c r="E402" s="276"/>
      <c r="F402" s="276"/>
      <c r="G402" s="276"/>
      <c r="H402" s="278"/>
      <c r="I402" s="278"/>
      <c r="J402" s="278"/>
      <c r="K402" s="279"/>
      <c r="L402" s="280"/>
    </row>
    <row r="403" spans="1:12" ht="15.75" x14ac:dyDescent="0.2">
      <c r="A403" s="281"/>
      <c r="B403" s="282"/>
      <c r="C403" s="276"/>
      <c r="D403" s="277">
        <f t="shared" si="5"/>
        <v>0</v>
      </c>
      <c r="E403" s="276"/>
      <c r="F403" s="276"/>
      <c r="G403" s="276"/>
      <c r="H403" s="278"/>
      <c r="I403" s="278"/>
      <c r="J403" s="278"/>
      <c r="K403" s="279"/>
      <c r="L403" s="280"/>
    </row>
    <row r="404" spans="1:12" ht="15.75" x14ac:dyDescent="0.2">
      <c r="A404" s="281"/>
      <c r="B404" s="282"/>
      <c r="C404" s="276"/>
      <c r="D404" s="277">
        <f t="shared" si="5"/>
        <v>0</v>
      </c>
      <c r="E404" s="276"/>
      <c r="F404" s="276"/>
      <c r="G404" s="276"/>
      <c r="H404" s="278"/>
      <c r="I404" s="278"/>
      <c r="J404" s="278"/>
      <c r="K404" s="279"/>
      <c r="L404" s="280"/>
    </row>
    <row r="405" spans="1:12" ht="15.75" x14ac:dyDescent="0.2">
      <c r="A405" s="281"/>
      <c r="B405" s="282"/>
      <c r="C405" s="276"/>
      <c r="D405" s="277">
        <f t="shared" si="5"/>
        <v>0</v>
      </c>
      <c r="E405" s="276"/>
      <c r="F405" s="276"/>
      <c r="G405" s="276"/>
      <c r="H405" s="278"/>
      <c r="I405" s="278"/>
      <c r="J405" s="278"/>
      <c r="K405" s="279"/>
      <c r="L405" s="280"/>
    </row>
    <row r="406" spans="1:12" ht="15.75" x14ac:dyDescent="0.2">
      <c r="A406" s="281"/>
      <c r="B406" s="282"/>
      <c r="C406" s="276"/>
      <c r="D406" s="277">
        <f t="shared" si="5"/>
        <v>0</v>
      </c>
      <c r="E406" s="276"/>
      <c r="F406" s="276"/>
      <c r="G406" s="276"/>
      <c r="H406" s="278"/>
      <c r="I406" s="278"/>
      <c r="J406" s="278"/>
      <c r="K406" s="279"/>
      <c r="L406" s="280"/>
    </row>
    <row r="407" spans="1:12" ht="15.75" x14ac:dyDescent="0.2">
      <c r="A407" s="281"/>
      <c r="B407" s="282"/>
      <c r="C407" s="276"/>
      <c r="D407" s="277">
        <f t="shared" si="5"/>
        <v>0</v>
      </c>
      <c r="E407" s="276"/>
      <c r="F407" s="276"/>
      <c r="G407" s="276"/>
      <c r="H407" s="278"/>
      <c r="I407" s="278"/>
      <c r="J407" s="278"/>
      <c r="K407" s="279"/>
      <c r="L407" s="280"/>
    </row>
    <row r="408" spans="1:12" ht="15.75" x14ac:dyDescent="0.2">
      <c r="A408" s="281"/>
      <c r="B408" s="282"/>
      <c r="C408" s="276"/>
      <c r="D408" s="277">
        <f t="shared" si="5"/>
        <v>0</v>
      </c>
      <c r="E408" s="276"/>
      <c r="F408" s="276"/>
      <c r="G408" s="276"/>
      <c r="H408" s="278"/>
      <c r="I408" s="278"/>
      <c r="J408" s="278"/>
      <c r="K408" s="279"/>
      <c r="L408" s="280"/>
    </row>
    <row r="409" spans="1:12" ht="15.75" x14ac:dyDescent="0.2">
      <c r="A409" s="281"/>
      <c r="B409" s="282"/>
      <c r="C409" s="276"/>
      <c r="D409" s="277">
        <f t="shared" si="5"/>
        <v>0</v>
      </c>
      <c r="E409" s="276"/>
      <c r="F409" s="276"/>
      <c r="G409" s="276"/>
      <c r="H409" s="278"/>
      <c r="I409" s="278"/>
      <c r="J409" s="278"/>
      <c r="K409" s="279"/>
      <c r="L409" s="280"/>
    </row>
    <row r="410" spans="1:12" ht="15.75" x14ac:dyDescent="0.2">
      <c r="A410" s="281"/>
      <c r="B410" s="282"/>
      <c r="C410" s="276"/>
      <c r="D410" s="277">
        <f t="shared" si="5"/>
        <v>0</v>
      </c>
      <c r="E410" s="276"/>
      <c r="F410" s="276"/>
      <c r="G410" s="276"/>
      <c r="H410" s="278"/>
      <c r="I410" s="278"/>
      <c r="J410" s="278"/>
      <c r="K410" s="279"/>
      <c r="L410" s="280"/>
    </row>
    <row r="411" spans="1:12" ht="15.75" x14ac:dyDescent="0.2">
      <c r="A411" s="281"/>
      <c r="B411" s="282"/>
      <c r="C411" s="276"/>
      <c r="D411" s="277">
        <f t="shared" si="5"/>
        <v>0</v>
      </c>
      <c r="E411" s="276"/>
      <c r="F411" s="276"/>
      <c r="G411" s="276"/>
      <c r="H411" s="278"/>
      <c r="I411" s="278"/>
      <c r="J411" s="278"/>
      <c r="K411" s="279"/>
      <c r="L411" s="280"/>
    </row>
    <row r="412" spans="1:12" ht="15.75" x14ac:dyDescent="0.2">
      <c r="A412" s="281"/>
      <c r="B412" s="282"/>
      <c r="C412" s="276"/>
      <c r="D412" s="277">
        <f t="shared" ref="D412:D459" si="6">+C412*(100-E412)/100</f>
        <v>0</v>
      </c>
      <c r="E412" s="276"/>
      <c r="F412" s="276"/>
      <c r="G412" s="276"/>
      <c r="H412" s="278"/>
      <c r="I412" s="278"/>
      <c r="J412" s="278"/>
      <c r="K412" s="279"/>
      <c r="L412" s="280"/>
    </row>
    <row r="413" spans="1:12" ht="15.75" x14ac:dyDescent="0.2">
      <c r="A413" s="281"/>
      <c r="B413" s="282"/>
      <c r="C413" s="276"/>
      <c r="D413" s="277">
        <f t="shared" si="6"/>
        <v>0</v>
      </c>
      <c r="E413" s="276"/>
      <c r="F413" s="276"/>
      <c r="G413" s="276"/>
      <c r="H413" s="278"/>
      <c r="I413" s="278"/>
      <c r="J413" s="278"/>
      <c r="K413" s="279"/>
      <c r="L413" s="280"/>
    </row>
    <row r="414" spans="1:12" ht="15.75" x14ac:dyDescent="0.2">
      <c r="A414" s="281"/>
      <c r="B414" s="282"/>
      <c r="C414" s="276"/>
      <c r="D414" s="277">
        <f t="shared" si="6"/>
        <v>0</v>
      </c>
      <c r="E414" s="276"/>
      <c r="F414" s="276"/>
      <c r="G414" s="276"/>
      <c r="H414" s="278"/>
      <c r="I414" s="278"/>
      <c r="J414" s="278"/>
      <c r="K414" s="279"/>
      <c r="L414" s="280"/>
    </row>
    <row r="415" spans="1:12" ht="15.75" x14ac:dyDescent="0.2">
      <c r="A415" s="281"/>
      <c r="B415" s="282"/>
      <c r="C415" s="276"/>
      <c r="D415" s="277">
        <f t="shared" si="6"/>
        <v>0</v>
      </c>
      <c r="E415" s="276"/>
      <c r="F415" s="276"/>
      <c r="G415" s="276"/>
      <c r="H415" s="278"/>
      <c r="I415" s="278"/>
      <c r="J415" s="278"/>
      <c r="K415" s="279"/>
      <c r="L415" s="280"/>
    </row>
    <row r="416" spans="1:12" ht="15.75" x14ac:dyDescent="0.2">
      <c r="A416" s="281"/>
      <c r="B416" s="282"/>
      <c r="C416" s="276"/>
      <c r="D416" s="277">
        <f t="shared" si="6"/>
        <v>0</v>
      </c>
      <c r="E416" s="276"/>
      <c r="F416" s="276"/>
      <c r="G416" s="276"/>
      <c r="H416" s="278"/>
      <c r="I416" s="278"/>
      <c r="J416" s="278"/>
      <c r="K416" s="279"/>
      <c r="L416" s="280"/>
    </row>
    <row r="417" spans="1:12" ht="15.75" x14ac:dyDescent="0.2">
      <c r="A417" s="281"/>
      <c r="B417" s="282"/>
      <c r="C417" s="276"/>
      <c r="D417" s="277">
        <f t="shared" si="6"/>
        <v>0</v>
      </c>
      <c r="E417" s="276"/>
      <c r="F417" s="276"/>
      <c r="G417" s="276"/>
      <c r="H417" s="278"/>
      <c r="I417" s="278"/>
      <c r="J417" s="278"/>
      <c r="K417" s="279"/>
      <c r="L417" s="280"/>
    </row>
    <row r="418" spans="1:12" ht="15.75" x14ac:dyDescent="0.2">
      <c r="A418" s="281"/>
      <c r="B418" s="282"/>
      <c r="C418" s="276"/>
      <c r="D418" s="277">
        <f t="shared" si="6"/>
        <v>0</v>
      </c>
      <c r="E418" s="276"/>
      <c r="F418" s="276"/>
      <c r="G418" s="276"/>
      <c r="H418" s="278"/>
      <c r="I418" s="278"/>
      <c r="J418" s="278"/>
      <c r="K418" s="279"/>
      <c r="L418" s="280"/>
    </row>
    <row r="419" spans="1:12" ht="15.75" x14ac:dyDescent="0.2">
      <c r="A419" s="281"/>
      <c r="B419" s="282"/>
      <c r="C419" s="276"/>
      <c r="D419" s="277">
        <f t="shared" si="6"/>
        <v>0</v>
      </c>
      <c r="E419" s="276"/>
      <c r="F419" s="276"/>
      <c r="G419" s="276"/>
      <c r="H419" s="278"/>
      <c r="I419" s="278"/>
      <c r="J419" s="278"/>
      <c r="K419" s="279"/>
      <c r="L419" s="280"/>
    </row>
    <row r="420" spans="1:12" ht="15.75" x14ac:dyDescent="0.2">
      <c r="A420" s="281"/>
      <c r="B420" s="282"/>
      <c r="C420" s="276"/>
      <c r="D420" s="277">
        <f t="shared" si="6"/>
        <v>0</v>
      </c>
      <c r="E420" s="276"/>
      <c r="F420" s="276"/>
      <c r="G420" s="276"/>
      <c r="H420" s="278"/>
      <c r="I420" s="278"/>
      <c r="J420" s="278"/>
      <c r="K420" s="279"/>
      <c r="L420" s="280"/>
    </row>
    <row r="421" spans="1:12" ht="15.75" x14ac:dyDescent="0.2">
      <c r="A421" s="281"/>
      <c r="B421" s="282"/>
      <c r="C421" s="276"/>
      <c r="D421" s="277">
        <f t="shared" si="6"/>
        <v>0</v>
      </c>
      <c r="E421" s="276"/>
      <c r="F421" s="276"/>
      <c r="G421" s="276"/>
      <c r="H421" s="278"/>
      <c r="I421" s="278"/>
      <c r="J421" s="278"/>
      <c r="K421" s="279"/>
      <c r="L421" s="280"/>
    </row>
    <row r="422" spans="1:12" ht="15.75" x14ac:dyDescent="0.2">
      <c r="A422" s="281"/>
      <c r="B422" s="282"/>
      <c r="C422" s="276"/>
      <c r="D422" s="277">
        <f t="shared" si="6"/>
        <v>0</v>
      </c>
      <c r="E422" s="276"/>
      <c r="F422" s="276"/>
      <c r="G422" s="276"/>
      <c r="H422" s="278"/>
      <c r="I422" s="278"/>
      <c r="J422" s="278"/>
      <c r="K422" s="279"/>
      <c r="L422" s="280"/>
    </row>
    <row r="423" spans="1:12" ht="15.75" x14ac:dyDescent="0.2">
      <c r="A423" s="281"/>
      <c r="B423" s="282"/>
      <c r="C423" s="276"/>
      <c r="D423" s="277">
        <f t="shared" si="6"/>
        <v>0</v>
      </c>
      <c r="E423" s="276"/>
      <c r="F423" s="276"/>
      <c r="G423" s="276"/>
      <c r="H423" s="278"/>
      <c r="I423" s="278"/>
      <c r="J423" s="278"/>
      <c r="K423" s="279"/>
      <c r="L423" s="280"/>
    </row>
    <row r="424" spans="1:12" ht="15.75" x14ac:dyDescent="0.2">
      <c r="A424" s="281"/>
      <c r="B424" s="282"/>
      <c r="C424" s="276"/>
      <c r="D424" s="277">
        <f t="shared" si="6"/>
        <v>0</v>
      </c>
      <c r="E424" s="276"/>
      <c r="F424" s="276"/>
      <c r="G424" s="276"/>
      <c r="H424" s="278"/>
      <c r="I424" s="278"/>
      <c r="J424" s="278"/>
      <c r="K424" s="279"/>
      <c r="L424" s="280"/>
    </row>
    <row r="425" spans="1:12" ht="15.75" x14ac:dyDescent="0.2">
      <c r="A425" s="281"/>
      <c r="B425" s="282"/>
      <c r="C425" s="276"/>
      <c r="D425" s="277">
        <f t="shared" si="6"/>
        <v>0</v>
      </c>
      <c r="E425" s="276"/>
      <c r="F425" s="276"/>
      <c r="G425" s="276"/>
      <c r="H425" s="278"/>
      <c r="I425" s="278"/>
      <c r="J425" s="278"/>
      <c r="K425" s="279"/>
      <c r="L425" s="280"/>
    </row>
    <row r="426" spans="1:12" ht="15.75" x14ac:dyDescent="0.2">
      <c r="A426" s="281"/>
      <c r="B426" s="282"/>
      <c r="C426" s="276"/>
      <c r="D426" s="277">
        <f t="shared" si="6"/>
        <v>0</v>
      </c>
      <c r="E426" s="276"/>
      <c r="F426" s="276"/>
      <c r="G426" s="276"/>
      <c r="H426" s="278"/>
      <c r="I426" s="278"/>
      <c r="J426" s="278"/>
      <c r="K426" s="279"/>
      <c r="L426" s="280"/>
    </row>
    <row r="427" spans="1:12" ht="15.75" x14ac:dyDescent="0.2">
      <c r="A427" s="281"/>
      <c r="B427" s="282"/>
      <c r="C427" s="276"/>
      <c r="D427" s="277">
        <f t="shared" si="6"/>
        <v>0</v>
      </c>
      <c r="E427" s="276"/>
      <c r="F427" s="276"/>
      <c r="G427" s="276"/>
      <c r="H427" s="278"/>
      <c r="I427" s="278"/>
      <c r="J427" s="278"/>
      <c r="K427" s="279"/>
      <c r="L427" s="280"/>
    </row>
    <row r="428" spans="1:12" ht="15.75" x14ac:dyDescent="0.2">
      <c r="A428" s="281"/>
      <c r="B428" s="282"/>
      <c r="C428" s="276"/>
      <c r="D428" s="277">
        <f t="shared" si="6"/>
        <v>0</v>
      </c>
      <c r="E428" s="276"/>
      <c r="F428" s="276"/>
      <c r="G428" s="276"/>
      <c r="H428" s="278"/>
      <c r="I428" s="278"/>
      <c r="J428" s="278"/>
      <c r="K428" s="279"/>
      <c r="L428" s="280"/>
    </row>
    <row r="429" spans="1:12" ht="15.75" x14ac:dyDescent="0.2">
      <c r="A429" s="281"/>
      <c r="B429" s="282"/>
      <c r="C429" s="276"/>
      <c r="D429" s="277">
        <f t="shared" si="6"/>
        <v>0</v>
      </c>
      <c r="E429" s="276"/>
      <c r="F429" s="276"/>
      <c r="G429" s="276"/>
      <c r="H429" s="278"/>
      <c r="I429" s="278"/>
      <c r="J429" s="278"/>
      <c r="K429" s="279"/>
      <c r="L429" s="280"/>
    </row>
    <row r="430" spans="1:12" ht="15.75" x14ac:dyDescent="0.2">
      <c r="A430" s="281"/>
      <c r="B430" s="282"/>
      <c r="C430" s="276"/>
      <c r="D430" s="277">
        <f t="shared" si="6"/>
        <v>0</v>
      </c>
      <c r="E430" s="276"/>
      <c r="F430" s="276"/>
      <c r="G430" s="276"/>
      <c r="H430" s="278"/>
      <c r="I430" s="278"/>
      <c r="J430" s="278"/>
      <c r="K430" s="279"/>
      <c r="L430" s="280"/>
    </row>
    <row r="431" spans="1:12" ht="15.75" x14ac:dyDescent="0.2">
      <c r="A431" s="281"/>
      <c r="B431" s="282"/>
      <c r="C431" s="276"/>
      <c r="D431" s="277">
        <f t="shared" si="6"/>
        <v>0</v>
      </c>
      <c r="E431" s="276"/>
      <c r="F431" s="276"/>
      <c r="G431" s="276"/>
      <c r="H431" s="278"/>
      <c r="I431" s="278"/>
      <c r="J431" s="278"/>
      <c r="K431" s="279"/>
      <c r="L431" s="280"/>
    </row>
    <row r="432" spans="1:12" ht="15.75" x14ac:dyDescent="0.2">
      <c r="A432" s="281"/>
      <c r="B432" s="282"/>
      <c r="C432" s="276"/>
      <c r="D432" s="277">
        <f t="shared" si="6"/>
        <v>0</v>
      </c>
      <c r="E432" s="276"/>
      <c r="F432" s="276"/>
      <c r="G432" s="276"/>
      <c r="H432" s="278"/>
      <c r="I432" s="278"/>
      <c r="J432" s="278"/>
      <c r="K432" s="279"/>
      <c r="L432" s="280"/>
    </row>
    <row r="433" spans="1:12" ht="15.75" x14ac:dyDescent="0.2">
      <c r="A433" s="281"/>
      <c r="B433" s="282"/>
      <c r="C433" s="276"/>
      <c r="D433" s="277">
        <f t="shared" si="6"/>
        <v>0</v>
      </c>
      <c r="E433" s="276"/>
      <c r="F433" s="276"/>
      <c r="G433" s="276"/>
      <c r="H433" s="278"/>
      <c r="I433" s="278"/>
      <c r="J433" s="278"/>
      <c r="K433" s="279"/>
      <c r="L433" s="280"/>
    </row>
    <row r="434" spans="1:12" ht="15.75" x14ac:dyDescent="0.2">
      <c r="A434" s="281"/>
      <c r="B434" s="282"/>
      <c r="C434" s="276"/>
      <c r="D434" s="277">
        <f t="shared" si="6"/>
        <v>0</v>
      </c>
      <c r="E434" s="276"/>
      <c r="F434" s="276"/>
      <c r="G434" s="276"/>
      <c r="H434" s="278"/>
      <c r="I434" s="278"/>
      <c r="J434" s="278"/>
      <c r="K434" s="279"/>
      <c r="L434" s="280"/>
    </row>
    <row r="435" spans="1:12" ht="15.75" x14ac:dyDescent="0.2">
      <c r="A435" s="281"/>
      <c r="B435" s="282"/>
      <c r="C435" s="276"/>
      <c r="D435" s="277">
        <f t="shared" si="6"/>
        <v>0</v>
      </c>
      <c r="E435" s="276"/>
      <c r="F435" s="276"/>
      <c r="G435" s="276"/>
      <c r="H435" s="278"/>
      <c r="I435" s="278"/>
      <c r="J435" s="278"/>
      <c r="K435" s="279"/>
      <c r="L435" s="280"/>
    </row>
    <row r="436" spans="1:12" ht="15.75" x14ac:dyDescent="0.2">
      <c r="A436" s="281"/>
      <c r="B436" s="282"/>
      <c r="C436" s="276"/>
      <c r="D436" s="277">
        <f t="shared" si="6"/>
        <v>0</v>
      </c>
      <c r="E436" s="276"/>
      <c r="F436" s="276"/>
      <c r="G436" s="276"/>
      <c r="H436" s="278"/>
      <c r="I436" s="278"/>
      <c r="J436" s="278"/>
      <c r="K436" s="279"/>
      <c r="L436" s="280"/>
    </row>
    <row r="437" spans="1:12" ht="15.75" x14ac:dyDescent="0.2">
      <c r="A437" s="281"/>
      <c r="B437" s="282"/>
      <c r="C437" s="276"/>
      <c r="D437" s="277">
        <f t="shared" si="6"/>
        <v>0</v>
      </c>
      <c r="E437" s="276"/>
      <c r="F437" s="276"/>
      <c r="G437" s="276"/>
      <c r="H437" s="278"/>
      <c r="I437" s="278"/>
      <c r="J437" s="278"/>
      <c r="K437" s="279"/>
      <c r="L437" s="280"/>
    </row>
    <row r="438" spans="1:12" ht="15.75" x14ac:dyDescent="0.2">
      <c r="A438" s="281"/>
      <c r="B438" s="282"/>
      <c r="C438" s="276"/>
      <c r="D438" s="277">
        <f t="shared" si="6"/>
        <v>0</v>
      </c>
      <c r="E438" s="276"/>
      <c r="F438" s="276"/>
      <c r="G438" s="276"/>
      <c r="H438" s="278"/>
      <c r="I438" s="278"/>
      <c r="J438" s="278"/>
      <c r="K438" s="279"/>
      <c r="L438" s="280"/>
    </row>
    <row r="439" spans="1:12" ht="15.75" x14ac:dyDescent="0.2">
      <c r="A439" s="281"/>
      <c r="B439" s="282"/>
      <c r="C439" s="276"/>
      <c r="D439" s="277">
        <f t="shared" si="6"/>
        <v>0</v>
      </c>
      <c r="E439" s="276"/>
      <c r="F439" s="276"/>
      <c r="G439" s="276"/>
      <c r="H439" s="278"/>
      <c r="I439" s="278"/>
      <c r="J439" s="278"/>
      <c r="K439" s="279"/>
      <c r="L439" s="280"/>
    </row>
    <row r="440" spans="1:12" ht="15.75" x14ac:dyDescent="0.2">
      <c r="A440" s="281"/>
      <c r="B440" s="282"/>
      <c r="C440" s="276"/>
      <c r="D440" s="277">
        <f t="shared" si="6"/>
        <v>0</v>
      </c>
      <c r="E440" s="276"/>
      <c r="F440" s="276"/>
      <c r="G440" s="276"/>
      <c r="H440" s="278"/>
      <c r="I440" s="278"/>
      <c r="J440" s="278"/>
      <c r="K440" s="279"/>
      <c r="L440" s="280"/>
    </row>
    <row r="441" spans="1:12" ht="15.75" x14ac:dyDescent="0.2">
      <c r="A441" s="281"/>
      <c r="B441" s="282"/>
      <c r="C441" s="276"/>
      <c r="D441" s="277">
        <f t="shared" si="6"/>
        <v>0</v>
      </c>
      <c r="E441" s="276"/>
      <c r="F441" s="276"/>
      <c r="G441" s="276"/>
      <c r="H441" s="278"/>
      <c r="I441" s="278"/>
      <c r="J441" s="278"/>
      <c r="K441" s="279"/>
      <c r="L441" s="280"/>
    </row>
    <row r="442" spans="1:12" ht="15.75" x14ac:dyDescent="0.2">
      <c r="A442" s="281"/>
      <c r="B442" s="282"/>
      <c r="C442" s="276"/>
      <c r="D442" s="277">
        <f t="shared" si="6"/>
        <v>0</v>
      </c>
      <c r="E442" s="276"/>
      <c r="F442" s="276"/>
      <c r="G442" s="276"/>
      <c r="H442" s="278"/>
      <c r="I442" s="278"/>
      <c r="J442" s="278"/>
      <c r="K442" s="279"/>
      <c r="L442" s="280"/>
    </row>
    <row r="443" spans="1:12" ht="15.75" x14ac:dyDescent="0.2">
      <c r="A443" s="281"/>
      <c r="B443" s="282"/>
      <c r="C443" s="276"/>
      <c r="D443" s="277">
        <f t="shared" si="6"/>
        <v>0</v>
      </c>
      <c r="E443" s="276"/>
      <c r="F443" s="276"/>
      <c r="G443" s="276"/>
      <c r="H443" s="278"/>
      <c r="I443" s="278"/>
      <c r="J443" s="278"/>
      <c r="K443" s="279"/>
      <c r="L443" s="280"/>
    </row>
    <row r="444" spans="1:12" ht="15.75" x14ac:dyDescent="0.2">
      <c r="A444" s="281"/>
      <c r="B444" s="282"/>
      <c r="C444" s="276"/>
      <c r="D444" s="277">
        <f t="shared" si="6"/>
        <v>0</v>
      </c>
      <c r="E444" s="276"/>
      <c r="F444" s="276"/>
      <c r="G444" s="276"/>
      <c r="H444" s="278"/>
      <c r="I444" s="278"/>
      <c r="J444" s="278"/>
      <c r="K444" s="279"/>
      <c r="L444" s="280"/>
    </row>
    <row r="445" spans="1:12" ht="15.75" x14ac:dyDescent="0.2">
      <c r="A445" s="281"/>
      <c r="B445" s="282"/>
      <c r="C445" s="276"/>
      <c r="D445" s="277">
        <f t="shared" si="6"/>
        <v>0</v>
      </c>
      <c r="E445" s="276"/>
      <c r="F445" s="276"/>
      <c r="G445" s="276"/>
      <c r="H445" s="278"/>
      <c r="I445" s="278"/>
      <c r="J445" s="278"/>
      <c r="K445" s="279"/>
      <c r="L445" s="280"/>
    </row>
    <row r="446" spans="1:12" ht="15.75" x14ac:dyDescent="0.2">
      <c r="A446" s="281"/>
      <c r="B446" s="282"/>
      <c r="C446" s="276"/>
      <c r="D446" s="277">
        <f t="shared" si="6"/>
        <v>0</v>
      </c>
      <c r="E446" s="276"/>
      <c r="F446" s="276"/>
      <c r="G446" s="276"/>
      <c r="H446" s="278"/>
      <c r="I446" s="278"/>
      <c r="J446" s="278"/>
      <c r="K446" s="279"/>
      <c r="L446" s="280"/>
    </row>
    <row r="447" spans="1:12" ht="15.75" x14ac:dyDescent="0.2">
      <c r="A447" s="281"/>
      <c r="B447" s="282"/>
      <c r="C447" s="276"/>
      <c r="D447" s="277">
        <f t="shared" si="6"/>
        <v>0</v>
      </c>
      <c r="E447" s="276"/>
      <c r="F447" s="276"/>
      <c r="G447" s="276"/>
      <c r="H447" s="278"/>
      <c r="I447" s="278"/>
      <c r="J447" s="278"/>
      <c r="K447" s="279"/>
      <c r="L447" s="280"/>
    </row>
    <row r="448" spans="1:12" ht="15.75" x14ac:dyDescent="0.2">
      <c r="A448" s="281"/>
      <c r="B448" s="282"/>
      <c r="C448" s="276"/>
      <c r="D448" s="277">
        <f t="shared" si="6"/>
        <v>0</v>
      </c>
      <c r="E448" s="276"/>
      <c r="F448" s="276"/>
      <c r="G448" s="276"/>
      <c r="H448" s="278"/>
      <c r="I448" s="278"/>
      <c r="J448" s="278"/>
      <c r="K448" s="279"/>
      <c r="L448" s="280"/>
    </row>
    <row r="449" spans="1:12" ht="15.75" x14ac:dyDescent="0.2">
      <c r="A449" s="281"/>
      <c r="B449" s="282"/>
      <c r="C449" s="276"/>
      <c r="D449" s="277">
        <f t="shared" si="6"/>
        <v>0</v>
      </c>
      <c r="E449" s="276"/>
      <c r="F449" s="276"/>
      <c r="G449" s="276"/>
      <c r="H449" s="278"/>
      <c r="I449" s="278"/>
      <c r="J449" s="278"/>
      <c r="K449" s="279"/>
      <c r="L449" s="280"/>
    </row>
    <row r="450" spans="1:12" ht="15.75" x14ac:dyDescent="0.2">
      <c r="A450" s="281"/>
      <c r="B450" s="282"/>
      <c r="C450" s="276"/>
      <c r="D450" s="277">
        <f t="shared" si="6"/>
        <v>0</v>
      </c>
      <c r="E450" s="276"/>
      <c r="F450" s="276"/>
      <c r="G450" s="276"/>
      <c r="H450" s="278"/>
      <c r="I450" s="278"/>
      <c r="J450" s="278"/>
      <c r="K450" s="279"/>
      <c r="L450" s="280"/>
    </row>
    <row r="451" spans="1:12" ht="15.75" x14ac:dyDescent="0.2">
      <c r="A451" s="281"/>
      <c r="B451" s="282"/>
      <c r="C451" s="276"/>
      <c r="D451" s="277">
        <f t="shared" si="6"/>
        <v>0</v>
      </c>
      <c r="E451" s="276"/>
      <c r="F451" s="276"/>
      <c r="G451" s="276"/>
      <c r="H451" s="278"/>
      <c r="I451" s="278"/>
      <c r="J451" s="278"/>
      <c r="K451" s="279"/>
      <c r="L451" s="280"/>
    </row>
    <row r="452" spans="1:12" ht="15.75" x14ac:dyDescent="0.2">
      <c r="A452" s="281"/>
      <c r="B452" s="282"/>
      <c r="C452" s="276"/>
      <c r="D452" s="277">
        <f t="shared" si="6"/>
        <v>0</v>
      </c>
      <c r="E452" s="276"/>
      <c r="F452" s="276"/>
      <c r="G452" s="276"/>
      <c r="H452" s="278"/>
      <c r="I452" s="278"/>
      <c r="J452" s="278"/>
      <c r="K452" s="279"/>
      <c r="L452" s="280"/>
    </row>
    <row r="453" spans="1:12" ht="15.75" x14ac:dyDescent="0.2">
      <c r="A453" s="281"/>
      <c r="B453" s="282"/>
      <c r="C453" s="276"/>
      <c r="D453" s="277">
        <f t="shared" si="6"/>
        <v>0</v>
      </c>
      <c r="E453" s="276"/>
      <c r="F453" s="276"/>
      <c r="G453" s="276"/>
      <c r="H453" s="278"/>
      <c r="I453" s="278"/>
      <c r="J453" s="278"/>
      <c r="K453" s="279"/>
      <c r="L453" s="280"/>
    </row>
    <row r="454" spans="1:12" ht="15.75" x14ac:dyDescent="0.2">
      <c r="A454" s="281"/>
      <c r="B454" s="282"/>
      <c r="C454" s="276"/>
      <c r="D454" s="277">
        <f t="shared" si="6"/>
        <v>0</v>
      </c>
      <c r="E454" s="276"/>
      <c r="F454" s="276"/>
      <c r="G454" s="276"/>
      <c r="H454" s="278"/>
      <c r="I454" s="278"/>
      <c r="J454" s="278"/>
      <c r="K454" s="279"/>
      <c r="L454" s="280"/>
    </row>
    <row r="455" spans="1:12" ht="15.75" x14ac:dyDescent="0.2">
      <c r="A455" s="281"/>
      <c r="B455" s="282"/>
      <c r="C455" s="276"/>
      <c r="D455" s="277">
        <f t="shared" si="6"/>
        <v>0</v>
      </c>
      <c r="E455" s="276"/>
      <c r="F455" s="276"/>
      <c r="G455" s="276"/>
      <c r="H455" s="278"/>
      <c r="I455" s="278"/>
      <c r="J455" s="278"/>
      <c r="K455" s="279"/>
      <c r="L455" s="280"/>
    </row>
    <row r="456" spans="1:12" ht="15.75" x14ac:dyDescent="0.2">
      <c r="A456" s="281"/>
      <c r="B456" s="282"/>
      <c r="C456" s="276"/>
      <c r="D456" s="277">
        <f t="shared" si="6"/>
        <v>0</v>
      </c>
      <c r="E456" s="276"/>
      <c r="F456" s="276"/>
      <c r="G456" s="276"/>
      <c r="H456" s="278"/>
      <c r="I456" s="278"/>
      <c r="J456" s="278"/>
      <c r="K456" s="279"/>
      <c r="L456" s="280"/>
    </row>
    <row r="457" spans="1:12" ht="15.75" x14ac:dyDescent="0.2">
      <c r="A457" s="281"/>
      <c r="B457" s="282"/>
      <c r="C457" s="276"/>
      <c r="D457" s="277">
        <f t="shared" si="6"/>
        <v>0</v>
      </c>
      <c r="E457" s="276"/>
      <c r="F457" s="276"/>
      <c r="G457" s="276"/>
      <c r="H457" s="278"/>
      <c r="I457" s="278"/>
      <c r="J457" s="278"/>
      <c r="K457" s="279"/>
      <c r="L457" s="280"/>
    </row>
    <row r="458" spans="1:12" ht="15.75" x14ac:dyDescent="0.2">
      <c r="A458" s="281"/>
      <c r="B458" s="282"/>
      <c r="C458" s="276"/>
      <c r="D458" s="277">
        <f t="shared" si="6"/>
        <v>0</v>
      </c>
      <c r="E458" s="276"/>
      <c r="F458" s="276"/>
      <c r="G458" s="276"/>
      <c r="H458" s="278"/>
      <c r="I458" s="278"/>
      <c r="J458" s="278"/>
      <c r="K458" s="279"/>
      <c r="L458" s="280"/>
    </row>
    <row r="459" spans="1:12" ht="15.75" x14ac:dyDescent="0.2">
      <c r="A459" s="281"/>
      <c r="B459" s="282"/>
      <c r="C459" s="276"/>
      <c r="D459" s="277">
        <f t="shared" si="6"/>
        <v>0</v>
      </c>
      <c r="E459" s="276"/>
      <c r="F459" s="276"/>
      <c r="G459" s="276"/>
      <c r="H459" s="278"/>
      <c r="I459" s="278"/>
      <c r="J459" s="278"/>
      <c r="K459" s="279"/>
      <c r="L459" s="280"/>
    </row>
  </sheetData>
  <autoFilter ref="B6:K6"/>
  <mergeCells count="83">
    <mergeCell ref="A1:L1"/>
    <mergeCell ref="A2:B2"/>
    <mergeCell ref="C2:F2"/>
    <mergeCell ref="G2:H2"/>
    <mergeCell ref="I2:J2"/>
    <mergeCell ref="K2:L2"/>
    <mergeCell ref="A3:B3"/>
    <mergeCell ref="C3:F3"/>
    <mergeCell ref="G3:H5"/>
    <mergeCell ref="I3:J3"/>
    <mergeCell ref="K3:L3"/>
    <mergeCell ref="A4:B4"/>
    <mergeCell ref="C4:F4"/>
    <mergeCell ref="I4:J4"/>
    <mergeCell ref="K4:L4"/>
    <mergeCell ref="A5:B5"/>
    <mergeCell ref="A8:A23"/>
    <mergeCell ref="B8:B23"/>
    <mergeCell ref="C8:J8"/>
    <mergeCell ref="C9:D9"/>
    <mergeCell ref="E9:G9"/>
    <mergeCell ref="C5:F5"/>
    <mergeCell ref="I5:J5"/>
    <mergeCell ref="K5:L5"/>
    <mergeCell ref="M5:Q5"/>
    <mergeCell ref="C7:J7"/>
    <mergeCell ref="H9:J9"/>
    <mergeCell ref="C10:D10"/>
    <mergeCell ref="E10:G10"/>
    <mergeCell ref="H10:J10"/>
    <mergeCell ref="C11:D11"/>
    <mergeCell ref="E11:G11"/>
    <mergeCell ref="H11:J11"/>
    <mergeCell ref="C12:D12"/>
    <mergeCell ref="E12:G12"/>
    <mergeCell ref="H12:J12"/>
    <mergeCell ref="C13:D13"/>
    <mergeCell ref="E13:G13"/>
    <mergeCell ref="H13:J13"/>
    <mergeCell ref="C14:D14"/>
    <mergeCell ref="E14:G14"/>
    <mergeCell ref="H14:J14"/>
    <mergeCell ref="C15:D15"/>
    <mergeCell ref="E15:G15"/>
    <mergeCell ref="H15:J15"/>
    <mergeCell ref="C16:D16"/>
    <mergeCell ref="E16:G16"/>
    <mergeCell ref="H16:J16"/>
    <mergeCell ref="C17:D17"/>
    <mergeCell ref="E17:G17"/>
    <mergeCell ref="H17:J17"/>
    <mergeCell ref="C18:D18"/>
    <mergeCell ref="E18:G18"/>
    <mergeCell ref="H18:J18"/>
    <mergeCell ref="C19:D19"/>
    <mergeCell ref="E19:G19"/>
    <mergeCell ref="H19:J19"/>
    <mergeCell ref="C20:D20"/>
    <mergeCell ref="E20:G20"/>
    <mergeCell ref="H20:J20"/>
    <mergeCell ref="C21:D21"/>
    <mergeCell ref="E21:G21"/>
    <mergeCell ref="H21:J21"/>
    <mergeCell ref="H35:I35"/>
    <mergeCell ref="C22:D22"/>
    <mergeCell ref="E22:G22"/>
    <mergeCell ref="H22:J22"/>
    <mergeCell ref="C23:J23"/>
    <mergeCell ref="C24:J24"/>
    <mergeCell ref="C25:J25"/>
    <mergeCell ref="C26:J26"/>
    <mergeCell ref="C27:J27"/>
    <mergeCell ref="C30:J30"/>
    <mergeCell ref="H32:I32"/>
    <mergeCell ref="H34:I34"/>
    <mergeCell ref="C57:J57"/>
    <mergeCell ref="H58:I58"/>
    <mergeCell ref="C37:J37"/>
    <mergeCell ref="C38:J38"/>
    <mergeCell ref="C42:J42"/>
    <mergeCell ref="H46:I46"/>
    <mergeCell ref="H52:I52"/>
    <mergeCell ref="H56:I5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Q74"/>
  <sheetViews>
    <sheetView workbookViewId="0">
      <pane ySplit="6" topLeftCell="A37" activePane="bottomLeft" state="frozen"/>
      <selection activeCell="C85" sqref="C85:E85"/>
      <selection pane="bottomLeft" activeCell="C85" sqref="C85:E85"/>
    </sheetView>
  </sheetViews>
  <sheetFormatPr defaultRowHeight="15.75" x14ac:dyDescent="0.25"/>
  <cols>
    <col min="1" max="1" width="12.28515625" style="109" customWidth="1"/>
    <col min="2" max="2" width="10.140625" style="34" customWidth="1"/>
    <col min="3" max="3" width="12.5703125" style="34" customWidth="1"/>
    <col min="4" max="4" width="13.5703125" style="34" customWidth="1"/>
    <col min="5" max="6" width="11.42578125" style="34" customWidth="1"/>
    <col min="7" max="7" width="14" style="34" customWidth="1"/>
    <col min="8" max="8" width="13.5703125" style="34" customWidth="1"/>
    <col min="9" max="9" width="13.140625" style="34" customWidth="1"/>
    <col min="10" max="10" width="13" style="34" customWidth="1"/>
    <col min="11" max="11" width="15.7109375" style="35" customWidth="1"/>
    <col min="12" max="12" width="56" style="38" customWidth="1"/>
    <col min="13" max="16384" width="9.140625" style="9"/>
  </cols>
  <sheetData>
    <row r="1" spans="1:17" s="2" customFormat="1" ht="30.75" customHeight="1" thickTop="1" x14ac:dyDescent="0.25">
      <c r="A1" s="639" t="s">
        <v>329</v>
      </c>
      <c r="B1" s="640"/>
      <c r="C1" s="640"/>
      <c r="D1" s="640"/>
      <c r="E1" s="640"/>
      <c r="F1" s="640"/>
      <c r="G1" s="640"/>
      <c r="H1" s="640"/>
      <c r="I1" s="640"/>
      <c r="J1" s="640"/>
      <c r="K1" s="640"/>
      <c r="L1" s="641"/>
      <c r="M1" s="1"/>
    </row>
    <row r="2" spans="1:17" s="4" customFormat="1" ht="20.25" customHeight="1" x14ac:dyDescent="0.25">
      <c r="A2" s="431" t="s">
        <v>1</v>
      </c>
      <c r="B2" s="432"/>
      <c r="C2" s="451">
        <f>+(30+114+82)*25</f>
        <v>5650</v>
      </c>
      <c r="D2" s="452"/>
      <c r="E2" s="452"/>
      <c r="F2" s="453"/>
      <c r="G2" s="565" t="s">
        <v>330</v>
      </c>
      <c r="H2" s="566"/>
      <c r="I2" s="438" t="s">
        <v>2</v>
      </c>
      <c r="J2" s="439"/>
      <c r="K2" s="456">
        <v>8</v>
      </c>
      <c r="L2" s="457"/>
      <c r="M2" s="3"/>
    </row>
    <row r="3" spans="1:17" s="4" customFormat="1" ht="20.25" customHeight="1" x14ac:dyDescent="0.25">
      <c r="A3" s="431" t="s">
        <v>3</v>
      </c>
      <c r="B3" s="432"/>
      <c r="C3" s="451" t="s">
        <v>331</v>
      </c>
      <c r="D3" s="452"/>
      <c r="E3" s="452"/>
      <c r="F3" s="453"/>
      <c r="G3" s="454"/>
      <c r="H3" s="455"/>
      <c r="I3" s="438" t="s">
        <v>5</v>
      </c>
      <c r="J3" s="439"/>
      <c r="K3" s="456">
        <v>112</v>
      </c>
      <c r="L3" s="457"/>
      <c r="M3" s="636" t="s">
        <v>332</v>
      </c>
      <c r="N3" s="637"/>
      <c r="O3" s="637"/>
      <c r="P3" s="637"/>
      <c r="Q3" s="638"/>
    </row>
    <row r="4" spans="1:17" s="4" customFormat="1" ht="20.25" customHeight="1" x14ac:dyDescent="0.25">
      <c r="A4" s="431" t="s">
        <v>7</v>
      </c>
      <c r="B4" s="432"/>
      <c r="C4" s="451" t="s">
        <v>333</v>
      </c>
      <c r="D4" s="452"/>
      <c r="E4" s="452"/>
      <c r="F4" s="453"/>
      <c r="G4" s="634" t="s">
        <v>170</v>
      </c>
      <c r="H4" s="635"/>
      <c r="I4" s="438" t="s">
        <v>9</v>
      </c>
      <c r="J4" s="439"/>
      <c r="K4" s="456" t="s">
        <v>171</v>
      </c>
      <c r="L4" s="457"/>
      <c r="M4" s="3"/>
    </row>
    <row r="5" spans="1:17" s="4" customFormat="1" ht="84" customHeight="1" thickBot="1" x14ac:dyDescent="0.3">
      <c r="A5" s="442" t="s">
        <v>11</v>
      </c>
      <c r="B5" s="443"/>
      <c r="C5" s="605" t="s">
        <v>334</v>
      </c>
      <c r="D5" s="606"/>
      <c r="E5" s="606"/>
      <c r="F5" s="607"/>
      <c r="G5" s="447" t="s">
        <v>335</v>
      </c>
      <c r="H5" s="448"/>
      <c r="I5" s="438" t="s">
        <v>14</v>
      </c>
      <c r="J5" s="439"/>
      <c r="K5" s="465" t="s">
        <v>336</v>
      </c>
      <c r="L5" s="466"/>
      <c r="M5" s="3"/>
    </row>
    <row r="6" spans="1:17" ht="43.5" customHeight="1" thickTop="1" thickBot="1" x14ac:dyDescent="0.3">
      <c r="A6" s="5" t="s">
        <v>16</v>
      </c>
      <c r="B6" s="6" t="s">
        <v>17</v>
      </c>
      <c r="C6" s="6" t="s">
        <v>18</v>
      </c>
      <c r="D6" s="6" t="s">
        <v>19</v>
      </c>
      <c r="E6" s="6" t="s">
        <v>20</v>
      </c>
      <c r="F6" s="6" t="s">
        <v>21</v>
      </c>
      <c r="G6" s="6" t="s">
        <v>22</v>
      </c>
      <c r="H6" s="6" t="s">
        <v>23</v>
      </c>
      <c r="I6" s="6" t="s">
        <v>24</v>
      </c>
      <c r="J6" s="6" t="s">
        <v>25</v>
      </c>
      <c r="K6" s="7" t="s">
        <v>26</v>
      </c>
      <c r="L6" s="8" t="s">
        <v>27</v>
      </c>
    </row>
    <row r="7" spans="1:17" ht="150.75" customHeight="1" thickTop="1" x14ac:dyDescent="0.25">
      <c r="A7" s="10">
        <v>43089</v>
      </c>
      <c r="B7" s="56" t="s">
        <v>28</v>
      </c>
      <c r="C7" s="429" t="s">
        <v>337</v>
      </c>
      <c r="D7" s="430"/>
      <c r="E7" s="430"/>
      <c r="F7" s="430"/>
      <c r="G7" s="430"/>
      <c r="H7" s="430"/>
      <c r="I7" s="430"/>
      <c r="J7" s="430"/>
      <c r="K7" s="307" t="s">
        <v>123</v>
      </c>
      <c r="L7" s="13" t="s">
        <v>123</v>
      </c>
    </row>
    <row r="8" spans="1:17" ht="16.5" thickBot="1" x14ac:dyDescent="0.3">
      <c r="A8" s="22">
        <v>43098</v>
      </c>
      <c r="B8" s="23" t="s">
        <v>34</v>
      </c>
      <c r="C8" s="62">
        <v>113</v>
      </c>
      <c r="D8" s="63">
        <f t="shared" ref="D8:D22" si="0">+C8*(100-E8)/100</f>
        <v>88.14</v>
      </c>
      <c r="E8" s="62">
        <v>22</v>
      </c>
      <c r="F8" s="62" t="s">
        <v>101</v>
      </c>
      <c r="G8" s="62">
        <v>108</v>
      </c>
      <c r="H8" s="62"/>
      <c r="I8" s="62"/>
      <c r="J8" s="62"/>
      <c r="K8" s="62"/>
      <c r="L8" s="62" t="s">
        <v>43</v>
      </c>
    </row>
    <row r="9" spans="1:17" ht="16.5" thickTop="1" x14ac:dyDescent="0.25">
      <c r="A9" s="47">
        <v>43101</v>
      </c>
      <c r="B9" s="48" t="s">
        <v>34</v>
      </c>
      <c r="C9" s="115">
        <v>130</v>
      </c>
      <c r="D9" s="116">
        <f t="shared" si="0"/>
        <v>117</v>
      </c>
      <c r="E9" s="115">
        <v>10</v>
      </c>
      <c r="F9" s="115"/>
      <c r="G9" s="115">
        <v>50</v>
      </c>
      <c r="H9" s="115"/>
      <c r="I9" s="115"/>
      <c r="J9" s="115"/>
      <c r="K9" s="115"/>
      <c r="L9" s="115" t="s">
        <v>36</v>
      </c>
    </row>
    <row r="10" spans="1:17" x14ac:dyDescent="0.25">
      <c r="A10" s="14">
        <v>43131</v>
      </c>
      <c r="B10" s="15" t="s">
        <v>32</v>
      </c>
      <c r="C10" s="58"/>
      <c r="D10" s="59"/>
      <c r="E10" s="58"/>
      <c r="F10" s="58"/>
      <c r="G10" s="87"/>
      <c r="H10" s="87">
        <v>5800</v>
      </c>
      <c r="I10" s="58">
        <v>100</v>
      </c>
      <c r="J10" s="58"/>
      <c r="K10" s="58"/>
      <c r="L10" s="58" t="s">
        <v>338</v>
      </c>
    </row>
    <row r="11" spans="1:17" x14ac:dyDescent="0.25">
      <c r="A11" s="85">
        <v>43163</v>
      </c>
      <c r="B11" s="86" t="s">
        <v>34</v>
      </c>
      <c r="C11" s="87">
        <v>60</v>
      </c>
      <c r="D11" s="88">
        <f t="shared" si="0"/>
        <v>42</v>
      </c>
      <c r="E11" s="87">
        <v>30</v>
      </c>
      <c r="F11" s="87"/>
      <c r="G11" s="87">
        <v>125</v>
      </c>
      <c r="H11" s="87"/>
      <c r="I11" s="87"/>
      <c r="J11" s="87"/>
      <c r="K11" s="98"/>
      <c r="L11" s="99" t="s">
        <v>339</v>
      </c>
    </row>
    <row r="12" spans="1:17" ht="39.75" customHeight="1" x14ac:dyDescent="0.25">
      <c r="A12" s="14">
        <v>43194</v>
      </c>
      <c r="B12" s="15" t="s">
        <v>51</v>
      </c>
      <c r="C12" s="398" t="s">
        <v>340</v>
      </c>
      <c r="D12" s="399"/>
      <c r="E12" s="399"/>
      <c r="F12" s="399"/>
      <c r="G12" s="399"/>
      <c r="H12" s="399"/>
      <c r="I12" s="399"/>
      <c r="J12" s="400"/>
      <c r="K12" s="75"/>
      <c r="L12" s="58"/>
    </row>
    <row r="13" spans="1:17" ht="20.100000000000001" customHeight="1" x14ac:dyDescent="0.25">
      <c r="A13" s="14">
        <v>43212</v>
      </c>
      <c r="B13" s="15" t="s">
        <v>34</v>
      </c>
      <c r="C13" s="58">
        <v>60</v>
      </c>
      <c r="D13" s="59">
        <f t="shared" si="0"/>
        <v>42</v>
      </c>
      <c r="E13" s="58">
        <v>30</v>
      </c>
      <c r="F13" s="58"/>
      <c r="G13" s="58">
        <v>110</v>
      </c>
      <c r="H13" s="58"/>
      <c r="I13" s="58"/>
      <c r="J13" s="58"/>
      <c r="K13" s="58"/>
      <c r="L13" s="58" t="s">
        <v>149</v>
      </c>
    </row>
    <row r="14" spans="1:17" ht="20.100000000000001" customHeight="1" x14ac:dyDescent="0.25">
      <c r="A14" s="14">
        <v>43282</v>
      </c>
      <c r="B14" s="15" t="s">
        <v>51</v>
      </c>
      <c r="C14" s="404" t="s">
        <v>341</v>
      </c>
      <c r="D14" s="405"/>
      <c r="E14" s="405"/>
      <c r="F14" s="405"/>
      <c r="G14" s="405"/>
      <c r="H14" s="405"/>
      <c r="I14" s="405"/>
      <c r="J14" s="406"/>
      <c r="K14" s="73"/>
      <c r="L14" s="58"/>
    </row>
    <row r="15" spans="1:17" x14ac:dyDescent="0.25">
      <c r="A15" s="14">
        <v>43314</v>
      </c>
      <c r="B15" s="15" t="s">
        <v>34</v>
      </c>
      <c r="C15" s="58">
        <v>55</v>
      </c>
      <c r="D15" s="59">
        <f t="shared" si="0"/>
        <v>35.75</v>
      </c>
      <c r="E15" s="58">
        <v>35</v>
      </c>
      <c r="F15" s="58"/>
      <c r="G15" s="58">
        <v>110</v>
      </c>
      <c r="H15" s="58"/>
      <c r="I15" s="58"/>
      <c r="J15" s="58"/>
      <c r="K15" s="58"/>
      <c r="L15" s="58" t="s">
        <v>149</v>
      </c>
    </row>
    <row r="16" spans="1:17" x14ac:dyDescent="0.25">
      <c r="A16" s="17">
        <v>43320</v>
      </c>
      <c r="B16" s="18" t="s">
        <v>32</v>
      </c>
      <c r="C16" s="78"/>
      <c r="D16" s="79"/>
      <c r="E16" s="78"/>
      <c r="F16" s="78"/>
      <c r="G16" s="78"/>
      <c r="H16" s="78">
        <v>4935</v>
      </c>
      <c r="I16" s="78">
        <v>100</v>
      </c>
      <c r="J16" s="78"/>
      <c r="K16" s="78"/>
      <c r="L16" s="78"/>
    </row>
    <row r="17" spans="1:12" x14ac:dyDescent="0.25">
      <c r="A17" s="14">
        <v>43370</v>
      </c>
      <c r="B17" s="15" t="s">
        <v>32</v>
      </c>
      <c r="C17" s="58"/>
      <c r="D17" s="59"/>
      <c r="E17" s="58"/>
      <c r="F17" s="58"/>
      <c r="G17" s="58"/>
      <c r="H17" s="58">
        <v>5800</v>
      </c>
      <c r="I17" s="58">
        <v>100</v>
      </c>
      <c r="J17" s="58"/>
      <c r="K17" s="58"/>
      <c r="L17" s="58" t="s">
        <v>36</v>
      </c>
    </row>
    <row r="18" spans="1:12" ht="20.100000000000001" customHeight="1" x14ac:dyDescent="0.25">
      <c r="A18" s="412">
        <v>43386</v>
      </c>
      <c r="B18" s="15" t="s">
        <v>40</v>
      </c>
      <c r="C18" s="395" t="s">
        <v>342</v>
      </c>
      <c r="D18" s="396"/>
      <c r="E18" s="396"/>
      <c r="F18" s="396"/>
      <c r="G18" s="396"/>
      <c r="H18" s="396"/>
      <c r="I18" s="396"/>
      <c r="J18" s="397"/>
      <c r="K18" s="120"/>
      <c r="L18" s="58"/>
    </row>
    <row r="19" spans="1:12" x14ac:dyDescent="0.25">
      <c r="A19" s="413"/>
      <c r="B19" s="15" t="s">
        <v>34</v>
      </c>
      <c r="C19" s="58">
        <v>55</v>
      </c>
      <c r="D19" s="59">
        <f t="shared" si="0"/>
        <v>27.5</v>
      </c>
      <c r="E19" s="58">
        <v>50</v>
      </c>
      <c r="F19" s="58"/>
      <c r="G19" s="58">
        <v>110</v>
      </c>
      <c r="H19" s="58"/>
      <c r="I19" s="58"/>
      <c r="J19" s="58"/>
      <c r="K19" s="58"/>
      <c r="L19" s="58" t="s">
        <v>343</v>
      </c>
    </row>
    <row r="20" spans="1:12" x14ac:dyDescent="0.25">
      <c r="A20" s="126">
        <v>43390</v>
      </c>
      <c r="B20" s="15" t="s">
        <v>32</v>
      </c>
      <c r="C20" s="60"/>
      <c r="D20" s="71"/>
      <c r="E20" s="68"/>
      <c r="F20" s="68"/>
      <c r="G20" s="68"/>
      <c r="H20" s="68">
        <v>5800</v>
      </c>
      <c r="I20" s="68">
        <v>100</v>
      </c>
      <c r="J20" s="120"/>
      <c r="K20" s="120"/>
      <c r="L20" s="58"/>
    </row>
    <row r="21" spans="1:12" x14ac:dyDescent="0.25">
      <c r="A21" s="14">
        <v>43391</v>
      </c>
      <c r="B21" s="15" t="s">
        <v>40</v>
      </c>
      <c r="C21" s="404" t="s">
        <v>344</v>
      </c>
      <c r="D21" s="405"/>
      <c r="E21" s="405"/>
      <c r="F21" s="405"/>
      <c r="G21" s="405"/>
      <c r="H21" s="405"/>
      <c r="I21" s="405"/>
      <c r="J21" s="406"/>
      <c r="K21" s="73"/>
      <c r="L21" s="58"/>
    </row>
    <row r="22" spans="1:12" x14ac:dyDescent="0.25">
      <c r="A22" s="14">
        <v>43404</v>
      </c>
      <c r="B22" s="15" t="s">
        <v>34</v>
      </c>
      <c r="C22" s="58">
        <v>55</v>
      </c>
      <c r="D22" s="59">
        <f t="shared" si="0"/>
        <v>27.5</v>
      </c>
      <c r="E22" s="58">
        <v>50</v>
      </c>
      <c r="F22" s="58"/>
      <c r="G22" s="58">
        <v>115</v>
      </c>
      <c r="H22" s="58"/>
      <c r="I22" s="58"/>
      <c r="J22" s="58"/>
      <c r="K22" s="58"/>
      <c r="L22" s="58" t="s">
        <v>345</v>
      </c>
    </row>
    <row r="23" spans="1:12" ht="20.100000000000001" customHeight="1" x14ac:dyDescent="0.25">
      <c r="A23" s="14">
        <v>43407</v>
      </c>
      <c r="B23" s="15" t="s">
        <v>346</v>
      </c>
      <c r="C23" s="404" t="s">
        <v>347</v>
      </c>
      <c r="D23" s="405"/>
      <c r="E23" s="405"/>
      <c r="F23" s="405"/>
      <c r="G23" s="405"/>
      <c r="H23" s="405"/>
      <c r="I23" s="405"/>
      <c r="J23" s="406"/>
      <c r="K23" s="73"/>
      <c r="L23" s="58"/>
    </row>
    <row r="24" spans="1:12" ht="20.100000000000001" customHeight="1" x14ac:dyDescent="0.25">
      <c r="A24" s="14">
        <v>43407</v>
      </c>
      <c r="B24" s="15" t="s">
        <v>32</v>
      </c>
      <c r="C24" s="58"/>
      <c r="D24" s="59"/>
      <c r="E24" s="58"/>
      <c r="F24" s="58"/>
      <c r="G24" s="58"/>
      <c r="H24" s="58">
        <v>5800</v>
      </c>
      <c r="I24" s="58">
        <v>100</v>
      </c>
      <c r="J24" s="58"/>
      <c r="K24" s="58"/>
      <c r="L24" s="58" t="s">
        <v>348</v>
      </c>
    </row>
    <row r="25" spans="1:12" ht="16.5" thickBot="1" x14ac:dyDescent="0.3">
      <c r="A25" s="122">
        <v>43464</v>
      </c>
      <c r="B25" s="123" t="s">
        <v>34</v>
      </c>
      <c r="C25" s="124">
        <v>50</v>
      </c>
      <c r="D25" s="125">
        <f t="shared" ref="D25:D66" si="1">+C25*(100-E25)/100</f>
        <v>37.5</v>
      </c>
      <c r="E25" s="124">
        <v>25</v>
      </c>
      <c r="F25" s="124"/>
      <c r="G25" s="124">
        <v>125</v>
      </c>
      <c r="H25" s="124"/>
      <c r="I25" s="124"/>
      <c r="J25" s="124"/>
      <c r="K25" s="124"/>
      <c r="L25" s="124" t="s">
        <v>343</v>
      </c>
    </row>
    <row r="26" spans="1:12" ht="19.5" customHeight="1" thickTop="1" x14ac:dyDescent="0.25">
      <c r="A26" s="126">
        <v>43568</v>
      </c>
      <c r="B26" s="127" t="s">
        <v>51</v>
      </c>
      <c r="C26" s="631" t="s">
        <v>349</v>
      </c>
      <c r="D26" s="632"/>
      <c r="E26" s="632"/>
      <c r="F26" s="632"/>
      <c r="G26" s="632"/>
      <c r="H26" s="632"/>
      <c r="I26" s="632"/>
      <c r="J26" s="633"/>
      <c r="K26" s="308"/>
      <c r="L26" s="309"/>
    </row>
    <row r="27" spans="1:12" x14ac:dyDescent="0.25">
      <c r="A27" s="14">
        <v>43576</v>
      </c>
      <c r="B27" s="15" t="s">
        <v>32</v>
      </c>
      <c r="C27" s="58"/>
      <c r="D27" s="59"/>
      <c r="E27" s="58"/>
      <c r="F27" s="58"/>
      <c r="G27" s="58"/>
      <c r="H27" s="58">
        <v>5800</v>
      </c>
      <c r="I27" s="58">
        <v>100</v>
      </c>
      <c r="J27" s="58"/>
      <c r="K27" s="58"/>
      <c r="L27" s="58" t="s">
        <v>350</v>
      </c>
    </row>
    <row r="28" spans="1:12" x14ac:dyDescent="0.25">
      <c r="A28" s="14">
        <v>43609</v>
      </c>
      <c r="B28" s="15" t="s">
        <v>34</v>
      </c>
      <c r="C28" s="58">
        <v>55</v>
      </c>
      <c r="D28" s="59">
        <f t="shared" si="1"/>
        <v>41.25</v>
      </c>
      <c r="E28" s="58">
        <v>25</v>
      </c>
      <c r="F28" s="58"/>
      <c r="G28" s="58">
        <v>140</v>
      </c>
      <c r="H28" s="58"/>
      <c r="I28" s="58"/>
      <c r="J28" s="58"/>
      <c r="K28" s="58"/>
      <c r="L28" s="58" t="s">
        <v>343</v>
      </c>
    </row>
    <row r="29" spans="1:12" x14ac:dyDescent="0.25">
      <c r="A29" s="14">
        <v>43636</v>
      </c>
      <c r="B29" s="15" t="s">
        <v>38</v>
      </c>
      <c r="C29" s="404" t="s">
        <v>351</v>
      </c>
      <c r="D29" s="405"/>
      <c r="E29" s="405"/>
      <c r="F29" s="405"/>
      <c r="G29" s="405"/>
      <c r="H29" s="405"/>
      <c r="I29" s="405"/>
      <c r="J29" s="406"/>
      <c r="K29" s="73"/>
      <c r="L29" s="58"/>
    </row>
    <row r="30" spans="1:12" x14ac:dyDescent="0.25">
      <c r="A30" s="14">
        <v>43699</v>
      </c>
      <c r="B30" s="15" t="s">
        <v>92</v>
      </c>
      <c r="C30" s="404" t="s">
        <v>352</v>
      </c>
      <c r="D30" s="405"/>
      <c r="E30" s="405"/>
      <c r="F30" s="405"/>
      <c r="G30" s="405"/>
      <c r="H30" s="405"/>
      <c r="I30" s="405"/>
      <c r="J30" s="406"/>
      <c r="K30" s="73"/>
      <c r="L30" s="58"/>
    </row>
    <row r="31" spans="1:12" ht="20.100000000000001" customHeight="1" x14ac:dyDescent="0.25">
      <c r="A31" s="14">
        <v>43753</v>
      </c>
      <c r="B31" s="15" t="s">
        <v>38</v>
      </c>
      <c r="C31" s="404" t="s">
        <v>353</v>
      </c>
      <c r="D31" s="405"/>
      <c r="E31" s="405"/>
      <c r="F31" s="405"/>
      <c r="G31" s="405"/>
      <c r="H31" s="405"/>
      <c r="I31" s="405"/>
      <c r="J31" s="406"/>
      <c r="K31" s="73"/>
      <c r="L31" s="58"/>
    </row>
    <row r="32" spans="1:12" ht="20.100000000000001" customHeight="1" x14ac:dyDescent="0.25">
      <c r="A32" s="14">
        <v>43807</v>
      </c>
      <c r="B32" s="15" t="s">
        <v>34</v>
      </c>
      <c r="C32" s="58">
        <v>40</v>
      </c>
      <c r="D32" s="59">
        <f t="shared" si="1"/>
        <v>20</v>
      </c>
      <c r="E32" s="58">
        <v>50</v>
      </c>
      <c r="F32" s="58" t="s">
        <v>101</v>
      </c>
      <c r="G32" s="58">
        <v>130</v>
      </c>
      <c r="H32" s="58"/>
      <c r="I32" s="58"/>
      <c r="J32" s="58"/>
      <c r="K32" s="58"/>
      <c r="L32" s="58" t="s">
        <v>343</v>
      </c>
    </row>
    <row r="33" spans="1:12" ht="20.100000000000001" customHeight="1" x14ac:dyDescent="0.25">
      <c r="A33" s="14">
        <v>43822</v>
      </c>
      <c r="B33" s="15" t="s">
        <v>32</v>
      </c>
      <c r="C33" s="58"/>
      <c r="D33" s="59" t="s">
        <v>140</v>
      </c>
      <c r="E33" s="58"/>
      <c r="F33" s="58"/>
      <c r="G33" s="58"/>
      <c r="H33" s="58">
        <v>5800</v>
      </c>
      <c r="I33" s="58">
        <v>100</v>
      </c>
      <c r="J33" s="58"/>
      <c r="K33" s="58"/>
      <c r="L33" s="58" t="s">
        <v>354</v>
      </c>
    </row>
    <row r="34" spans="1:12" ht="20.100000000000001" customHeight="1" x14ac:dyDescent="0.25">
      <c r="A34" s="14">
        <v>43831</v>
      </c>
      <c r="B34" s="15" t="s">
        <v>34</v>
      </c>
      <c r="C34" s="58">
        <v>35</v>
      </c>
      <c r="D34" s="59">
        <f t="shared" si="1"/>
        <v>17.5</v>
      </c>
      <c r="E34" s="58">
        <v>50</v>
      </c>
      <c r="F34" s="58" t="s">
        <v>101</v>
      </c>
      <c r="G34" s="58">
        <v>110</v>
      </c>
      <c r="H34" s="58"/>
      <c r="I34" s="58"/>
      <c r="J34" s="58"/>
      <c r="K34" s="58"/>
      <c r="L34" s="58" t="s">
        <v>355</v>
      </c>
    </row>
    <row r="35" spans="1:12" ht="33" customHeight="1" x14ac:dyDescent="0.25">
      <c r="A35" s="14">
        <v>43863</v>
      </c>
      <c r="B35" s="15" t="s">
        <v>147</v>
      </c>
      <c r="C35" s="392" t="s">
        <v>356</v>
      </c>
      <c r="D35" s="393"/>
      <c r="E35" s="393"/>
      <c r="F35" s="393"/>
      <c r="G35" s="393"/>
      <c r="H35" s="393"/>
      <c r="I35" s="393"/>
      <c r="J35" s="394"/>
      <c r="K35" s="76"/>
      <c r="L35" s="58"/>
    </row>
    <row r="36" spans="1:12" ht="20.100000000000001" customHeight="1" x14ac:dyDescent="0.25">
      <c r="A36" s="412">
        <v>43906</v>
      </c>
      <c r="B36" s="15" t="s">
        <v>34</v>
      </c>
      <c r="C36" s="58">
        <v>25</v>
      </c>
      <c r="D36" s="59">
        <f t="shared" si="1"/>
        <v>24.75</v>
      </c>
      <c r="E36" s="58">
        <v>1</v>
      </c>
      <c r="F36" s="58" t="s">
        <v>101</v>
      </c>
      <c r="G36" s="58">
        <v>115</v>
      </c>
      <c r="H36" s="58"/>
      <c r="I36" s="58"/>
      <c r="J36" s="58"/>
      <c r="K36" s="58"/>
      <c r="L36" s="58" t="s">
        <v>343</v>
      </c>
    </row>
    <row r="37" spans="1:12" ht="20.100000000000001" customHeight="1" x14ac:dyDescent="0.25">
      <c r="A37" s="413"/>
      <c r="B37" s="130" t="s">
        <v>92</v>
      </c>
      <c r="C37" s="404" t="s">
        <v>357</v>
      </c>
      <c r="D37" s="405"/>
      <c r="E37" s="405"/>
      <c r="F37" s="405"/>
      <c r="G37" s="405"/>
      <c r="H37" s="405"/>
      <c r="I37" s="405"/>
      <c r="J37" s="406"/>
      <c r="K37" s="73"/>
      <c r="L37" s="58"/>
    </row>
    <row r="38" spans="1:12" ht="20.100000000000001" customHeight="1" x14ac:dyDescent="0.25">
      <c r="A38" s="14">
        <v>43907</v>
      </c>
      <c r="B38" s="15" t="s">
        <v>32</v>
      </c>
      <c r="C38" s="58"/>
      <c r="D38" s="59"/>
      <c r="E38" s="58"/>
      <c r="F38" s="58"/>
      <c r="G38" s="58"/>
      <c r="H38" s="58">
        <v>5675</v>
      </c>
      <c r="I38" s="58">
        <v>100</v>
      </c>
      <c r="J38" s="58"/>
      <c r="K38" s="58"/>
      <c r="L38" s="58" t="s">
        <v>358</v>
      </c>
    </row>
    <row r="39" spans="1:12" ht="20.100000000000001" customHeight="1" x14ac:dyDescent="0.25">
      <c r="A39" s="131">
        <v>43920</v>
      </c>
      <c r="B39" s="104" t="s">
        <v>20</v>
      </c>
      <c r="C39" s="105"/>
      <c r="D39" s="106"/>
      <c r="E39" s="105">
        <v>1</v>
      </c>
      <c r="F39" s="105"/>
      <c r="G39" s="105"/>
      <c r="H39" s="105"/>
      <c r="I39" s="105"/>
      <c r="J39" s="105"/>
      <c r="K39" s="105"/>
      <c r="L39" s="105"/>
    </row>
    <row r="40" spans="1:12" ht="20.100000000000001" customHeight="1" x14ac:dyDescent="0.25">
      <c r="A40" s="131">
        <v>43951</v>
      </c>
      <c r="B40" s="104" t="s">
        <v>20</v>
      </c>
      <c r="C40" s="105"/>
      <c r="D40" s="106"/>
      <c r="E40" s="105">
        <v>1</v>
      </c>
      <c r="F40" s="105"/>
      <c r="G40" s="105"/>
      <c r="H40" s="105"/>
      <c r="I40" s="105"/>
      <c r="J40" s="105"/>
      <c r="K40" s="105"/>
      <c r="L40" s="105"/>
    </row>
    <row r="41" spans="1:12" ht="20.100000000000001" customHeight="1" x14ac:dyDescent="0.25">
      <c r="A41" s="14">
        <v>43978</v>
      </c>
      <c r="B41" s="15" t="s">
        <v>147</v>
      </c>
      <c r="C41" s="395" t="s">
        <v>359</v>
      </c>
      <c r="D41" s="396"/>
      <c r="E41" s="396"/>
      <c r="F41" s="396"/>
      <c r="G41" s="396"/>
      <c r="H41" s="396"/>
      <c r="I41" s="396"/>
      <c r="J41" s="397"/>
      <c r="K41" s="120"/>
      <c r="L41" s="58"/>
    </row>
    <row r="42" spans="1:12" x14ac:dyDescent="0.25">
      <c r="A42" s="131">
        <v>43981</v>
      </c>
      <c r="B42" s="104" t="s">
        <v>20</v>
      </c>
      <c r="C42" s="105"/>
      <c r="D42" s="106"/>
      <c r="E42" s="105">
        <v>1</v>
      </c>
      <c r="F42" s="105"/>
      <c r="G42" s="105"/>
      <c r="H42" s="105"/>
      <c r="I42" s="105"/>
      <c r="J42" s="105"/>
      <c r="K42" s="105"/>
      <c r="L42" s="105"/>
    </row>
    <row r="43" spans="1:12" ht="37.5" customHeight="1" x14ac:dyDescent="0.25">
      <c r="A43" s="14">
        <v>44007</v>
      </c>
      <c r="B43" s="15" t="s">
        <v>147</v>
      </c>
      <c r="C43" s="392" t="s">
        <v>360</v>
      </c>
      <c r="D43" s="393"/>
      <c r="E43" s="393"/>
      <c r="F43" s="393"/>
      <c r="G43" s="393"/>
      <c r="H43" s="393"/>
      <c r="I43" s="393"/>
      <c r="J43" s="394"/>
      <c r="K43" s="76"/>
      <c r="L43" s="58"/>
    </row>
    <row r="44" spans="1:12" x14ac:dyDescent="0.25">
      <c r="A44" s="14">
        <v>44009</v>
      </c>
      <c r="B44" s="15" t="s">
        <v>38</v>
      </c>
      <c r="C44" s="395" t="s">
        <v>361</v>
      </c>
      <c r="D44" s="396"/>
      <c r="E44" s="396"/>
      <c r="F44" s="396"/>
      <c r="G44" s="396"/>
      <c r="H44" s="396"/>
      <c r="I44" s="396"/>
      <c r="J44" s="397"/>
      <c r="K44" s="120"/>
      <c r="L44" s="58"/>
    </row>
    <row r="45" spans="1:12" x14ac:dyDescent="0.25">
      <c r="A45" s="131">
        <v>44012</v>
      </c>
      <c r="B45" s="104" t="s">
        <v>20</v>
      </c>
      <c r="C45" s="105"/>
      <c r="D45" s="106"/>
      <c r="E45" s="105">
        <v>1</v>
      </c>
      <c r="F45" s="105"/>
      <c r="G45" s="105"/>
      <c r="H45" s="105"/>
      <c r="I45" s="105"/>
      <c r="J45" s="105"/>
      <c r="K45" s="105"/>
      <c r="L45" s="105"/>
    </row>
    <row r="46" spans="1:12" x14ac:dyDescent="0.25">
      <c r="A46" s="14">
        <v>44015</v>
      </c>
      <c r="B46" s="15" t="s">
        <v>34</v>
      </c>
      <c r="C46" s="58">
        <v>85</v>
      </c>
      <c r="D46" s="59">
        <f t="shared" si="1"/>
        <v>59.5</v>
      </c>
      <c r="E46" s="58">
        <v>30</v>
      </c>
      <c r="F46" s="58" t="s">
        <v>101</v>
      </c>
      <c r="G46" s="58">
        <v>100</v>
      </c>
      <c r="H46" s="58"/>
      <c r="I46" s="58"/>
      <c r="J46" s="58"/>
      <c r="K46" s="58"/>
      <c r="L46" s="58" t="s">
        <v>355</v>
      </c>
    </row>
    <row r="47" spans="1:12" ht="36" customHeight="1" x14ac:dyDescent="0.25">
      <c r="A47" s="14">
        <v>44035</v>
      </c>
      <c r="B47" s="15" t="s">
        <v>38</v>
      </c>
      <c r="C47" s="392" t="s">
        <v>362</v>
      </c>
      <c r="D47" s="393"/>
      <c r="E47" s="393"/>
      <c r="F47" s="393"/>
      <c r="G47" s="393"/>
      <c r="H47" s="393"/>
      <c r="I47" s="393"/>
      <c r="J47" s="394"/>
      <c r="K47" s="310"/>
      <c r="L47" s="311" t="s">
        <v>363</v>
      </c>
    </row>
    <row r="48" spans="1:12" ht="39.75" customHeight="1" x14ac:dyDescent="0.25">
      <c r="A48" s="14">
        <v>44041</v>
      </c>
      <c r="B48" s="130" t="s">
        <v>38</v>
      </c>
      <c r="C48" s="392" t="s">
        <v>364</v>
      </c>
      <c r="D48" s="393"/>
      <c r="E48" s="393"/>
      <c r="F48" s="393"/>
      <c r="G48" s="393"/>
      <c r="H48" s="393"/>
      <c r="I48" s="393"/>
      <c r="J48" s="394"/>
      <c r="K48" s="310"/>
      <c r="L48" s="311" t="s">
        <v>365</v>
      </c>
    </row>
    <row r="49" spans="1:12" x14ac:dyDescent="0.25">
      <c r="A49" s="14"/>
      <c r="C49" s="58"/>
      <c r="D49" s="59">
        <f t="shared" si="1"/>
        <v>0</v>
      </c>
      <c r="E49" s="58"/>
      <c r="F49" s="58"/>
      <c r="G49" s="58"/>
      <c r="H49" s="58"/>
      <c r="I49" s="58"/>
      <c r="J49" s="58"/>
      <c r="K49" s="60"/>
      <c r="L49" s="21"/>
    </row>
    <row r="50" spans="1:12" x14ac:dyDescent="0.25">
      <c r="A50" s="14"/>
      <c r="C50" s="58"/>
      <c r="D50" s="59">
        <f t="shared" si="1"/>
        <v>0</v>
      </c>
      <c r="E50" s="58"/>
      <c r="F50" s="58"/>
      <c r="G50" s="58"/>
      <c r="H50" s="58"/>
      <c r="I50" s="58"/>
      <c r="J50" s="58"/>
      <c r="K50" s="60"/>
      <c r="L50" s="21"/>
    </row>
    <row r="51" spans="1:12" x14ac:dyDescent="0.25">
      <c r="A51" s="14"/>
      <c r="C51" s="58"/>
      <c r="D51" s="59">
        <f t="shared" si="1"/>
        <v>0</v>
      </c>
      <c r="E51" s="58"/>
      <c r="F51" s="58"/>
      <c r="G51" s="58"/>
      <c r="H51" s="58"/>
      <c r="I51" s="58"/>
      <c r="J51" s="58"/>
      <c r="K51" s="60"/>
      <c r="L51" s="21"/>
    </row>
    <row r="52" spans="1:12" x14ac:dyDescent="0.25">
      <c r="A52" s="14"/>
      <c r="C52" s="58"/>
      <c r="D52" s="59">
        <f t="shared" si="1"/>
        <v>0</v>
      </c>
      <c r="E52" s="58"/>
      <c r="F52" s="58"/>
      <c r="G52" s="58"/>
      <c r="H52" s="58"/>
      <c r="I52" s="58"/>
      <c r="J52" s="58"/>
      <c r="K52" s="60"/>
      <c r="L52" s="21"/>
    </row>
    <row r="53" spans="1:12" x14ac:dyDescent="0.25">
      <c r="A53" s="14"/>
      <c r="C53" s="58"/>
      <c r="D53" s="59">
        <f t="shared" si="1"/>
        <v>0</v>
      </c>
      <c r="E53" s="58"/>
      <c r="F53" s="58"/>
      <c r="G53" s="58"/>
      <c r="H53" s="58"/>
      <c r="I53" s="58"/>
      <c r="J53" s="58"/>
      <c r="K53" s="60"/>
      <c r="L53" s="21"/>
    </row>
    <row r="54" spans="1:12" x14ac:dyDescent="0.25">
      <c r="A54" s="14"/>
      <c r="C54" s="58"/>
      <c r="D54" s="59">
        <f t="shared" si="1"/>
        <v>0</v>
      </c>
      <c r="E54" s="58"/>
      <c r="F54" s="58"/>
      <c r="G54" s="58"/>
      <c r="H54" s="58"/>
      <c r="I54" s="58"/>
      <c r="J54" s="58"/>
      <c r="K54" s="60"/>
      <c r="L54" s="21"/>
    </row>
    <row r="55" spans="1:12" x14ac:dyDescent="0.25">
      <c r="A55" s="14"/>
      <c r="C55" s="58"/>
      <c r="D55" s="59">
        <f t="shared" si="1"/>
        <v>0</v>
      </c>
      <c r="E55" s="58"/>
      <c r="F55" s="58"/>
      <c r="G55" s="58"/>
      <c r="H55" s="58"/>
      <c r="I55" s="58"/>
      <c r="J55" s="58"/>
      <c r="K55" s="60"/>
      <c r="L55" s="21"/>
    </row>
    <row r="56" spans="1:12" x14ac:dyDescent="0.25">
      <c r="A56" s="14"/>
      <c r="C56" s="58"/>
      <c r="D56" s="59">
        <f t="shared" si="1"/>
        <v>0</v>
      </c>
      <c r="E56" s="58"/>
      <c r="F56" s="58"/>
      <c r="G56" s="58"/>
      <c r="H56" s="58"/>
      <c r="I56" s="58"/>
      <c r="J56" s="58"/>
      <c r="K56" s="60"/>
      <c r="L56" s="21"/>
    </row>
    <row r="57" spans="1:12" x14ac:dyDescent="0.25">
      <c r="A57" s="14"/>
      <c r="C57" s="58"/>
      <c r="D57" s="59">
        <f t="shared" si="1"/>
        <v>0</v>
      </c>
      <c r="E57" s="58"/>
      <c r="F57" s="58"/>
      <c r="G57" s="58"/>
      <c r="H57" s="58"/>
      <c r="I57" s="58"/>
      <c r="J57" s="58"/>
      <c r="K57" s="60"/>
      <c r="L57" s="21"/>
    </row>
    <row r="58" spans="1:12" x14ac:dyDescent="0.25">
      <c r="A58" s="14"/>
      <c r="C58" s="58"/>
      <c r="D58" s="59">
        <f t="shared" si="1"/>
        <v>0</v>
      </c>
      <c r="E58" s="58"/>
      <c r="F58" s="58"/>
      <c r="G58" s="58"/>
      <c r="H58" s="58"/>
      <c r="I58" s="58"/>
      <c r="J58" s="58"/>
      <c r="K58" s="60"/>
      <c r="L58" s="21"/>
    </row>
    <row r="59" spans="1:12" x14ac:dyDescent="0.25">
      <c r="A59" s="14"/>
      <c r="C59" s="58"/>
      <c r="D59" s="59">
        <f t="shared" si="1"/>
        <v>0</v>
      </c>
      <c r="E59" s="58"/>
      <c r="F59" s="58"/>
      <c r="G59" s="58"/>
      <c r="H59" s="58"/>
      <c r="I59" s="58"/>
      <c r="J59" s="58"/>
      <c r="K59" s="60"/>
      <c r="L59" s="21"/>
    </row>
    <row r="60" spans="1:12" x14ac:dyDescent="0.25">
      <c r="A60" s="14"/>
      <c r="C60" s="58"/>
      <c r="D60" s="59">
        <f t="shared" si="1"/>
        <v>0</v>
      </c>
      <c r="E60" s="58"/>
      <c r="F60" s="58"/>
      <c r="G60" s="58"/>
      <c r="H60" s="58"/>
      <c r="I60" s="58"/>
      <c r="J60" s="58"/>
      <c r="K60" s="60"/>
      <c r="L60" s="21"/>
    </row>
    <row r="61" spans="1:12" x14ac:dyDescent="0.25">
      <c r="A61" s="14"/>
      <c r="C61" s="58"/>
      <c r="D61" s="59">
        <f t="shared" si="1"/>
        <v>0</v>
      </c>
      <c r="E61" s="58"/>
      <c r="F61" s="58"/>
      <c r="G61" s="58"/>
      <c r="H61" s="58"/>
      <c r="I61" s="58"/>
      <c r="J61" s="58"/>
      <c r="K61" s="60"/>
      <c r="L61" s="21"/>
    </row>
    <row r="62" spans="1:12" x14ac:dyDescent="0.25">
      <c r="A62" s="14"/>
      <c r="C62" s="58"/>
      <c r="D62" s="59">
        <f t="shared" si="1"/>
        <v>0</v>
      </c>
      <c r="E62" s="58"/>
      <c r="F62" s="58"/>
      <c r="G62" s="58"/>
      <c r="H62" s="58"/>
      <c r="I62" s="58"/>
      <c r="J62" s="58"/>
      <c r="K62" s="60"/>
      <c r="L62" s="21"/>
    </row>
    <row r="63" spans="1:12" x14ac:dyDescent="0.25">
      <c r="A63" s="14"/>
      <c r="C63" s="58"/>
      <c r="D63" s="59">
        <f t="shared" si="1"/>
        <v>0</v>
      </c>
      <c r="E63" s="58"/>
      <c r="F63" s="58"/>
      <c r="G63" s="58"/>
      <c r="H63" s="58"/>
      <c r="I63" s="58"/>
      <c r="J63" s="58"/>
      <c r="K63" s="60"/>
      <c r="L63" s="21"/>
    </row>
    <row r="64" spans="1:12" x14ac:dyDescent="0.25">
      <c r="A64" s="14"/>
      <c r="C64" s="58"/>
      <c r="D64" s="59">
        <f t="shared" si="1"/>
        <v>0</v>
      </c>
      <c r="E64" s="58"/>
      <c r="F64" s="58"/>
      <c r="G64" s="58"/>
      <c r="H64" s="58"/>
      <c r="I64" s="58"/>
      <c r="J64" s="58"/>
      <c r="K64" s="60"/>
      <c r="L64" s="21"/>
    </row>
    <row r="65" spans="1:12" x14ac:dyDescent="0.25">
      <c r="A65" s="14"/>
      <c r="C65" s="58"/>
      <c r="D65" s="59">
        <f t="shared" si="1"/>
        <v>0</v>
      </c>
      <c r="E65" s="58"/>
      <c r="F65" s="58"/>
      <c r="G65" s="58"/>
      <c r="H65" s="58"/>
      <c r="I65" s="58"/>
      <c r="J65" s="58"/>
      <c r="K65" s="60"/>
      <c r="L65" s="21"/>
    </row>
    <row r="66" spans="1:12" x14ac:dyDescent="0.25">
      <c r="A66" s="14"/>
      <c r="C66" s="58"/>
      <c r="D66" s="59">
        <f t="shared" si="1"/>
        <v>0</v>
      </c>
      <c r="E66" s="58"/>
      <c r="F66" s="58"/>
      <c r="G66" s="58"/>
      <c r="H66" s="58"/>
      <c r="I66" s="58"/>
      <c r="J66" s="58"/>
      <c r="K66" s="60"/>
      <c r="L66" s="21"/>
    </row>
    <row r="67" spans="1:12" x14ac:dyDescent="0.25">
      <c r="A67" s="14"/>
      <c r="C67" s="58"/>
      <c r="D67" s="58"/>
      <c r="E67" s="58"/>
      <c r="F67" s="58"/>
      <c r="G67" s="58"/>
      <c r="H67" s="58"/>
      <c r="I67" s="58"/>
      <c r="J67" s="58"/>
      <c r="K67" s="60"/>
      <c r="L67" s="21"/>
    </row>
    <row r="68" spans="1:12" x14ac:dyDescent="0.25">
      <c r="A68" s="14"/>
      <c r="C68" s="58"/>
      <c r="D68" s="58"/>
      <c r="E68" s="58"/>
      <c r="F68" s="58"/>
      <c r="G68" s="58"/>
      <c r="H68" s="58"/>
      <c r="I68" s="58"/>
      <c r="J68" s="58"/>
      <c r="K68" s="60"/>
      <c r="L68" s="21"/>
    </row>
    <row r="69" spans="1:12" x14ac:dyDescent="0.25">
      <c r="A69" s="14"/>
      <c r="L69" s="21"/>
    </row>
    <row r="70" spans="1:12" x14ac:dyDescent="0.25">
      <c r="A70" s="14"/>
      <c r="L70" s="21"/>
    </row>
    <row r="71" spans="1:12" x14ac:dyDescent="0.25">
      <c r="A71" s="14"/>
      <c r="L71" s="21"/>
    </row>
    <row r="72" spans="1:12" x14ac:dyDescent="0.25">
      <c r="A72" s="14"/>
      <c r="L72" s="21"/>
    </row>
    <row r="73" spans="1:12" x14ac:dyDescent="0.25">
      <c r="A73" s="14"/>
      <c r="L73" s="21"/>
    </row>
    <row r="74" spans="1:12" x14ac:dyDescent="0.25">
      <c r="A74" s="14"/>
    </row>
  </sheetData>
  <autoFilter ref="B6:K6"/>
  <mergeCells count="41">
    <mergeCell ref="M3:Q3"/>
    <mergeCell ref="A1:L1"/>
    <mergeCell ref="A2:B2"/>
    <mergeCell ref="C2:F2"/>
    <mergeCell ref="G2:H2"/>
    <mergeCell ref="I2:J2"/>
    <mergeCell ref="K2:L2"/>
    <mergeCell ref="A3:B3"/>
    <mergeCell ref="C3:F3"/>
    <mergeCell ref="G3:H3"/>
    <mergeCell ref="I3:J3"/>
    <mergeCell ref="K3:L3"/>
    <mergeCell ref="A5:B5"/>
    <mergeCell ref="C5:F5"/>
    <mergeCell ref="G5:H5"/>
    <mergeCell ref="I5:J5"/>
    <mergeCell ref="K5:L5"/>
    <mergeCell ref="A4:B4"/>
    <mergeCell ref="C4:F4"/>
    <mergeCell ref="G4:H4"/>
    <mergeCell ref="I4:J4"/>
    <mergeCell ref="K4:L4"/>
    <mergeCell ref="C35:J35"/>
    <mergeCell ref="C7:J7"/>
    <mergeCell ref="C12:J12"/>
    <mergeCell ref="C14:J14"/>
    <mergeCell ref="A18:A19"/>
    <mergeCell ref="C18:J18"/>
    <mergeCell ref="C21:J21"/>
    <mergeCell ref="C23:J23"/>
    <mergeCell ref="C26:J26"/>
    <mergeCell ref="C29:J29"/>
    <mergeCell ref="C30:J30"/>
    <mergeCell ref="C31:J31"/>
    <mergeCell ref="C48:J48"/>
    <mergeCell ref="A36:A37"/>
    <mergeCell ref="C37:J37"/>
    <mergeCell ref="C41:J41"/>
    <mergeCell ref="C43:J43"/>
    <mergeCell ref="C44:J44"/>
    <mergeCell ref="C47:J4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M87"/>
  <sheetViews>
    <sheetView zoomScaleNormal="100" workbookViewId="0">
      <pane ySplit="6" topLeftCell="A73" activePane="bottomLeft" state="frozen"/>
      <selection activeCell="C85" sqref="C85:E85"/>
      <selection pane="bottomLeft" activeCell="C85" sqref="C85:E85"/>
    </sheetView>
  </sheetViews>
  <sheetFormatPr defaultRowHeight="15.75" x14ac:dyDescent="0.25"/>
  <cols>
    <col min="1" max="1" width="14.5703125" style="249" customWidth="1"/>
    <col min="2" max="2" width="10.140625" style="230" customWidth="1"/>
    <col min="3" max="8" width="12.140625" style="230" customWidth="1"/>
    <col min="9" max="9" width="13" style="230" customWidth="1"/>
    <col min="10" max="10" width="12.140625" style="230" customWidth="1"/>
    <col min="11" max="11" width="12.140625" style="232" customWidth="1"/>
    <col min="12" max="12" width="57.85546875" style="233" customWidth="1"/>
    <col min="13" max="16384" width="9.140625" style="133"/>
  </cols>
  <sheetData>
    <row r="1" spans="1:13" s="146" customFormat="1" ht="30.75" customHeight="1" thickTop="1" x14ac:dyDescent="0.25">
      <c r="A1" s="651" t="s">
        <v>366</v>
      </c>
      <c r="B1" s="652"/>
      <c r="C1" s="652"/>
      <c r="D1" s="652"/>
      <c r="E1" s="652"/>
      <c r="F1" s="652"/>
      <c r="G1" s="652"/>
      <c r="H1" s="652"/>
      <c r="I1" s="652"/>
      <c r="J1" s="652"/>
      <c r="K1" s="652"/>
      <c r="L1" s="653"/>
      <c r="M1" s="145"/>
    </row>
    <row r="2" spans="1:13" s="148" customFormat="1" ht="20.100000000000001" customHeight="1" x14ac:dyDescent="0.25">
      <c r="A2" s="431" t="s">
        <v>1</v>
      </c>
      <c r="B2" s="432"/>
      <c r="C2" s="451">
        <f xml:space="preserve"> (67+120+25)*25</f>
        <v>5300</v>
      </c>
      <c r="D2" s="452"/>
      <c r="E2" s="452"/>
      <c r="F2" s="453"/>
      <c r="G2" s="436"/>
      <c r="H2" s="437"/>
      <c r="I2" s="438" t="s">
        <v>2</v>
      </c>
      <c r="J2" s="439"/>
      <c r="K2" s="451" t="s">
        <v>167</v>
      </c>
      <c r="L2" s="650"/>
    </row>
    <row r="3" spans="1:13" s="148" customFormat="1" ht="24.75" customHeight="1" x14ac:dyDescent="0.25">
      <c r="A3" s="431" t="s">
        <v>3</v>
      </c>
      <c r="B3" s="432"/>
      <c r="C3" s="451" t="s">
        <v>4</v>
      </c>
      <c r="D3" s="452"/>
      <c r="E3" s="452"/>
      <c r="F3" s="453"/>
      <c r="G3" s="454"/>
      <c r="H3" s="455"/>
      <c r="I3" s="438" t="s">
        <v>5</v>
      </c>
      <c r="J3" s="439"/>
      <c r="K3" s="451" t="s">
        <v>367</v>
      </c>
      <c r="L3" s="650"/>
    </row>
    <row r="4" spans="1:13" s="148" customFormat="1" ht="31.5" customHeight="1" x14ac:dyDescent="0.25">
      <c r="A4" s="431" t="s">
        <v>7</v>
      </c>
      <c r="B4" s="432"/>
      <c r="C4" s="433" t="s">
        <v>368</v>
      </c>
      <c r="D4" s="452"/>
      <c r="E4" s="452"/>
      <c r="F4" s="453"/>
      <c r="G4" s="436"/>
      <c r="H4" s="437"/>
      <c r="I4" s="438" t="s">
        <v>9</v>
      </c>
      <c r="J4" s="439"/>
      <c r="K4" s="451" t="s">
        <v>369</v>
      </c>
      <c r="L4" s="650"/>
    </row>
    <row r="5" spans="1:13" s="149" customFormat="1" ht="70.5" customHeight="1" thickBot="1" x14ac:dyDescent="0.3">
      <c r="A5" s="442" t="s">
        <v>11</v>
      </c>
      <c r="B5" s="443"/>
      <c r="C5" s="444" t="s">
        <v>370</v>
      </c>
      <c r="D5" s="445"/>
      <c r="E5" s="445"/>
      <c r="F5" s="446"/>
      <c r="G5" s="646"/>
      <c r="H5" s="647"/>
      <c r="I5" s="438" t="s">
        <v>14</v>
      </c>
      <c r="J5" s="439"/>
      <c r="K5" s="648" t="s">
        <v>371</v>
      </c>
      <c r="L5" s="649"/>
    </row>
    <row r="6" spans="1:13" ht="44.25" customHeight="1" thickTop="1" thickBot="1" x14ac:dyDescent="0.3">
      <c r="A6" s="150" t="s">
        <v>16</v>
      </c>
      <c r="B6" s="151" t="s">
        <v>17</v>
      </c>
      <c r="C6" s="151" t="s">
        <v>18</v>
      </c>
      <c r="D6" s="151" t="s">
        <v>19</v>
      </c>
      <c r="E6" s="151" t="s">
        <v>20</v>
      </c>
      <c r="F6" s="151" t="s">
        <v>21</v>
      </c>
      <c r="G6" s="151" t="s">
        <v>22</v>
      </c>
      <c r="H6" s="151" t="s">
        <v>23</v>
      </c>
      <c r="I6" s="151" t="s">
        <v>24</v>
      </c>
      <c r="J6" s="151" t="s">
        <v>25</v>
      </c>
      <c r="K6" s="312" t="s">
        <v>26</v>
      </c>
      <c r="L6" s="313" t="s">
        <v>27</v>
      </c>
    </row>
    <row r="7" spans="1:13" ht="102" customHeight="1" thickTop="1" x14ac:dyDescent="0.25">
      <c r="A7" s="155">
        <v>43117</v>
      </c>
      <c r="B7" s="156" t="s">
        <v>28</v>
      </c>
      <c r="C7" s="543" t="s">
        <v>372</v>
      </c>
      <c r="D7" s="544"/>
      <c r="E7" s="544"/>
      <c r="F7" s="544"/>
      <c r="G7" s="544"/>
      <c r="H7" s="544"/>
      <c r="I7" s="544"/>
      <c r="J7" s="544"/>
      <c r="K7" s="314" t="s">
        <v>175</v>
      </c>
      <c r="L7" s="158" t="s">
        <v>175</v>
      </c>
    </row>
    <row r="8" spans="1:13" ht="47.25" x14ac:dyDescent="0.25">
      <c r="A8" s="134">
        <v>43121</v>
      </c>
      <c r="B8" s="135" t="s">
        <v>34</v>
      </c>
      <c r="C8" s="136">
        <v>705</v>
      </c>
      <c r="D8" s="137">
        <f>+C8*(100-E8)/100</f>
        <v>437.1</v>
      </c>
      <c r="E8" s="136">
        <v>38</v>
      </c>
      <c r="F8" s="136"/>
      <c r="G8" s="136">
        <v>120</v>
      </c>
      <c r="H8" s="136"/>
      <c r="I8" s="136"/>
      <c r="J8" s="136"/>
      <c r="K8" s="138"/>
      <c r="L8" s="139" t="s">
        <v>373</v>
      </c>
    </row>
    <row r="9" spans="1:13" ht="54" customHeight="1" x14ac:dyDescent="0.25">
      <c r="A9" s="134">
        <v>43122</v>
      </c>
      <c r="B9" s="135" t="s">
        <v>92</v>
      </c>
      <c r="C9" s="485" t="s">
        <v>374</v>
      </c>
      <c r="D9" s="486"/>
      <c r="E9" s="486"/>
      <c r="F9" s="486"/>
      <c r="G9" s="486"/>
      <c r="H9" s="486"/>
      <c r="I9" s="486"/>
      <c r="J9" s="487"/>
      <c r="K9" s="181"/>
      <c r="L9" s="139"/>
    </row>
    <row r="10" spans="1:13" ht="25.5" customHeight="1" x14ac:dyDescent="0.25">
      <c r="A10" s="171">
        <v>43120</v>
      </c>
      <c r="B10" s="172" t="s">
        <v>34</v>
      </c>
      <c r="C10" s="173">
        <v>500</v>
      </c>
      <c r="D10" s="174">
        <f>+C10*(100-E10)/100</f>
        <v>300</v>
      </c>
      <c r="E10" s="173">
        <v>40</v>
      </c>
      <c r="F10" s="173"/>
      <c r="G10" s="173">
        <v>50</v>
      </c>
      <c r="H10" s="173"/>
      <c r="I10" s="173"/>
      <c r="J10" s="173"/>
      <c r="K10" s="175"/>
      <c r="L10" s="176" t="s">
        <v>36</v>
      </c>
    </row>
    <row r="11" spans="1:13" ht="47.25" x14ac:dyDescent="0.25">
      <c r="A11" s="134">
        <v>43123</v>
      </c>
      <c r="B11" s="135" t="s">
        <v>34</v>
      </c>
      <c r="C11" s="136">
        <v>435</v>
      </c>
      <c r="D11" s="137">
        <f>+C11*(100-E11)/100</f>
        <v>304.5</v>
      </c>
      <c r="E11" s="136">
        <v>30</v>
      </c>
      <c r="F11" s="136"/>
      <c r="G11" s="136">
        <v>110</v>
      </c>
      <c r="H11" s="136"/>
      <c r="I11" s="136"/>
      <c r="J11" s="136"/>
      <c r="K11" s="138"/>
      <c r="L11" s="139" t="s">
        <v>375</v>
      </c>
    </row>
    <row r="12" spans="1:13" x14ac:dyDescent="0.25">
      <c r="A12" s="171">
        <v>42769</v>
      </c>
      <c r="B12" s="172" t="s">
        <v>34</v>
      </c>
      <c r="C12" s="173">
        <v>430</v>
      </c>
      <c r="D12" s="79">
        <f>+C12*(100-E12)/100</f>
        <v>301</v>
      </c>
      <c r="E12" s="173">
        <v>30</v>
      </c>
      <c r="F12" s="173"/>
      <c r="G12" s="173">
        <v>50</v>
      </c>
      <c r="H12" s="173"/>
      <c r="I12" s="173"/>
      <c r="J12" s="173"/>
      <c r="K12" s="175"/>
      <c r="L12" s="315" t="s">
        <v>36</v>
      </c>
    </row>
    <row r="13" spans="1:13" s="9" customFormat="1" ht="20.100000000000001" customHeight="1" x14ac:dyDescent="0.25">
      <c r="A13" s="14">
        <v>43135</v>
      </c>
      <c r="B13" s="15" t="s">
        <v>376</v>
      </c>
      <c r="C13" s="58"/>
      <c r="D13" s="59"/>
      <c r="E13" s="58"/>
      <c r="F13" s="58"/>
      <c r="G13" s="58"/>
      <c r="H13" s="58">
        <v>5175</v>
      </c>
      <c r="I13" s="58">
        <v>96</v>
      </c>
      <c r="J13" s="58"/>
      <c r="K13" s="58"/>
      <c r="L13" s="58"/>
    </row>
    <row r="14" spans="1:13" ht="47.25" x14ac:dyDescent="0.25">
      <c r="A14" s="134">
        <v>43146</v>
      </c>
      <c r="B14" s="135" t="s">
        <v>34</v>
      </c>
      <c r="C14" s="136">
        <v>385</v>
      </c>
      <c r="D14" s="137">
        <f>+C14*(100-E14)/100</f>
        <v>269.5</v>
      </c>
      <c r="E14" s="136">
        <v>30</v>
      </c>
      <c r="F14" s="136"/>
      <c r="G14" s="136">
        <v>125</v>
      </c>
      <c r="H14" s="136"/>
      <c r="I14" s="136"/>
      <c r="J14" s="136"/>
      <c r="K14" s="138"/>
      <c r="L14" s="139" t="s">
        <v>377</v>
      </c>
    </row>
    <row r="15" spans="1:13" ht="47.25" x14ac:dyDescent="0.25">
      <c r="A15" s="134">
        <v>43156</v>
      </c>
      <c r="B15" s="135" t="s">
        <v>34</v>
      </c>
      <c r="C15" s="136">
        <v>375</v>
      </c>
      <c r="D15" s="137">
        <f>+C15*(100-E15)/100</f>
        <v>243.75</v>
      </c>
      <c r="E15" s="136">
        <v>35</v>
      </c>
      <c r="F15" s="136"/>
      <c r="G15" s="136">
        <v>125</v>
      </c>
      <c r="H15" s="136"/>
      <c r="I15" s="136"/>
      <c r="J15" s="136"/>
      <c r="K15" s="138"/>
      <c r="L15" s="139" t="s">
        <v>378</v>
      </c>
    </row>
    <row r="16" spans="1:13" x14ac:dyDescent="0.25">
      <c r="A16" s="134">
        <v>43215</v>
      </c>
      <c r="B16" s="135" t="s">
        <v>92</v>
      </c>
      <c r="C16" s="527" t="s">
        <v>379</v>
      </c>
      <c r="D16" s="528"/>
      <c r="E16" s="528"/>
      <c r="F16" s="528"/>
      <c r="G16" s="528"/>
      <c r="H16" s="528"/>
      <c r="I16" s="528"/>
      <c r="J16" s="529"/>
      <c r="K16" s="200"/>
      <c r="L16" s="139"/>
    </row>
    <row r="17" spans="1:12" ht="47.25" x14ac:dyDescent="0.25">
      <c r="A17" s="134">
        <v>43225</v>
      </c>
      <c r="B17" s="135" t="s">
        <v>34</v>
      </c>
      <c r="C17" s="136">
        <v>315</v>
      </c>
      <c r="D17" s="137">
        <f>+C17*(100-E17)/100</f>
        <v>189</v>
      </c>
      <c r="E17" s="136">
        <v>40</v>
      </c>
      <c r="F17" s="136"/>
      <c r="G17" s="136">
        <v>115</v>
      </c>
      <c r="H17" s="136"/>
      <c r="I17" s="136"/>
      <c r="J17" s="136"/>
      <c r="K17" s="138"/>
      <c r="L17" s="139" t="s">
        <v>380</v>
      </c>
    </row>
    <row r="18" spans="1:12" ht="30" customHeight="1" x14ac:dyDescent="0.25">
      <c r="A18" s="134">
        <v>43253</v>
      </c>
      <c r="B18" s="135" t="s">
        <v>92</v>
      </c>
      <c r="C18" s="527" t="s">
        <v>381</v>
      </c>
      <c r="D18" s="528"/>
      <c r="E18" s="528"/>
      <c r="F18" s="528"/>
      <c r="G18" s="528"/>
      <c r="H18" s="528"/>
      <c r="I18" s="528"/>
      <c r="J18" s="529"/>
      <c r="K18" s="200"/>
      <c r="L18" s="139"/>
    </row>
    <row r="19" spans="1:12" ht="33" customHeight="1" x14ac:dyDescent="0.25">
      <c r="A19" s="134">
        <v>43264</v>
      </c>
      <c r="B19" s="135" t="s">
        <v>92</v>
      </c>
      <c r="C19" s="527" t="s">
        <v>382</v>
      </c>
      <c r="D19" s="528"/>
      <c r="E19" s="528"/>
      <c r="F19" s="528"/>
      <c r="G19" s="528"/>
      <c r="H19" s="528"/>
      <c r="I19" s="528"/>
      <c r="J19" s="529"/>
      <c r="K19" s="200"/>
      <c r="L19" s="139"/>
    </row>
    <row r="20" spans="1:12" ht="24.75" customHeight="1" x14ac:dyDescent="0.25">
      <c r="A20" s="134">
        <v>43281</v>
      </c>
      <c r="B20" s="135" t="s">
        <v>92</v>
      </c>
      <c r="C20" s="643" t="s">
        <v>383</v>
      </c>
      <c r="D20" s="644"/>
      <c r="E20" s="644"/>
      <c r="F20" s="644"/>
      <c r="G20" s="644"/>
      <c r="H20" s="644"/>
      <c r="I20" s="644"/>
      <c r="J20" s="645"/>
      <c r="K20" s="316"/>
      <c r="L20" s="139"/>
    </row>
    <row r="21" spans="1:12" ht="33" customHeight="1" x14ac:dyDescent="0.25">
      <c r="A21" s="134">
        <v>43282</v>
      </c>
      <c r="B21" s="135" t="s">
        <v>92</v>
      </c>
      <c r="C21" s="643" t="s">
        <v>384</v>
      </c>
      <c r="D21" s="644"/>
      <c r="E21" s="644"/>
      <c r="F21" s="644"/>
      <c r="G21" s="644"/>
      <c r="H21" s="644"/>
      <c r="I21" s="644"/>
      <c r="J21" s="645"/>
      <c r="K21" s="316"/>
      <c r="L21" s="139"/>
    </row>
    <row r="22" spans="1:12" ht="30.75" customHeight="1" x14ac:dyDescent="0.25">
      <c r="A22" s="545">
        <v>43285</v>
      </c>
      <c r="B22" s="135" t="s">
        <v>92</v>
      </c>
      <c r="C22" s="527" t="s">
        <v>385</v>
      </c>
      <c r="D22" s="528"/>
      <c r="E22" s="528"/>
      <c r="F22" s="528"/>
      <c r="G22" s="528"/>
      <c r="H22" s="528"/>
      <c r="I22" s="528"/>
      <c r="J22" s="529"/>
      <c r="K22" s="200"/>
      <c r="L22" s="139"/>
    </row>
    <row r="23" spans="1:12" ht="23.25" customHeight="1" x14ac:dyDescent="0.25">
      <c r="A23" s="546"/>
      <c r="B23" s="135" t="s">
        <v>92</v>
      </c>
      <c r="C23" s="643" t="s">
        <v>386</v>
      </c>
      <c r="D23" s="644"/>
      <c r="E23" s="644"/>
      <c r="F23" s="644"/>
      <c r="G23" s="644"/>
      <c r="H23" s="644"/>
      <c r="I23" s="644"/>
      <c r="J23" s="645"/>
      <c r="K23" s="316"/>
      <c r="L23" s="139"/>
    </row>
    <row r="24" spans="1:12" ht="46.5" customHeight="1" x14ac:dyDescent="0.25">
      <c r="A24" s="134">
        <v>43286</v>
      </c>
      <c r="B24" s="135" t="s">
        <v>92</v>
      </c>
      <c r="C24" s="485" t="s">
        <v>387</v>
      </c>
      <c r="D24" s="486"/>
      <c r="E24" s="486"/>
      <c r="F24" s="486"/>
      <c r="G24" s="486"/>
      <c r="H24" s="486"/>
      <c r="I24" s="486"/>
      <c r="J24" s="487"/>
      <c r="K24" s="181"/>
      <c r="L24" s="139"/>
    </row>
    <row r="25" spans="1:12" x14ac:dyDescent="0.25">
      <c r="A25" s="134">
        <v>43287</v>
      </c>
      <c r="B25" s="135" t="s">
        <v>92</v>
      </c>
      <c r="C25" s="473" t="s">
        <v>388</v>
      </c>
      <c r="D25" s="474"/>
      <c r="E25" s="474"/>
      <c r="F25" s="474"/>
      <c r="G25" s="474"/>
      <c r="H25" s="474"/>
      <c r="I25" s="474"/>
      <c r="J25" s="475"/>
      <c r="K25" s="160"/>
      <c r="L25" s="139"/>
    </row>
    <row r="26" spans="1:12" ht="58.5" customHeight="1" x14ac:dyDescent="0.25">
      <c r="A26" s="134">
        <v>43290</v>
      </c>
      <c r="B26" s="135" t="s">
        <v>389</v>
      </c>
      <c r="C26" s="485" t="s">
        <v>390</v>
      </c>
      <c r="D26" s="486"/>
      <c r="E26" s="486"/>
      <c r="F26" s="486"/>
      <c r="G26" s="486"/>
      <c r="H26" s="486"/>
      <c r="I26" s="486"/>
      <c r="J26" s="487"/>
      <c r="K26" s="181"/>
      <c r="L26" s="139"/>
    </row>
    <row r="27" spans="1:12" ht="29.25" customHeight="1" x14ac:dyDescent="0.25">
      <c r="A27" s="134">
        <v>43291</v>
      </c>
      <c r="B27" s="135" t="s">
        <v>92</v>
      </c>
      <c r="C27" s="485" t="s">
        <v>391</v>
      </c>
      <c r="D27" s="486"/>
      <c r="E27" s="486"/>
      <c r="F27" s="486"/>
      <c r="G27" s="486"/>
      <c r="H27" s="486"/>
      <c r="I27" s="486"/>
      <c r="J27" s="487"/>
      <c r="K27" s="181"/>
      <c r="L27" s="139"/>
    </row>
    <row r="28" spans="1:12" ht="28.5" customHeight="1" x14ac:dyDescent="0.25">
      <c r="A28" s="219">
        <v>43292</v>
      </c>
      <c r="B28" s="317" t="s">
        <v>34</v>
      </c>
      <c r="C28" s="318">
        <v>290</v>
      </c>
      <c r="D28" s="319">
        <f>+C28*(100-E28)/100</f>
        <v>174</v>
      </c>
      <c r="E28" s="318">
        <v>40</v>
      </c>
      <c r="F28" s="318"/>
      <c r="G28" s="318"/>
      <c r="H28" s="318"/>
      <c r="I28" s="318"/>
      <c r="J28" s="318"/>
      <c r="K28" s="320"/>
      <c r="L28" s="222" t="s">
        <v>309</v>
      </c>
    </row>
    <row r="29" spans="1:12" ht="69" customHeight="1" x14ac:dyDescent="0.25">
      <c r="A29" s="134">
        <v>43298</v>
      </c>
      <c r="B29" s="135" t="s">
        <v>92</v>
      </c>
      <c r="C29" s="485" t="s">
        <v>392</v>
      </c>
      <c r="D29" s="486"/>
      <c r="E29" s="486"/>
      <c r="F29" s="486"/>
      <c r="G29" s="486"/>
      <c r="H29" s="486"/>
      <c r="I29" s="486"/>
      <c r="J29" s="487"/>
      <c r="K29" s="181"/>
      <c r="L29" s="139"/>
    </row>
    <row r="30" spans="1:12" ht="34.5" customHeight="1" x14ac:dyDescent="0.25">
      <c r="A30" s="134">
        <v>43304</v>
      </c>
      <c r="B30" s="135" t="s">
        <v>92</v>
      </c>
      <c r="C30" s="485" t="s">
        <v>393</v>
      </c>
      <c r="D30" s="474"/>
      <c r="E30" s="474"/>
      <c r="F30" s="474"/>
      <c r="G30" s="474"/>
      <c r="H30" s="474"/>
      <c r="I30" s="474"/>
      <c r="J30" s="475"/>
      <c r="K30" s="160"/>
      <c r="L30" s="139"/>
    </row>
    <row r="31" spans="1:12" ht="36" customHeight="1" x14ac:dyDescent="0.25">
      <c r="A31" s="134">
        <v>43316</v>
      </c>
      <c r="B31" s="135" t="s">
        <v>92</v>
      </c>
      <c r="C31" s="485" t="s">
        <v>394</v>
      </c>
      <c r="D31" s="486"/>
      <c r="E31" s="486"/>
      <c r="F31" s="486"/>
      <c r="G31" s="486"/>
      <c r="H31" s="486"/>
      <c r="I31" s="486"/>
      <c r="J31" s="487"/>
      <c r="K31" s="181"/>
      <c r="L31" s="139"/>
    </row>
    <row r="32" spans="1:12" ht="47.25" x14ac:dyDescent="0.25">
      <c r="A32" s="134">
        <v>43343</v>
      </c>
      <c r="B32" s="135" t="s">
        <v>34</v>
      </c>
      <c r="C32" s="136">
        <v>250</v>
      </c>
      <c r="D32" s="137">
        <f>+C32*(100-E32)/100</f>
        <v>75</v>
      </c>
      <c r="E32" s="136">
        <v>70</v>
      </c>
      <c r="F32" s="136" t="s">
        <v>101</v>
      </c>
      <c r="G32" s="136">
        <v>115</v>
      </c>
      <c r="H32" s="136"/>
      <c r="I32" s="136"/>
      <c r="J32" s="136"/>
      <c r="K32" s="138"/>
      <c r="L32" s="139" t="s">
        <v>395</v>
      </c>
    </row>
    <row r="33" spans="1:12" x14ac:dyDescent="0.25">
      <c r="A33" s="134">
        <v>43355</v>
      </c>
      <c r="B33" s="135" t="s">
        <v>92</v>
      </c>
      <c r="C33" s="473" t="s">
        <v>396</v>
      </c>
      <c r="D33" s="474"/>
      <c r="E33" s="474"/>
      <c r="F33" s="474"/>
      <c r="G33" s="474"/>
      <c r="H33" s="474"/>
      <c r="I33" s="474"/>
      <c r="J33" s="475"/>
      <c r="K33" s="160"/>
      <c r="L33" s="139"/>
    </row>
    <row r="34" spans="1:12" ht="81" customHeight="1" x14ac:dyDescent="0.25">
      <c r="A34" s="134">
        <v>43358</v>
      </c>
      <c r="B34" s="135" t="s">
        <v>389</v>
      </c>
      <c r="C34" s="485" t="s">
        <v>397</v>
      </c>
      <c r="D34" s="486"/>
      <c r="E34" s="486"/>
      <c r="F34" s="486"/>
      <c r="G34" s="486"/>
      <c r="H34" s="486"/>
      <c r="I34" s="486"/>
      <c r="J34" s="487"/>
      <c r="K34" s="181"/>
      <c r="L34" s="139"/>
    </row>
    <row r="35" spans="1:12" ht="45" customHeight="1" x14ac:dyDescent="0.25">
      <c r="A35" s="134">
        <v>43362</v>
      </c>
      <c r="B35" s="135" t="s">
        <v>92</v>
      </c>
      <c r="C35" s="485" t="s">
        <v>398</v>
      </c>
      <c r="D35" s="486"/>
      <c r="E35" s="486"/>
      <c r="F35" s="486"/>
      <c r="G35" s="486"/>
      <c r="H35" s="486"/>
      <c r="I35" s="486"/>
      <c r="J35" s="487"/>
      <c r="K35" s="181"/>
      <c r="L35" s="139"/>
    </row>
    <row r="36" spans="1:12" ht="100.5" customHeight="1" x14ac:dyDescent="0.25">
      <c r="A36" s="193">
        <v>43368</v>
      </c>
      <c r="B36" s="194" t="s">
        <v>55</v>
      </c>
      <c r="C36" s="516" t="s">
        <v>399</v>
      </c>
      <c r="D36" s="517"/>
      <c r="E36" s="517"/>
      <c r="F36" s="517"/>
      <c r="G36" s="517"/>
      <c r="H36" s="517"/>
      <c r="I36" s="517"/>
      <c r="J36" s="518"/>
      <c r="K36" s="321" t="s">
        <v>400</v>
      </c>
      <c r="L36" s="322" t="s">
        <v>401</v>
      </c>
    </row>
    <row r="37" spans="1:12" x14ac:dyDescent="0.25">
      <c r="A37" s="134">
        <v>43375</v>
      </c>
      <c r="B37" s="135" t="s">
        <v>34</v>
      </c>
      <c r="C37" s="136">
        <v>245</v>
      </c>
      <c r="D37" s="137">
        <f>+C37*(100-E37)/100</f>
        <v>186.2</v>
      </c>
      <c r="E37" s="136">
        <v>24</v>
      </c>
      <c r="F37" s="136"/>
      <c r="G37" s="136">
        <v>112</v>
      </c>
      <c r="H37" s="136"/>
      <c r="I37" s="136"/>
      <c r="J37" s="136"/>
      <c r="K37" s="138"/>
      <c r="L37" s="139" t="s">
        <v>163</v>
      </c>
    </row>
    <row r="38" spans="1:12" x14ac:dyDescent="0.25">
      <c r="A38" s="134">
        <v>43376</v>
      </c>
      <c r="B38" s="135" t="s">
        <v>376</v>
      </c>
      <c r="C38" s="136"/>
      <c r="D38" s="137"/>
      <c r="E38" s="136"/>
      <c r="F38" s="136"/>
      <c r="G38" s="136"/>
      <c r="H38" s="136">
        <v>4180</v>
      </c>
      <c r="I38" s="136">
        <v>100</v>
      </c>
      <c r="J38" s="136"/>
      <c r="K38" s="138"/>
      <c r="L38" s="139"/>
    </row>
    <row r="39" spans="1:12" x14ac:dyDescent="0.25">
      <c r="A39" s="134">
        <v>43385</v>
      </c>
      <c r="B39" s="135" t="s">
        <v>32</v>
      </c>
      <c r="C39" s="136"/>
      <c r="D39" s="137"/>
      <c r="E39" s="136"/>
      <c r="F39" s="136"/>
      <c r="G39" s="136"/>
      <c r="H39" s="136">
        <v>4800</v>
      </c>
      <c r="I39" s="136">
        <v>100</v>
      </c>
      <c r="J39" s="136"/>
      <c r="K39" s="138"/>
      <c r="L39" s="139"/>
    </row>
    <row r="40" spans="1:12" x14ac:dyDescent="0.25">
      <c r="A40" s="134">
        <v>43391</v>
      </c>
      <c r="B40" s="135" t="s">
        <v>32</v>
      </c>
      <c r="C40" s="136"/>
      <c r="D40" s="137"/>
      <c r="E40" s="136"/>
      <c r="F40" s="136"/>
      <c r="G40" s="136"/>
      <c r="H40" s="136">
        <v>4875</v>
      </c>
      <c r="I40" s="136">
        <v>100</v>
      </c>
      <c r="J40" s="136"/>
      <c r="K40" s="138"/>
      <c r="L40" s="139"/>
    </row>
    <row r="41" spans="1:12" x14ac:dyDescent="0.25">
      <c r="A41" s="14">
        <v>43407</v>
      </c>
      <c r="B41" s="15" t="s">
        <v>32</v>
      </c>
      <c r="C41" s="136"/>
      <c r="D41" s="137"/>
      <c r="E41" s="136"/>
      <c r="F41" s="136"/>
      <c r="G41" s="136"/>
      <c r="H41" s="136">
        <v>4816</v>
      </c>
      <c r="I41" s="136">
        <v>94</v>
      </c>
      <c r="J41" s="136"/>
      <c r="K41" s="138"/>
      <c r="L41" s="139" t="s">
        <v>33</v>
      </c>
    </row>
    <row r="42" spans="1:12" ht="16.5" thickBot="1" x14ac:dyDescent="0.3">
      <c r="A42" s="323">
        <v>43436</v>
      </c>
      <c r="B42" s="324" t="s">
        <v>34</v>
      </c>
      <c r="C42" s="325">
        <v>235</v>
      </c>
      <c r="D42" s="326">
        <f>+C42*(100-E42)/100</f>
        <v>176.25</v>
      </c>
      <c r="E42" s="325">
        <v>25</v>
      </c>
      <c r="F42" s="325"/>
      <c r="G42" s="325">
        <v>130</v>
      </c>
      <c r="H42" s="325"/>
      <c r="I42" s="325"/>
      <c r="J42" s="325"/>
      <c r="K42" s="327"/>
      <c r="L42" s="328" t="s">
        <v>43</v>
      </c>
    </row>
    <row r="43" spans="1:12" ht="16.5" thickTop="1" x14ac:dyDescent="0.25">
      <c r="A43" s="187">
        <v>43514</v>
      </c>
      <c r="B43" s="188" t="s">
        <v>34</v>
      </c>
      <c r="C43" s="189">
        <v>220</v>
      </c>
      <c r="D43" s="190">
        <f>+C43*(100-E43)/100</f>
        <v>121</v>
      </c>
      <c r="E43" s="189">
        <v>45</v>
      </c>
      <c r="F43" s="189"/>
      <c r="G43" s="189">
        <v>125</v>
      </c>
      <c r="H43" s="189"/>
      <c r="I43" s="189"/>
      <c r="J43" s="189"/>
      <c r="K43" s="191"/>
      <c r="L43" s="192" t="s">
        <v>163</v>
      </c>
    </row>
    <row r="44" spans="1:12" x14ac:dyDescent="0.25">
      <c r="A44" s="134">
        <v>43522</v>
      </c>
      <c r="B44" s="135" t="s">
        <v>34</v>
      </c>
      <c r="C44" s="136">
        <v>255</v>
      </c>
      <c r="D44" s="137">
        <f>+C44*(100-E44)/100</f>
        <v>140.25</v>
      </c>
      <c r="E44" s="136">
        <v>45</v>
      </c>
      <c r="F44" s="136"/>
      <c r="G44" s="136">
        <v>115</v>
      </c>
      <c r="H44" s="136"/>
      <c r="I44" s="136"/>
      <c r="J44" s="136"/>
      <c r="K44" s="138"/>
      <c r="L44" s="139" t="s">
        <v>43</v>
      </c>
    </row>
    <row r="45" spans="1:12" x14ac:dyDescent="0.25">
      <c r="A45" s="134">
        <v>43576</v>
      </c>
      <c r="B45" s="135" t="s">
        <v>32</v>
      </c>
      <c r="C45" s="136"/>
      <c r="D45" s="137"/>
      <c r="E45" s="136"/>
      <c r="F45" s="136"/>
      <c r="G45" s="136"/>
      <c r="H45" s="136">
        <v>4850</v>
      </c>
      <c r="I45" s="136">
        <v>100</v>
      </c>
      <c r="J45" s="136"/>
      <c r="K45" s="138"/>
      <c r="L45" s="139" t="s">
        <v>33</v>
      </c>
    </row>
    <row r="46" spans="1:12" x14ac:dyDescent="0.25">
      <c r="A46" s="134">
        <v>43714</v>
      </c>
      <c r="B46" s="135" t="s">
        <v>32</v>
      </c>
      <c r="C46" s="136"/>
      <c r="D46" s="137"/>
      <c r="E46" s="136"/>
      <c r="F46" s="136"/>
      <c r="G46" s="136"/>
      <c r="H46" s="136">
        <v>4805</v>
      </c>
      <c r="I46" s="136">
        <v>100</v>
      </c>
      <c r="J46" s="136"/>
      <c r="K46" s="138"/>
      <c r="L46" s="139" t="s">
        <v>131</v>
      </c>
    </row>
    <row r="47" spans="1:12" ht="43.5" customHeight="1" x14ac:dyDescent="0.25">
      <c r="A47" s="134">
        <v>43715</v>
      </c>
      <c r="B47" s="135" t="s">
        <v>38</v>
      </c>
      <c r="C47" s="527" t="s">
        <v>402</v>
      </c>
      <c r="D47" s="528"/>
      <c r="E47" s="528"/>
      <c r="F47" s="528"/>
      <c r="G47" s="528"/>
      <c r="H47" s="528"/>
      <c r="I47" s="528"/>
      <c r="J47" s="529"/>
      <c r="K47" s="200"/>
      <c r="L47" s="329" t="s">
        <v>218</v>
      </c>
    </row>
    <row r="48" spans="1:12" x14ac:dyDescent="0.25">
      <c r="A48" s="134">
        <v>43734</v>
      </c>
      <c r="B48" s="135" t="s">
        <v>34</v>
      </c>
      <c r="C48" s="136">
        <v>210</v>
      </c>
      <c r="D48" s="137">
        <f>+C48*(100-E48)/100</f>
        <v>115.5</v>
      </c>
      <c r="E48" s="136">
        <v>45</v>
      </c>
      <c r="F48" s="136" t="s">
        <v>101</v>
      </c>
      <c r="G48" s="136">
        <v>130</v>
      </c>
      <c r="H48" s="136"/>
      <c r="I48" s="136"/>
      <c r="J48" s="136"/>
      <c r="K48" s="138"/>
      <c r="L48" s="139" t="s">
        <v>403</v>
      </c>
    </row>
    <row r="49" spans="1:12" ht="41.25" customHeight="1" x14ac:dyDescent="0.25">
      <c r="A49" s="134">
        <v>43747</v>
      </c>
      <c r="B49" s="206" t="s">
        <v>38</v>
      </c>
      <c r="C49" s="485" t="s">
        <v>404</v>
      </c>
      <c r="D49" s="486"/>
      <c r="E49" s="486"/>
      <c r="F49" s="486"/>
      <c r="G49" s="486"/>
      <c r="H49" s="486"/>
      <c r="I49" s="486"/>
      <c r="J49" s="487"/>
      <c r="K49" s="181"/>
      <c r="L49" s="330" t="s">
        <v>405</v>
      </c>
    </row>
    <row r="50" spans="1:12" ht="69.75" customHeight="1" x14ac:dyDescent="0.25">
      <c r="A50" s="193">
        <v>43749</v>
      </c>
      <c r="B50" s="209" t="s">
        <v>55</v>
      </c>
      <c r="C50" s="516" t="s">
        <v>406</v>
      </c>
      <c r="D50" s="525"/>
      <c r="E50" s="525"/>
      <c r="F50" s="525"/>
      <c r="G50" s="525"/>
      <c r="H50" s="525"/>
      <c r="I50" s="525"/>
      <c r="J50" s="526"/>
      <c r="K50" s="331" t="s">
        <v>175</v>
      </c>
      <c r="L50" s="332" t="s">
        <v>407</v>
      </c>
    </row>
    <row r="51" spans="1:12" ht="35.25" customHeight="1" x14ac:dyDescent="0.25">
      <c r="A51" s="134">
        <v>43755</v>
      </c>
      <c r="B51" s="206" t="s">
        <v>34</v>
      </c>
      <c r="C51" s="136">
        <v>165</v>
      </c>
      <c r="D51" s="137">
        <f>+C51*(100-E51)/100</f>
        <v>82.5</v>
      </c>
      <c r="E51" s="136">
        <v>50</v>
      </c>
      <c r="F51" s="136"/>
      <c r="G51" s="136">
        <v>113</v>
      </c>
      <c r="H51" s="136"/>
      <c r="I51" s="136"/>
      <c r="J51" s="136"/>
      <c r="K51" s="138"/>
      <c r="L51" s="329" t="s">
        <v>408</v>
      </c>
    </row>
    <row r="52" spans="1:12" ht="58.5" customHeight="1" x14ac:dyDescent="0.25">
      <c r="A52" s="193">
        <v>43761</v>
      </c>
      <c r="B52" s="209" t="s">
        <v>68</v>
      </c>
      <c r="C52" s="642" t="s">
        <v>409</v>
      </c>
      <c r="D52" s="500"/>
      <c r="E52" s="500"/>
      <c r="F52" s="500"/>
      <c r="G52" s="500"/>
      <c r="H52" s="500"/>
      <c r="I52" s="500"/>
      <c r="J52" s="501"/>
      <c r="K52" s="333" t="s">
        <v>400</v>
      </c>
      <c r="L52" s="332" t="s">
        <v>410</v>
      </c>
    </row>
    <row r="53" spans="1:12" ht="33" customHeight="1" x14ac:dyDescent="0.25">
      <c r="A53" s="134">
        <v>43767</v>
      </c>
      <c r="B53" s="206" t="s">
        <v>34</v>
      </c>
      <c r="C53" s="136">
        <v>200</v>
      </c>
      <c r="D53" s="137">
        <f>+C53*(100-E53)/100</f>
        <v>120</v>
      </c>
      <c r="E53" s="136">
        <v>40</v>
      </c>
      <c r="F53" s="136" t="s">
        <v>101</v>
      </c>
      <c r="G53" s="136">
        <v>110</v>
      </c>
      <c r="H53" s="136"/>
      <c r="I53" s="136"/>
      <c r="J53" s="136"/>
      <c r="K53" s="138"/>
      <c r="L53" s="329" t="s">
        <v>411</v>
      </c>
    </row>
    <row r="54" spans="1:12" x14ac:dyDescent="0.25">
      <c r="A54" s="134">
        <v>43790</v>
      </c>
      <c r="B54" s="206" t="s">
        <v>32</v>
      </c>
      <c r="C54" s="136"/>
      <c r="D54" s="137"/>
      <c r="E54" s="136"/>
      <c r="F54" s="136"/>
      <c r="G54" s="136"/>
      <c r="H54" s="136">
        <v>4220</v>
      </c>
      <c r="I54" s="136">
        <v>93</v>
      </c>
      <c r="J54" s="136"/>
      <c r="K54" s="138"/>
      <c r="L54" s="139" t="s">
        <v>410</v>
      </c>
    </row>
    <row r="55" spans="1:12" x14ac:dyDescent="0.25">
      <c r="A55" s="134">
        <v>43816</v>
      </c>
      <c r="B55" s="206" t="s">
        <v>32</v>
      </c>
      <c r="C55" s="136"/>
      <c r="D55" s="137"/>
      <c r="E55" s="136"/>
      <c r="F55" s="136"/>
      <c r="G55" s="136"/>
      <c r="H55" s="136">
        <v>5020</v>
      </c>
      <c r="I55" s="136">
        <v>100</v>
      </c>
      <c r="J55" s="136"/>
      <c r="K55" s="138"/>
      <c r="L55" s="139" t="s">
        <v>33</v>
      </c>
    </row>
    <row r="56" spans="1:12" x14ac:dyDescent="0.25">
      <c r="A56" s="134">
        <v>43841</v>
      </c>
      <c r="B56" s="206" t="s">
        <v>34</v>
      </c>
      <c r="C56" s="136">
        <v>235</v>
      </c>
      <c r="D56" s="137">
        <f>+C56*(100-E56)/100</f>
        <v>129.25</v>
      </c>
      <c r="E56" s="136">
        <v>45</v>
      </c>
      <c r="F56" s="136" t="s">
        <v>101</v>
      </c>
      <c r="G56" s="136">
        <v>160</v>
      </c>
      <c r="H56" s="136"/>
      <c r="I56" s="136"/>
      <c r="J56" s="136"/>
      <c r="K56" s="138"/>
      <c r="L56" s="139" t="s">
        <v>412</v>
      </c>
    </row>
    <row r="57" spans="1:12" x14ac:dyDescent="0.25">
      <c r="A57" s="171">
        <v>43907</v>
      </c>
      <c r="B57" s="334" t="s">
        <v>32</v>
      </c>
      <c r="C57" s="173"/>
      <c r="D57" s="174"/>
      <c r="E57" s="173"/>
      <c r="F57" s="173"/>
      <c r="G57" s="173"/>
      <c r="H57" s="173">
        <v>3900</v>
      </c>
      <c r="I57" s="173">
        <v>100</v>
      </c>
      <c r="J57" s="173"/>
      <c r="K57" s="175"/>
      <c r="L57" s="197" t="s">
        <v>413</v>
      </c>
    </row>
    <row r="58" spans="1:12" s="148" customFormat="1" ht="23.25" customHeight="1" x14ac:dyDescent="0.25">
      <c r="A58" s="335">
        <v>43910</v>
      </c>
      <c r="B58" s="336" t="s">
        <v>38</v>
      </c>
      <c r="C58" s="572" t="s">
        <v>414</v>
      </c>
      <c r="D58" s="573"/>
      <c r="E58" s="573"/>
      <c r="F58" s="573"/>
      <c r="G58" s="573"/>
      <c r="H58" s="573"/>
      <c r="I58" s="573"/>
      <c r="J58" s="574"/>
      <c r="K58" s="337"/>
      <c r="L58" s="338"/>
    </row>
    <row r="59" spans="1:12" ht="18" customHeight="1" x14ac:dyDescent="0.25">
      <c r="A59" s="339">
        <v>43920</v>
      </c>
      <c r="B59" s="234" t="s">
        <v>20</v>
      </c>
      <c r="C59" s="203"/>
      <c r="D59" s="340"/>
      <c r="E59" s="203">
        <v>45</v>
      </c>
      <c r="F59" s="203"/>
      <c r="G59" s="203"/>
      <c r="H59" s="203"/>
      <c r="I59" s="203"/>
      <c r="J59" s="203"/>
      <c r="K59" s="204"/>
      <c r="L59" s="205"/>
    </row>
    <row r="60" spans="1:12" x14ac:dyDescent="0.25">
      <c r="A60" s="339">
        <v>43951</v>
      </c>
      <c r="B60" s="234" t="s">
        <v>20</v>
      </c>
      <c r="C60" s="203"/>
      <c r="D60" s="340"/>
      <c r="E60" s="203">
        <v>45</v>
      </c>
      <c r="F60" s="203"/>
      <c r="G60" s="203"/>
      <c r="H60" s="203"/>
      <c r="I60" s="203"/>
      <c r="J60" s="203"/>
      <c r="K60" s="204"/>
      <c r="L60" s="205"/>
    </row>
    <row r="61" spans="1:12" s="148" customFormat="1" ht="21" customHeight="1" x14ac:dyDescent="0.25">
      <c r="A61" s="339">
        <v>43981</v>
      </c>
      <c r="B61" s="234" t="s">
        <v>20</v>
      </c>
      <c r="C61" s="203"/>
      <c r="D61" s="340"/>
      <c r="E61" s="203">
        <v>48</v>
      </c>
      <c r="F61" s="203"/>
      <c r="G61" s="203"/>
      <c r="H61" s="203"/>
      <c r="I61" s="203"/>
      <c r="J61" s="203"/>
      <c r="K61" s="204"/>
      <c r="L61" s="205"/>
    </row>
    <row r="62" spans="1:12" ht="21.75" customHeight="1" x14ac:dyDescent="0.25">
      <c r="A62" s="339">
        <v>44012</v>
      </c>
      <c r="B62" s="234" t="s">
        <v>20</v>
      </c>
      <c r="C62" s="203"/>
      <c r="D62" s="340"/>
      <c r="E62" s="203">
        <v>50</v>
      </c>
      <c r="F62" s="203"/>
      <c r="G62" s="203"/>
      <c r="H62" s="203"/>
      <c r="I62" s="203"/>
      <c r="J62" s="203"/>
      <c r="K62" s="204"/>
      <c r="L62" s="205"/>
    </row>
    <row r="63" spans="1:12" ht="43.5" customHeight="1" x14ac:dyDescent="0.25">
      <c r="A63" s="335">
        <v>44019</v>
      </c>
      <c r="B63" s="336" t="s">
        <v>38</v>
      </c>
      <c r="C63" s="572" t="s">
        <v>415</v>
      </c>
      <c r="D63" s="573"/>
      <c r="E63" s="573"/>
      <c r="F63" s="573"/>
      <c r="G63" s="573"/>
      <c r="H63" s="573"/>
      <c r="I63" s="573"/>
      <c r="J63" s="574"/>
      <c r="K63" s="337"/>
      <c r="L63" s="341" t="s">
        <v>218</v>
      </c>
    </row>
    <row r="64" spans="1:12" x14ac:dyDescent="0.25">
      <c r="A64" s="134">
        <v>44020</v>
      </c>
      <c r="B64" s="206" t="s">
        <v>32</v>
      </c>
      <c r="C64" s="136">
        <v>200</v>
      </c>
      <c r="D64" s="137">
        <f>+C64*(100-E64)/100</f>
        <v>100</v>
      </c>
      <c r="E64" s="136">
        <v>50</v>
      </c>
      <c r="F64" s="136" t="s">
        <v>101</v>
      </c>
      <c r="G64" s="136">
        <v>110</v>
      </c>
      <c r="H64" s="136"/>
      <c r="I64" s="136"/>
      <c r="J64" s="136"/>
      <c r="K64" s="138"/>
      <c r="L64" s="139" t="s">
        <v>412</v>
      </c>
    </row>
    <row r="65" spans="1:13" x14ac:dyDescent="0.25">
      <c r="A65" s="134">
        <v>44031</v>
      </c>
      <c r="B65" s="206" t="s">
        <v>38</v>
      </c>
      <c r="C65" s="522" t="s">
        <v>416</v>
      </c>
      <c r="D65" s="523"/>
      <c r="E65" s="523"/>
      <c r="F65" s="523"/>
      <c r="G65" s="523"/>
      <c r="H65" s="523"/>
      <c r="I65" s="523"/>
      <c r="J65" s="524"/>
      <c r="K65" s="177"/>
      <c r="L65" s="139"/>
    </row>
    <row r="66" spans="1:13" ht="18.75" customHeight="1" x14ac:dyDescent="0.25">
      <c r="A66" s="339">
        <v>44042</v>
      </c>
      <c r="B66" s="234" t="s">
        <v>20</v>
      </c>
      <c r="C66" s="203"/>
      <c r="D66" s="340"/>
      <c r="E66" s="203">
        <v>50</v>
      </c>
      <c r="F66" s="203"/>
      <c r="G66" s="203"/>
      <c r="H66" s="203"/>
      <c r="I66" s="203"/>
      <c r="J66" s="203"/>
      <c r="K66" s="204"/>
      <c r="L66" s="205"/>
    </row>
    <row r="67" spans="1:13" x14ac:dyDescent="0.25">
      <c r="A67" s="171">
        <v>44057</v>
      </c>
      <c r="B67" s="334" t="s">
        <v>32</v>
      </c>
      <c r="C67" s="173"/>
      <c r="D67" s="174">
        <f>+C67*(100-E67)/100</f>
        <v>0</v>
      </c>
      <c r="E67" s="173"/>
      <c r="F67" s="173"/>
      <c r="G67" s="173"/>
      <c r="H67" s="173">
        <v>3755</v>
      </c>
      <c r="I67" s="173">
        <v>100</v>
      </c>
      <c r="J67" s="173"/>
      <c r="K67" s="175"/>
      <c r="L67" s="197" t="s">
        <v>417</v>
      </c>
    </row>
    <row r="68" spans="1:13" x14ac:dyDescent="0.25">
      <c r="A68" s="339">
        <v>44073</v>
      </c>
      <c r="B68" s="234" t="s">
        <v>20</v>
      </c>
      <c r="C68" s="203"/>
      <c r="D68" s="340"/>
      <c r="E68" s="203">
        <v>65</v>
      </c>
      <c r="F68" s="203"/>
      <c r="G68" s="203"/>
      <c r="H68" s="203"/>
      <c r="I68" s="203"/>
      <c r="J68" s="203"/>
      <c r="K68" s="204"/>
      <c r="L68" s="205"/>
    </row>
    <row r="69" spans="1:13" x14ac:dyDescent="0.25">
      <c r="A69" s="134">
        <v>44089</v>
      </c>
      <c r="B69" s="206" t="s">
        <v>34</v>
      </c>
      <c r="C69" s="136">
        <v>180</v>
      </c>
      <c r="D69" s="137">
        <f>+C69-(E69/100*C69)</f>
        <v>72</v>
      </c>
      <c r="E69" s="136">
        <v>60</v>
      </c>
      <c r="F69" s="136" t="s">
        <v>101</v>
      </c>
      <c r="G69" s="136">
        <v>120</v>
      </c>
      <c r="H69" s="136"/>
      <c r="I69" s="136"/>
      <c r="J69" s="136"/>
      <c r="K69" s="138"/>
      <c r="L69" s="139" t="s">
        <v>43</v>
      </c>
    </row>
    <row r="70" spans="1:13" s="230" customFormat="1" x14ac:dyDescent="0.25">
      <c r="A70" s="134">
        <v>44090</v>
      </c>
      <c r="B70" s="206" t="s">
        <v>32</v>
      </c>
      <c r="C70" s="136"/>
      <c r="D70" s="137">
        <f>+C70*(100-E70)/100</f>
        <v>0</v>
      </c>
      <c r="E70" s="136"/>
      <c r="F70" s="136"/>
      <c r="G70" s="136"/>
      <c r="H70" s="136">
        <v>3890</v>
      </c>
      <c r="I70" s="136">
        <v>100</v>
      </c>
      <c r="J70" s="136"/>
      <c r="K70" s="138"/>
      <c r="L70" s="139"/>
      <c r="M70" s="133"/>
    </row>
    <row r="71" spans="1:13" x14ac:dyDescent="0.25">
      <c r="A71" s="339">
        <v>44104</v>
      </c>
      <c r="B71" s="234" t="s">
        <v>20</v>
      </c>
      <c r="C71" s="203"/>
      <c r="D71" s="340"/>
      <c r="E71" s="203">
        <v>65</v>
      </c>
      <c r="F71" s="203"/>
      <c r="G71" s="203"/>
      <c r="H71" s="203"/>
      <c r="I71" s="203"/>
      <c r="J71" s="203"/>
      <c r="K71" s="204"/>
      <c r="L71" s="205"/>
    </row>
    <row r="72" spans="1:13" x14ac:dyDescent="0.25">
      <c r="A72" s="339">
        <v>44134</v>
      </c>
      <c r="B72" s="234" t="s">
        <v>20</v>
      </c>
      <c r="C72" s="203"/>
      <c r="D72" s="340"/>
      <c r="E72" s="203">
        <v>70</v>
      </c>
      <c r="F72" s="203"/>
      <c r="G72" s="203"/>
      <c r="H72" s="203"/>
      <c r="I72" s="203"/>
      <c r="J72" s="203"/>
      <c r="K72" s="204"/>
      <c r="L72" s="205"/>
    </row>
    <row r="73" spans="1:13" x14ac:dyDescent="0.25">
      <c r="A73" s="339">
        <v>44165</v>
      </c>
      <c r="B73" s="234" t="s">
        <v>20</v>
      </c>
      <c r="C73" s="203"/>
      <c r="D73" s="340"/>
      <c r="E73" s="203">
        <v>70</v>
      </c>
      <c r="F73" s="203"/>
      <c r="G73" s="203"/>
      <c r="H73" s="203"/>
      <c r="I73" s="203"/>
      <c r="J73" s="203"/>
      <c r="K73" s="204"/>
      <c r="L73" s="205"/>
    </row>
    <row r="74" spans="1:13" x14ac:dyDescent="0.25">
      <c r="A74" s="339">
        <v>44195</v>
      </c>
      <c r="B74" s="234" t="s">
        <v>20</v>
      </c>
      <c r="C74" s="203"/>
      <c r="D74" s="340"/>
      <c r="E74" s="203">
        <v>75</v>
      </c>
      <c r="F74" s="203"/>
      <c r="G74" s="203"/>
      <c r="H74" s="203"/>
      <c r="I74" s="203"/>
      <c r="J74" s="203"/>
      <c r="K74" s="204"/>
      <c r="L74" s="205"/>
    </row>
    <row r="75" spans="1:13" s="230" customFormat="1" x14ac:dyDescent="0.25">
      <c r="A75" s="134">
        <v>44200</v>
      </c>
      <c r="B75" s="206" t="s">
        <v>34</v>
      </c>
      <c r="C75" s="137">
        <v>230</v>
      </c>
      <c r="D75" s="137">
        <f>+C75-(E75/100*C75)</f>
        <v>57.5</v>
      </c>
      <c r="E75" s="137">
        <v>75</v>
      </c>
      <c r="F75" s="137" t="s">
        <v>101</v>
      </c>
      <c r="G75" s="137">
        <v>105</v>
      </c>
      <c r="H75" s="136"/>
      <c r="I75" s="136"/>
      <c r="J75" s="136"/>
      <c r="K75" s="138"/>
      <c r="L75" s="139" t="s">
        <v>412</v>
      </c>
      <c r="M75" s="133"/>
    </row>
    <row r="76" spans="1:13" s="230" customFormat="1" x14ac:dyDescent="0.25">
      <c r="A76" s="134">
        <v>44217</v>
      </c>
      <c r="B76" s="206" t="s">
        <v>32</v>
      </c>
      <c r="D76" s="137" t="s">
        <v>140</v>
      </c>
      <c r="H76" s="230">
        <v>3820</v>
      </c>
      <c r="I76" s="230">
        <v>100</v>
      </c>
      <c r="K76" s="232"/>
      <c r="L76" s="233" t="s">
        <v>418</v>
      </c>
      <c r="M76" s="133"/>
    </row>
    <row r="77" spans="1:13" ht="35.25" customHeight="1" x14ac:dyDescent="0.25">
      <c r="A77" s="134">
        <v>44225</v>
      </c>
      <c r="B77" s="206" t="s">
        <v>38</v>
      </c>
      <c r="C77" s="527" t="s">
        <v>419</v>
      </c>
      <c r="D77" s="528"/>
      <c r="E77" s="528"/>
      <c r="F77" s="528"/>
      <c r="G77" s="528"/>
      <c r="H77" s="528"/>
      <c r="I77" s="528"/>
      <c r="J77" s="529"/>
      <c r="L77" s="341" t="s">
        <v>220</v>
      </c>
    </row>
    <row r="78" spans="1:13" x14ac:dyDescent="0.25">
      <c r="A78" s="339">
        <v>44226</v>
      </c>
      <c r="B78" s="234" t="s">
        <v>20</v>
      </c>
      <c r="C78" s="203"/>
      <c r="D78" s="340"/>
      <c r="E78" s="203">
        <v>75</v>
      </c>
      <c r="F78" s="203"/>
      <c r="G78" s="203"/>
      <c r="H78" s="203"/>
      <c r="I78" s="203"/>
      <c r="J78" s="203"/>
      <c r="K78" s="204"/>
      <c r="L78" s="205"/>
    </row>
    <row r="79" spans="1:13" x14ac:dyDescent="0.25">
      <c r="A79" s="134">
        <v>44238</v>
      </c>
      <c r="B79" s="206" t="s">
        <v>40</v>
      </c>
      <c r="C79" s="527" t="s">
        <v>420</v>
      </c>
      <c r="D79" s="528"/>
      <c r="E79" s="528"/>
      <c r="F79" s="528"/>
      <c r="G79" s="528"/>
      <c r="H79" s="528"/>
      <c r="I79" s="528"/>
      <c r="J79" s="529"/>
    </row>
    <row r="80" spans="1:13" ht="31.5" x14ac:dyDescent="0.25">
      <c r="A80" s="134">
        <v>44243</v>
      </c>
      <c r="B80" s="230" t="s">
        <v>34</v>
      </c>
      <c r="C80" s="230">
        <v>185</v>
      </c>
      <c r="D80" s="137">
        <f t="shared" ref="D80:D87" si="0">+C80*(100-E80)/100</f>
        <v>46.25</v>
      </c>
      <c r="E80" s="230">
        <v>75</v>
      </c>
      <c r="F80" s="230" t="s">
        <v>101</v>
      </c>
      <c r="G80" s="230">
        <v>100</v>
      </c>
      <c r="L80" s="233" t="s">
        <v>421</v>
      </c>
    </row>
    <row r="81" spans="1:12" x14ac:dyDescent="0.25">
      <c r="A81" s="339">
        <v>44255</v>
      </c>
      <c r="B81" s="234" t="s">
        <v>20</v>
      </c>
      <c r="C81" s="203"/>
      <c r="D81" s="340"/>
      <c r="E81" s="203">
        <v>75</v>
      </c>
      <c r="F81" s="203"/>
      <c r="G81" s="203"/>
      <c r="H81" s="203"/>
      <c r="I81" s="203"/>
      <c r="J81" s="203"/>
      <c r="K81" s="204"/>
      <c r="L81" s="205"/>
    </row>
    <row r="82" spans="1:12" x14ac:dyDescent="0.25">
      <c r="A82" s="249">
        <v>44265</v>
      </c>
      <c r="B82" s="230" t="s">
        <v>32</v>
      </c>
      <c r="D82" s="137">
        <f t="shared" si="0"/>
        <v>0</v>
      </c>
      <c r="H82" s="230">
        <v>3665</v>
      </c>
      <c r="I82" s="230">
        <v>100</v>
      </c>
    </row>
    <row r="83" spans="1:12" x14ac:dyDescent="0.25">
      <c r="A83" s="339">
        <v>44285</v>
      </c>
      <c r="B83" s="234" t="s">
        <v>20</v>
      </c>
      <c r="C83" s="203"/>
      <c r="D83" s="340"/>
      <c r="E83" s="203">
        <v>75</v>
      </c>
      <c r="F83" s="203"/>
      <c r="G83" s="203"/>
      <c r="H83" s="203"/>
      <c r="I83" s="203"/>
      <c r="J83" s="203"/>
      <c r="K83" s="204"/>
      <c r="L83" s="205"/>
    </row>
    <row r="84" spans="1:12" x14ac:dyDescent="0.25">
      <c r="A84" s="249">
        <v>44326</v>
      </c>
      <c r="B84" s="230" t="s">
        <v>34</v>
      </c>
      <c r="C84" s="248">
        <v>166</v>
      </c>
      <c r="D84" s="137">
        <f>C84*(100-E84)/100</f>
        <v>41.5</v>
      </c>
      <c r="E84" s="248">
        <v>75</v>
      </c>
      <c r="F84" s="248" t="s">
        <v>101</v>
      </c>
      <c r="G84" s="248">
        <v>130</v>
      </c>
      <c r="L84" s="233" t="s">
        <v>163</v>
      </c>
    </row>
    <row r="85" spans="1:12" ht="69" customHeight="1" x14ac:dyDescent="0.25">
      <c r="A85" s="249">
        <v>44335</v>
      </c>
      <c r="B85" s="230" t="s">
        <v>38</v>
      </c>
      <c r="C85" s="527" t="s">
        <v>422</v>
      </c>
      <c r="D85" s="523"/>
      <c r="E85" s="523"/>
      <c r="F85" s="523"/>
      <c r="G85" s="523"/>
      <c r="H85" s="523"/>
      <c r="I85" s="523"/>
      <c r="J85" s="524"/>
    </row>
    <row r="86" spans="1:12" x14ac:dyDescent="0.25">
      <c r="D86" s="137">
        <f t="shared" si="0"/>
        <v>0</v>
      </c>
    </row>
    <row r="87" spans="1:12" x14ac:dyDescent="0.25">
      <c r="D87" s="137">
        <f t="shared" si="0"/>
        <v>0</v>
      </c>
    </row>
  </sheetData>
  <autoFilter ref="B6:K6"/>
  <mergeCells count="52">
    <mergeCell ref="A1:L1"/>
    <mergeCell ref="A2:B2"/>
    <mergeCell ref="C2:F2"/>
    <mergeCell ref="G2:H2"/>
    <mergeCell ref="I2:J2"/>
    <mergeCell ref="K2:L2"/>
    <mergeCell ref="K5:L5"/>
    <mergeCell ref="C7:J7"/>
    <mergeCell ref="A3:B3"/>
    <mergeCell ref="C3:F3"/>
    <mergeCell ref="G3:H3"/>
    <mergeCell ref="I3:J3"/>
    <mergeCell ref="K3:L3"/>
    <mergeCell ref="A4:B4"/>
    <mergeCell ref="C4:F4"/>
    <mergeCell ref="G4:H4"/>
    <mergeCell ref="I4:J4"/>
    <mergeCell ref="K4:L4"/>
    <mergeCell ref="C21:J21"/>
    <mergeCell ref="A5:B5"/>
    <mergeCell ref="C5:F5"/>
    <mergeCell ref="G5:H5"/>
    <mergeCell ref="I5:J5"/>
    <mergeCell ref="C9:J9"/>
    <mergeCell ref="C16:J16"/>
    <mergeCell ref="C18:J18"/>
    <mergeCell ref="C19:J19"/>
    <mergeCell ref="C20:J20"/>
    <mergeCell ref="C34:J34"/>
    <mergeCell ref="A22:A23"/>
    <mergeCell ref="C22:J22"/>
    <mergeCell ref="C23:J23"/>
    <mergeCell ref="C24:J24"/>
    <mergeCell ref="C25:J25"/>
    <mergeCell ref="C26:J26"/>
    <mergeCell ref="C27:J27"/>
    <mergeCell ref="C29:J29"/>
    <mergeCell ref="C30:J30"/>
    <mergeCell ref="C31:J31"/>
    <mergeCell ref="C33:J33"/>
    <mergeCell ref="C85:J85"/>
    <mergeCell ref="C35:J35"/>
    <mergeCell ref="C36:J36"/>
    <mergeCell ref="C47:J47"/>
    <mergeCell ref="C49:J49"/>
    <mergeCell ref="C50:J50"/>
    <mergeCell ref="C52:J52"/>
    <mergeCell ref="C58:J58"/>
    <mergeCell ref="C63:J63"/>
    <mergeCell ref="C65:J65"/>
    <mergeCell ref="C77:J77"/>
    <mergeCell ref="C79:J79"/>
  </mergeCells>
  <hyperlinks>
    <hyperlink ref="B7" r:id="rId1"/>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
  <sheetViews>
    <sheetView zoomScaleNormal="100" workbookViewId="0">
      <pane ySplit="6" topLeftCell="A76" activePane="bottomLeft" state="frozen"/>
      <selection activeCell="C85" sqref="C85:E85"/>
      <selection pane="bottomLeft" activeCell="C85" sqref="C85:E85"/>
    </sheetView>
  </sheetViews>
  <sheetFormatPr defaultRowHeight="15.75" x14ac:dyDescent="0.25"/>
  <cols>
    <col min="1" max="1" width="12.28515625" style="109" customWidth="1"/>
    <col min="2" max="2" width="10.140625" style="34" customWidth="1"/>
    <col min="3" max="10" width="13.7109375" style="34" customWidth="1"/>
    <col min="11" max="11" width="13.5703125" style="35" customWidth="1"/>
    <col min="12" max="12" width="68.28515625" style="343" customWidth="1"/>
    <col min="13" max="16384" width="9.140625" style="9"/>
  </cols>
  <sheetData>
    <row r="1" spans="1:13" s="2" customFormat="1" ht="30.75" customHeight="1" thickTop="1" x14ac:dyDescent="0.25">
      <c r="A1" s="639" t="s">
        <v>423</v>
      </c>
      <c r="B1" s="640"/>
      <c r="C1" s="640"/>
      <c r="D1" s="640"/>
      <c r="E1" s="640"/>
      <c r="F1" s="640"/>
      <c r="G1" s="640"/>
      <c r="H1" s="640"/>
      <c r="I1" s="640"/>
      <c r="J1" s="640"/>
      <c r="K1" s="640"/>
      <c r="L1" s="641"/>
      <c r="M1" s="1"/>
    </row>
    <row r="2" spans="1:13" s="4" customFormat="1" ht="20.25" customHeight="1" x14ac:dyDescent="0.25">
      <c r="A2" s="431" t="s">
        <v>1</v>
      </c>
      <c r="B2" s="432"/>
      <c r="C2" s="451">
        <f>+(25+125+78)*25</f>
        <v>5700</v>
      </c>
      <c r="D2" s="452"/>
      <c r="E2" s="452"/>
      <c r="F2" s="453"/>
      <c r="G2" s="565" t="s">
        <v>166</v>
      </c>
      <c r="H2" s="566"/>
      <c r="I2" s="438" t="s">
        <v>2</v>
      </c>
      <c r="J2" s="439"/>
      <c r="K2" s="456" t="s">
        <v>167</v>
      </c>
      <c r="L2" s="457"/>
      <c r="M2" s="3"/>
    </row>
    <row r="3" spans="1:13" s="4" customFormat="1" ht="20.25" customHeight="1" x14ac:dyDescent="0.25">
      <c r="A3" s="431" t="s">
        <v>3</v>
      </c>
      <c r="B3" s="432"/>
      <c r="C3" s="451" t="s">
        <v>424</v>
      </c>
      <c r="D3" s="452"/>
      <c r="E3" s="452"/>
      <c r="F3" s="453"/>
      <c r="G3" s="454"/>
      <c r="H3" s="455"/>
      <c r="I3" s="438" t="s">
        <v>5</v>
      </c>
      <c r="J3" s="439"/>
      <c r="K3" s="456" t="s">
        <v>425</v>
      </c>
      <c r="L3" s="457"/>
      <c r="M3" s="3"/>
    </row>
    <row r="4" spans="1:13" s="4" customFormat="1" ht="20.25" customHeight="1" x14ac:dyDescent="0.25">
      <c r="A4" s="431" t="s">
        <v>7</v>
      </c>
      <c r="B4" s="432"/>
      <c r="C4" s="451" t="s">
        <v>426</v>
      </c>
      <c r="D4" s="452"/>
      <c r="E4" s="452"/>
      <c r="F4" s="453"/>
      <c r="G4" s="436"/>
      <c r="H4" s="437"/>
      <c r="I4" s="438" t="s">
        <v>9</v>
      </c>
      <c r="J4" s="439"/>
      <c r="K4" s="456" t="s">
        <v>427</v>
      </c>
      <c r="L4" s="457"/>
      <c r="M4" s="3"/>
    </row>
    <row r="5" spans="1:13" s="4" customFormat="1" ht="60.75" customHeight="1" thickBot="1" x14ac:dyDescent="0.3">
      <c r="A5" s="442" t="s">
        <v>11</v>
      </c>
      <c r="B5" s="443"/>
      <c r="C5" s="605" t="s">
        <v>428</v>
      </c>
      <c r="D5" s="606"/>
      <c r="E5" s="606"/>
      <c r="F5" s="607"/>
      <c r="G5" s="454"/>
      <c r="H5" s="455"/>
      <c r="I5" s="438" t="s">
        <v>14</v>
      </c>
      <c r="J5" s="439"/>
      <c r="K5" s="465" t="s">
        <v>429</v>
      </c>
      <c r="L5" s="466"/>
      <c r="M5" s="3"/>
    </row>
    <row r="6" spans="1:13" ht="43.5" customHeight="1" thickTop="1" thickBot="1" x14ac:dyDescent="0.3">
      <c r="A6" s="5" t="s">
        <v>16</v>
      </c>
      <c r="B6" s="6" t="s">
        <v>17</v>
      </c>
      <c r="C6" s="6" t="s">
        <v>18</v>
      </c>
      <c r="D6" s="6" t="s">
        <v>19</v>
      </c>
      <c r="E6" s="6" t="s">
        <v>20</v>
      </c>
      <c r="F6" s="6" t="s">
        <v>21</v>
      </c>
      <c r="G6" s="6" t="s">
        <v>22</v>
      </c>
      <c r="H6" s="6" t="s">
        <v>23</v>
      </c>
      <c r="I6" s="6" t="s">
        <v>24</v>
      </c>
      <c r="J6" s="6" t="s">
        <v>25</v>
      </c>
      <c r="K6" s="7" t="s">
        <v>26</v>
      </c>
      <c r="L6" s="8" t="s">
        <v>27</v>
      </c>
    </row>
    <row r="7" spans="1:13" ht="126.75" customHeight="1" thickTop="1" x14ac:dyDescent="0.25">
      <c r="A7" s="10">
        <v>43111</v>
      </c>
      <c r="B7" s="56" t="s">
        <v>28</v>
      </c>
      <c r="C7" s="429" t="s">
        <v>430</v>
      </c>
      <c r="D7" s="430"/>
      <c r="E7" s="430"/>
      <c r="F7" s="430"/>
      <c r="G7" s="430"/>
      <c r="H7" s="430"/>
      <c r="I7" s="430"/>
      <c r="J7" s="430"/>
      <c r="K7" s="342" t="s">
        <v>400</v>
      </c>
      <c r="L7" s="13" t="s">
        <v>431</v>
      </c>
    </row>
    <row r="8" spans="1:13" ht="20.100000000000001" customHeight="1" x14ac:dyDescent="0.25">
      <c r="A8" s="14">
        <v>43122</v>
      </c>
      <c r="B8" s="15" t="s">
        <v>34</v>
      </c>
      <c r="C8" s="58">
        <v>320</v>
      </c>
      <c r="D8" s="59">
        <f>+C8*(100-E8)/100</f>
        <v>217.6</v>
      </c>
      <c r="E8" s="58">
        <v>32</v>
      </c>
      <c r="F8" s="58"/>
      <c r="G8" s="58">
        <v>120</v>
      </c>
      <c r="H8" s="58"/>
      <c r="I8" s="58"/>
      <c r="J8" s="58"/>
      <c r="K8" s="58"/>
      <c r="L8" s="87" t="s">
        <v>43</v>
      </c>
    </row>
    <row r="9" spans="1:13" ht="20.100000000000001" customHeight="1" x14ac:dyDescent="0.25">
      <c r="A9" s="17">
        <v>43126</v>
      </c>
      <c r="B9" s="18" t="s">
        <v>34</v>
      </c>
      <c r="C9" s="78">
        <v>270</v>
      </c>
      <c r="D9" s="79">
        <f>+C9*(100-E9)/100</f>
        <v>202.5</v>
      </c>
      <c r="E9" s="78">
        <v>25</v>
      </c>
      <c r="F9" s="78"/>
      <c r="G9" s="78">
        <v>46</v>
      </c>
      <c r="H9" s="78"/>
      <c r="I9" s="78"/>
      <c r="J9" s="78"/>
      <c r="K9" s="78"/>
      <c r="L9" s="78" t="s">
        <v>36</v>
      </c>
    </row>
    <row r="10" spans="1:13" ht="20.100000000000001" customHeight="1" x14ac:dyDescent="0.25">
      <c r="A10" s="14">
        <v>43133</v>
      </c>
      <c r="B10" s="15" t="s">
        <v>32</v>
      </c>
      <c r="C10" s="58"/>
      <c r="D10" s="59"/>
      <c r="E10" s="58"/>
      <c r="F10" s="58"/>
      <c r="G10" s="58"/>
      <c r="H10" s="395" t="s">
        <v>432</v>
      </c>
      <c r="I10" s="396"/>
      <c r="J10" s="397"/>
      <c r="K10" s="68"/>
      <c r="L10" s="40" t="s">
        <v>33</v>
      </c>
    </row>
    <row r="11" spans="1:13" x14ac:dyDescent="0.25">
      <c r="A11" s="14">
        <v>43134</v>
      </c>
      <c r="B11" s="15" t="s">
        <v>32</v>
      </c>
      <c r="C11" s="58"/>
      <c r="D11" s="37"/>
      <c r="E11" s="58"/>
      <c r="F11" s="58"/>
      <c r="G11" s="58"/>
      <c r="H11" s="58">
        <v>3500</v>
      </c>
      <c r="I11" s="58">
        <v>100</v>
      </c>
      <c r="J11" s="58"/>
      <c r="K11" s="60"/>
    </row>
    <row r="12" spans="1:13" x14ac:dyDescent="0.25">
      <c r="A12" s="14">
        <v>43147</v>
      </c>
      <c r="B12" s="15" t="s">
        <v>34</v>
      </c>
      <c r="C12" s="58">
        <v>315</v>
      </c>
      <c r="D12" s="59">
        <f>+C12*(100-E12)/100</f>
        <v>283.5</v>
      </c>
      <c r="E12" s="58">
        <v>10</v>
      </c>
      <c r="F12" s="58"/>
      <c r="G12" s="58">
        <v>125</v>
      </c>
      <c r="H12" s="58"/>
      <c r="I12" s="58"/>
      <c r="J12" s="58"/>
      <c r="K12" s="60"/>
      <c r="L12" s="40" t="s">
        <v>149</v>
      </c>
    </row>
    <row r="13" spans="1:13" x14ac:dyDescent="0.25">
      <c r="A13" s="14">
        <v>43156</v>
      </c>
      <c r="B13" s="15" t="s">
        <v>34</v>
      </c>
      <c r="C13" s="58">
        <v>310</v>
      </c>
      <c r="D13" s="59">
        <f>+C13*(100-E13)/100</f>
        <v>279</v>
      </c>
      <c r="E13" s="58">
        <v>10</v>
      </c>
      <c r="F13" s="58"/>
      <c r="G13" s="58">
        <v>120</v>
      </c>
      <c r="H13" s="58"/>
      <c r="I13" s="58"/>
      <c r="J13" s="58"/>
      <c r="K13" s="60"/>
      <c r="L13" s="40" t="s">
        <v>149</v>
      </c>
    </row>
    <row r="14" spans="1:13" ht="20.100000000000001" customHeight="1" x14ac:dyDescent="0.25">
      <c r="A14" s="14">
        <v>43172</v>
      </c>
      <c r="B14" s="15" t="s">
        <v>32</v>
      </c>
      <c r="C14" s="58"/>
      <c r="D14" s="59"/>
      <c r="E14" s="58"/>
      <c r="F14" s="58"/>
      <c r="G14" s="58"/>
      <c r="H14" s="58">
        <v>3930</v>
      </c>
      <c r="I14" s="58">
        <v>100</v>
      </c>
      <c r="J14" s="58"/>
      <c r="K14" s="60"/>
      <c r="L14" s="40" t="s">
        <v>33</v>
      </c>
    </row>
    <row r="15" spans="1:13" x14ac:dyDescent="0.25">
      <c r="A15" s="14">
        <v>43268</v>
      </c>
      <c r="B15" s="15" t="s">
        <v>34</v>
      </c>
      <c r="C15" s="58">
        <v>270</v>
      </c>
      <c r="D15" s="59">
        <f>+C15*(100-E15)/100</f>
        <v>237.6</v>
      </c>
      <c r="E15" s="58">
        <v>12</v>
      </c>
      <c r="F15" s="58"/>
      <c r="G15" s="58">
        <v>120</v>
      </c>
      <c r="H15" s="58"/>
      <c r="I15" s="58"/>
      <c r="J15" s="58"/>
      <c r="K15" s="60"/>
      <c r="L15" s="40" t="s">
        <v>149</v>
      </c>
    </row>
    <row r="16" spans="1:13" x14ac:dyDescent="0.25">
      <c r="A16" s="14">
        <v>43269</v>
      </c>
      <c r="B16" s="117" t="s">
        <v>32</v>
      </c>
      <c r="C16" s="58"/>
      <c r="D16" s="59"/>
      <c r="E16" s="58"/>
      <c r="F16" s="58"/>
      <c r="G16" s="58"/>
      <c r="H16" s="58">
        <v>4480</v>
      </c>
      <c r="I16" s="58">
        <v>100</v>
      </c>
      <c r="J16" s="58"/>
      <c r="K16" s="60"/>
      <c r="L16" s="40"/>
    </row>
    <row r="17" spans="1:12" x14ac:dyDescent="0.25">
      <c r="A17" s="17">
        <v>43315</v>
      </c>
      <c r="B17" s="18" t="s">
        <v>32</v>
      </c>
      <c r="C17" s="78"/>
      <c r="D17" s="79"/>
      <c r="E17" s="78"/>
      <c r="F17" s="78"/>
      <c r="G17" s="78"/>
      <c r="H17" s="78">
        <v>2570</v>
      </c>
      <c r="I17" s="78">
        <v>100</v>
      </c>
      <c r="J17" s="78"/>
      <c r="K17" s="101"/>
      <c r="L17" s="344" t="s">
        <v>433</v>
      </c>
    </row>
    <row r="18" spans="1:12" ht="20.100000000000001" customHeight="1" x14ac:dyDescent="0.25">
      <c r="A18" s="14">
        <v>43315</v>
      </c>
      <c r="B18" s="15" t="s">
        <v>38</v>
      </c>
      <c r="C18" s="395" t="s">
        <v>434</v>
      </c>
      <c r="D18" s="396"/>
      <c r="E18" s="396"/>
      <c r="F18" s="396"/>
      <c r="G18" s="396"/>
      <c r="H18" s="396"/>
      <c r="I18" s="396"/>
      <c r="J18" s="397"/>
      <c r="K18" s="68"/>
      <c r="L18" s="40"/>
    </row>
    <row r="19" spans="1:12" ht="20.100000000000001" customHeight="1" x14ac:dyDescent="0.25">
      <c r="A19" s="17">
        <v>43343</v>
      </c>
      <c r="B19" s="18" t="s">
        <v>34</v>
      </c>
      <c r="C19" s="78">
        <v>230</v>
      </c>
      <c r="D19" s="79">
        <f>+C19*(100-E19)/100</f>
        <v>202.4</v>
      </c>
      <c r="E19" s="78">
        <v>12</v>
      </c>
      <c r="F19" s="78"/>
      <c r="G19" s="78">
        <v>115</v>
      </c>
      <c r="H19" s="78"/>
      <c r="I19" s="78"/>
      <c r="J19" s="78"/>
      <c r="K19" s="101"/>
      <c r="L19" s="344" t="s">
        <v>130</v>
      </c>
    </row>
    <row r="20" spans="1:12" x14ac:dyDescent="0.25">
      <c r="A20" s="17">
        <v>43391</v>
      </c>
      <c r="B20" s="18" t="s">
        <v>34</v>
      </c>
      <c r="C20" s="78">
        <v>200</v>
      </c>
      <c r="D20" s="79">
        <f>+C20*(100-E20)/100</f>
        <v>176</v>
      </c>
      <c r="E20" s="78">
        <v>12</v>
      </c>
      <c r="F20" s="78"/>
      <c r="G20" s="78">
        <v>120</v>
      </c>
      <c r="H20" s="78"/>
      <c r="I20" s="78"/>
      <c r="J20" s="78"/>
      <c r="K20" s="101"/>
      <c r="L20" s="344" t="s">
        <v>435</v>
      </c>
    </row>
    <row r="21" spans="1:12" x14ac:dyDescent="0.25">
      <c r="A21" s="14">
        <v>43392</v>
      </c>
      <c r="B21" s="15" t="s">
        <v>32</v>
      </c>
      <c r="C21" s="58"/>
      <c r="D21" s="59"/>
      <c r="E21" s="59"/>
      <c r="F21" s="58"/>
      <c r="G21" s="58"/>
      <c r="H21" s="58">
        <v>3860</v>
      </c>
      <c r="I21" s="58">
        <v>100</v>
      </c>
      <c r="J21" s="58"/>
      <c r="K21" s="60"/>
      <c r="L21" s="40"/>
    </row>
    <row r="22" spans="1:12" ht="21.75" customHeight="1" x14ac:dyDescent="0.25">
      <c r="A22" s="14">
        <v>43402</v>
      </c>
      <c r="B22" s="15" t="s">
        <v>38</v>
      </c>
      <c r="C22" s="398" t="s">
        <v>436</v>
      </c>
      <c r="D22" s="399"/>
      <c r="E22" s="399"/>
      <c r="F22" s="399"/>
      <c r="G22" s="399"/>
      <c r="H22" s="399"/>
      <c r="I22" s="399"/>
      <c r="J22" s="400"/>
      <c r="K22" s="61"/>
      <c r="L22" s="40"/>
    </row>
    <row r="23" spans="1:12" x14ac:dyDescent="0.25">
      <c r="A23" s="14">
        <v>43403</v>
      </c>
      <c r="B23" s="15" t="s">
        <v>34</v>
      </c>
      <c r="C23" s="58">
        <v>355</v>
      </c>
      <c r="D23" s="59">
        <f>+C23*(100-E23)/100</f>
        <v>312.39999999999998</v>
      </c>
      <c r="E23" s="58">
        <v>12</v>
      </c>
      <c r="F23" s="58"/>
      <c r="G23" s="58">
        <v>120</v>
      </c>
      <c r="H23" s="58"/>
      <c r="I23" s="58"/>
      <c r="J23" s="58"/>
      <c r="K23" s="60"/>
      <c r="L23" s="40" t="s">
        <v>339</v>
      </c>
    </row>
    <row r="24" spans="1:12" ht="16.5" thickBot="1" x14ac:dyDescent="0.3">
      <c r="A24" s="22">
        <v>43417</v>
      </c>
      <c r="B24" s="23" t="s">
        <v>32</v>
      </c>
      <c r="C24" s="62"/>
      <c r="D24" s="63"/>
      <c r="E24" s="62"/>
      <c r="F24" s="62"/>
      <c r="G24" s="62"/>
      <c r="H24" s="62">
        <v>4350</v>
      </c>
      <c r="I24" s="62">
        <v>100</v>
      </c>
      <c r="J24" s="62"/>
      <c r="K24" s="64"/>
      <c r="L24" s="345" t="s">
        <v>33</v>
      </c>
    </row>
    <row r="25" spans="1:12" ht="16.5" thickTop="1" x14ac:dyDescent="0.25">
      <c r="A25" s="28">
        <v>43472</v>
      </c>
      <c r="B25" s="29" t="s">
        <v>34</v>
      </c>
      <c r="C25" s="65">
        <v>355</v>
      </c>
      <c r="D25" s="66">
        <f>+C25*(100-E25)/100</f>
        <v>337.25</v>
      </c>
      <c r="E25" s="65">
        <v>5</v>
      </c>
      <c r="F25" s="65"/>
      <c r="G25" s="65">
        <v>135</v>
      </c>
      <c r="H25" s="65"/>
      <c r="I25" s="65"/>
      <c r="J25" s="65"/>
      <c r="K25" s="67"/>
      <c r="L25" s="346" t="s">
        <v>339</v>
      </c>
    </row>
    <row r="26" spans="1:12" ht="38.25" customHeight="1" x14ac:dyDescent="0.25">
      <c r="A26" s="14">
        <v>43517</v>
      </c>
      <c r="B26" s="15" t="s">
        <v>147</v>
      </c>
      <c r="C26" s="398" t="s">
        <v>437</v>
      </c>
      <c r="D26" s="399"/>
      <c r="E26" s="399"/>
      <c r="F26" s="399"/>
      <c r="G26" s="399"/>
      <c r="H26" s="399"/>
      <c r="I26" s="399"/>
      <c r="J26" s="400"/>
      <c r="K26" s="61"/>
      <c r="L26" s="40"/>
    </row>
    <row r="27" spans="1:12" ht="20.100000000000001" customHeight="1" x14ac:dyDescent="0.25">
      <c r="A27" s="14">
        <v>43520</v>
      </c>
      <c r="B27" s="15" t="s">
        <v>34</v>
      </c>
      <c r="C27" s="58">
        <v>390</v>
      </c>
      <c r="D27" s="59">
        <f>+C27*(100-E27)/100</f>
        <v>370.5</v>
      </c>
      <c r="E27" s="58">
        <v>5</v>
      </c>
      <c r="F27" s="58"/>
      <c r="G27" s="58">
        <v>110</v>
      </c>
      <c r="H27" s="58"/>
      <c r="I27" s="58"/>
      <c r="J27" s="58"/>
      <c r="K27" s="60"/>
      <c r="L27" s="40" t="s">
        <v>43</v>
      </c>
    </row>
    <row r="28" spans="1:12" ht="32.25" customHeight="1" x14ac:dyDescent="0.25">
      <c r="A28" s="412">
        <v>43522</v>
      </c>
      <c r="B28" s="15" t="s">
        <v>147</v>
      </c>
      <c r="C28" s="398" t="s">
        <v>438</v>
      </c>
      <c r="D28" s="399"/>
      <c r="E28" s="399"/>
      <c r="F28" s="399"/>
      <c r="G28" s="399"/>
      <c r="H28" s="399"/>
      <c r="I28" s="399"/>
      <c r="J28" s="400"/>
      <c r="K28" s="61"/>
      <c r="L28" s="40"/>
    </row>
    <row r="29" spans="1:12" ht="20.25" customHeight="1" x14ac:dyDescent="0.25">
      <c r="A29" s="413"/>
      <c r="B29" s="15" t="s">
        <v>40</v>
      </c>
      <c r="C29" s="398" t="s">
        <v>342</v>
      </c>
      <c r="D29" s="399"/>
      <c r="E29" s="399"/>
      <c r="F29" s="399"/>
      <c r="G29" s="399"/>
      <c r="H29" s="399"/>
      <c r="I29" s="399"/>
      <c r="J29" s="400"/>
      <c r="K29" s="61"/>
      <c r="L29" s="40"/>
    </row>
    <row r="30" spans="1:12" ht="20.100000000000001" customHeight="1" x14ac:dyDescent="0.25">
      <c r="A30" s="14">
        <v>43524</v>
      </c>
      <c r="B30" s="15" t="s">
        <v>34</v>
      </c>
      <c r="C30" s="58">
        <v>330</v>
      </c>
      <c r="D30" s="59">
        <f>+C30*(100-E30)/100</f>
        <v>313.5</v>
      </c>
      <c r="E30" s="58">
        <v>5</v>
      </c>
      <c r="F30" s="58"/>
      <c r="G30" s="58">
        <v>120</v>
      </c>
      <c r="H30" s="58"/>
      <c r="I30" s="58"/>
      <c r="J30" s="58"/>
      <c r="K30" s="60"/>
      <c r="L30" s="40" t="s">
        <v>439</v>
      </c>
    </row>
    <row r="31" spans="1:12" x14ac:dyDescent="0.25">
      <c r="A31" s="14">
        <v>43568</v>
      </c>
      <c r="B31" s="15" t="s">
        <v>32</v>
      </c>
      <c r="C31" s="58"/>
      <c r="D31" s="37"/>
      <c r="E31" s="58"/>
      <c r="F31" s="58"/>
      <c r="G31" s="58"/>
      <c r="H31" s="58">
        <v>3835</v>
      </c>
      <c r="I31" s="58">
        <v>100</v>
      </c>
      <c r="J31" s="58"/>
      <c r="K31" s="60"/>
      <c r="L31" s="343" t="s">
        <v>33</v>
      </c>
    </row>
    <row r="32" spans="1:12" x14ac:dyDescent="0.25">
      <c r="A32" s="14">
        <v>43600</v>
      </c>
      <c r="B32" s="15" t="s">
        <v>40</v>
      </c>
      <c r="C32" s="404" t="s">
        <v>440</v>
      </c>
      <c r="D32" s="405"/>
      <c r="E32" s="405"/>
      <c r="F32" s="405"/>
      <c r="G32" s="405"/>
      <c r="H32" s="405"/>
      <c r="I32" s="405"/>
      <c r="J32" s="406"/>
      <c r="K32" s="71"/>
      <c r="L32" s="40"/>
    </row>
    <row r="33" spans="1:12" ht="20.100000000000001" customHeight="1" x14ac:dyDescent="0.25">
      <c r="A33" s="14">
        <v>43610</v>
      </c>
      <c r="B33" s="15" t="s">
        <v>34</v>
      </c>
      <c r="C33" s="58">
        <v>360</v>
      </c>
      <c r="D33" s="59">
        <f>+C33*(100-E33)/100</f>
        <v>342</v>
      </c>
      <c r="E33" s="58">
        <v>5</v>
      </c>
      <c r="F33" s="58"/>
      <c r="G33" s="58">
        <v>145</v>
      </c>
      <c r="H33" s="58"/>
      <c r="I33" s="58"/>
      <c r="J33" s="58"/>
      <c r="K33" s="60"/>
      <c r="L33" s="40" t="s">
        <v>441</v>
      </c>
    </row>
    <row r="34" spans="1:12" ht="30.75" customHeight="1" x14ac:dyDescent="0.25">
      <c r="A34" s="14">
        <v>43614</v>
      </c>
      <c r="B34" s="15" t="s">
        <v>147</v>
      </c>
      <c r="C34" s="392" t="s">
        <v>442</v>
      </c>
      <c r="D34" s="393"/>
      <c r="E34" s="393"/>
      <c r="F34" s="393"/>
      <c r="G34" s="393"/>
      <c r="H34" s="393"/>
      <c r="I34" s="393"/>
      <c r="J34" s="394"/>
      <c r="K34" s="310"/>
      <c r="L34" s="40"/>
    </row>
    <row r="35" spans="1:12" ht="32.25" customHeight="1" x14ac:dyDescent="0.25">
      <c r="A35" s="14">
        <v>43631</v>
      </c>
      <c r="B35" s="15" t="s">
        <v>147</v>
      </c>
      <c r="C35" s="392" t="s">
        <v>443</v>
      </c>
      <c r="D35" s="393"/>
      <c r="E35" s="393"/>
      <c r="F35" s="393"/>
      <c r="G35" s="393"/>
      <c r="H35" s="393"/>
      <c r="I35" s="393"/>
      <c r="J35" s="394"/>
      <c r="K35" s="310"/>
      <c r="L35" s="40"/>
    </row>
    <row r="36" spans="1:12" ht="20.100000000000001" customHeight="1" x14ac:dyDescent="0.25">
      <c r="A36" s="14">
        <v>43648</v>
      </c>
      <c r="B36" s="15" t="s">
        <v>34</v>
      </c>
      <c r="C36" s="58">
        <v>342</v>
      </c>
      <c r="D36" s="59">
        <f>+C36*(100-E36)/100</f>
        <v>307.8</v>
      </c>
      <c r="E36" s="58">
        <v>10</v>
      </c>
      <c r="F36" s="58"/>
      <c r="G36" s="58">
        <v>120</v>
      </c>
      <c r="H36" s="58"/>
      <c r="I36" s="58"/>
      <c r="J36" s="58"/>
      <c r="K36" s="60"/>
      <c r="L36" s="40" t="s">
        <v>444</v>
      </c>
    </row>
    <row r="37" spans="1:12" ht="20.100000000000001" customHeight="1" x14ac:dyDescent="0.25">
      <c r="A37" s="14">
        <v>43690</v>
      </c>
      <c r="B37" s="15" t="s">
        <v>147</v>
      </c>
      <c r="C37" s="404" t="s">
        <v>445</v>
      </c>
      <c r="D37" s="405"/>
      <c r="E37" s="405"/>
      <c r="F37" s="405"/>
      <c r="G37" s="405"/>
      <c r="H37" s="405"/>
      <c r="I37" s="405"/>
      <c r="J37" s="406"/>
      <c r="K37" s="71"/>
      <c r="L37" s="40"/>
    </row>
    <row r="38" spans="1:12" ht="20.100000000000001" customHeight="1" x14ac:dyDescent="0.25">
      <c r="A38" s="14">
        <v>43691</v>
      </c>
      <c r="B38" s="15" t="s">
        <v>147</v>
      </c>
      <c r="C38" s="395" t="s">
        <v>446</v>
      </c>
      <c r="D38" s="396"/>
      <c r="E38" s="396"/>
      <c r="F38" s="396"/>
      <c r="G38" s="396"/>
      <c r="H38" s="396"/>
      <c r="I38" s="396"/>
      <c r="J38" s="397"/>
      <c r="K38" s="68"/>
      <c r="L38" s="40"/>
    </row>
    <row r="39" spans="1:12" ht="20.100000000000001" customHeight="1" x14ac:dyDescent="0.25">
      <c r="A39" s="347">
        <v>43788</v>
      </c>
      <c r="B39" s="348" t="s">
        <v>34</v>
      </c>
      <c r="C39" s="349">
        <v>480</v>
      </c>
      <c r="D39" s="350">
        <f>+C39*(100-E39)/100</f>
        <v>441.6</v>
      </c>
      <c r="E39" s="349">
        <v>8</v>
      </c>
      <c r="F39" s="349"/>
      <c r="G39" s="349">
        <v>130</v>
      </c>
      <c r="H39" s="349"/>
      <c r="I39" s="349"/>
      <c r="J39" s="349"/>
      <c r="K39" s="351"/>
      <c r="L39" s="352" t="s">
        <v>447</v>
      </c>
    </row>
    <row r="40" spans="1:12" ht="20.100000000000001" customHeight="1" x14ac:dyDescent="0.25">
      <c r="A40" s="14">
        <v>43794</v>
      </c>
      <c r="B40" s="15" t="s">
        <v>34</v>
      </c>
      <c r="C40" s="58">
        <v>325</v>
      </c>
      <c r="D40" s="59">
        <f>+C40*(100-E40)/100</f>
        <v>292.5</v>
      </c>
      <c r="E40" s="58">
        <v>10</v>
      </c>
      <c r="F40" s="58"/>
      <c r="G40" s="58">
        <v>135</v>
      </c>
      <c r="H40" s="58"/>
      <c r="I40" s="58"/>
      <c r="J40" s="58"/>
      <c r="K40" s="60"/>
      <c r="L40" s="40" t="s">
        <v>448</v>
      </c>
    </row>
    <row r="41" spans="1:12" x14ac:dyDescent="0.25">
      <c r="A41" s="14">
        <v>43799</v>
      </c>
      <c r="B41" s="15" t="s">
        <v>32</v>
      </c>
      <c r="C41" s="58"/>
      <c r="D41" s="59"/>
      <c r="E41" s="58"/>
      <c r="F41" s="58"/>
      <c r="G41" s="58"/>
      <c r="H41" s="58">
        <v>4860</v>
      </c>
      <c r="I41" s="58">
        <v>100</v>
      </c>
      <c r="J41" s="58"/>
      <c r="K41" s="60"/>
      <c r="L41" s="40"/>
    </row>
    <row r="42" spans="1:12" ht="39.75" customHeight="1" x14ac:dyDescent="0.25">
      <c r="A42" s="85">
        <v>43802</v>
      </c>
      <c r="B42" s="86" t="s">
        <v>147</v>
      </c>
      <c r="C42" s="654" t="s">
        <v>449</v>
      </c>
      <c r="D42" s="655"/>
      <c r="E42" s="655"/>
      <c r="F42" s="655"/>
      <c r="G42" s="655"/>
      <c r="H42" s="655"/>
      <c r="I42" s="655"/>
      <c r="J42" s="656"/>
      <c r="K42" s="353"/>
      <c r="L42" s="40"/>
    </row>
    <row r="43" spans="1:12" ht="19.5" customHeight="1" x14ac:dyDescent="0.25">
      <c r="A43" s="412">
        <v>43811</v>
      </c>
      <c r="B43" s="15" t="s">
        <v>147</v>
      </c>
      <c r="C43" s="395" t="s">
        <v>450</v>
      </c>
      <c r="D43" s="396"/>
      <c r="E43" s="396"/>
      <c r="F43" s="396"/>
      <c r="G43" s="396"/>
      <c r="H43" s="396"/>
      <c r="I43" s="396"/>
      <c r="J43" s="397"/>
      <c r="K43" s="68"/>
      <c r="L43" s="40"/>
    </row>
    <row r="44" spans="1:12" ht="19.5" customHeight="1" x14ac:dyDescent="0.25">
      <c r="A44" s="413"/>
      <c r="B44" s="15" t="s">
        <v>40</v>
      </c>
      <c r="C44" s="395" t="s">
        <v>451</v>
      </c>
      <c r="D44" s="396"/>
      <c r="E44" s="396"/>
      <c r="F44" s="396"/>
      <c r="G44" s="396"/>
      <c r="H44" s="396"/>
      <c r="I44" s="396"/>
      <c r="J44" s="397"/>
      <c r="K44" s="68"/>
      <c r="L44" s="40"/>
    </row>
    <row r="45" spans="1:12" x14ac:dyDescent="0.25">
      <c r="A45" s="14">
        <v>43816</v>
      </c>
      <c r="B45" s="15" t="s">
        <v>34</v>
      </c>
      <c r="C45" s="58">
        <v>320</v>
      </c>
      <c r="D45" s="59">
        <f>+C45*(100-E45)/100</f>
        <v>281.60000000000002</v>
      </c>
      <c r="E45" s="58">
        <v>12</v>
      </c>
      <c r="F45" s="58"/>
      <c r="G45" s="58">
        <v>130</v>
      </c>
      <c r="H45" s="58"/>
      <c r="I45" s="58"/>
      <c r="J45" s="58"/>
      <c r="K45" s="60"/>
      <c r="L45" s="40" t="s">
        <v>452</v>
      </c>
    </row>
    <row r="46" spans="1:12" x14ac:dyDescent="0.25">
      <c r="A46" s="14">
        <v>43817</v>
      </c>
      <c r="B46" s="15" t="s">
        <v>32</v>
      </c>
      <c r="C46" s="58"/>
      <c r="D46" s="59"/>
      <c r="E46" s="58"/>
      <c r="F46" s="58"/>
      <c r="G46" s="58"/>
      <c r="H46" s="58">
        <v>4980</v>
      </c>
      <c r="I46" s="58">
        <v>100</v>
      </c>
      <c r="J46" s="58"/>
      <c r="K46" s="60"/>
      <c r="L46" s="40" t="s">
        <v>453</v>
      </c>
    </row>
    <row r="47" spans="1:12" ht="33" customHeight="1" x14ac:dyDescent="0.25">
      <c r="A47" s="14">
        <v>43917</v>
      </c>
      <c r="B47" s="15" t="s">
        <v>38</v>
      </c>
      <c r="C47" s="392" t="s">
        <v>454</v>
      </c>
      <c r="D47" s="393"/>
      <c r="E47" s="393"/>
      <c r="F47" s="393"/>
      <c r="G47" s="393"/>
      <c r="H47" s="393"/>
      <c r="I47" s="393"/>
      <c r="J47" s="394"/>
      <c r="K47" s="310"/>
      <c r="L47" s="40"/>
    </row>
    <row r="48" spans="1:12" x14ac:dyDescent="0.25">
      <c r="A48" s="131">
        <v>43920</v>
      </c>
      <c r="B48" s="104" t="s">
        <v>20</v>
      </c>
      <c r="C48" s="105"/>
      <c r="D48" s="106"/>
      <c r="E48" s="105">
        <v>30</v>
      </c>
      <c r="F48" s="105"/>
      <c r="G48" s="105"/>
      <c r="H48" s="105"/>
      <c r="I48" s="105"/>
      <c r="J48" s="105"/>
      <c r="K48" s="107"/>
      <c r="L48" s="354"/>
    </row>
    <row r="49" spans="1:12" x14ac:dyDescent="0.25">
      <c r="A49" s="131">
        <v>43951</v>
      </c>
      <c r="B49" s="104" t="s">
        <v>20</v>
      </c>
      <c r="C49" s="105"/>
      <c r="D49" s="106"/>
      <c r="E49" s="105">
        <v>30</v>
      </c>
      <c r="F49" s="105"/>
      <c r="G49" s="105"/>
      <c r="H49" s="105"/>
      <c r="I49" s="105"/>
      <c r="J49" s="105"/>
      <c r="K49" s="107"/>
      <c r="L49" s="354"/>
    </row>
    <row r="50" spans="1:12" x14ac:dyDescent="0.25">
      <c r="A50" s="131">
        <v>43981</v>
      </c>
      <c r="B50" s="104" t="s">
        <v>20</v>
      </c>
      <c r="C50" s="105"/>
      <c r="D50" s="106"/>
      <c r="E50" s="105">
        <v>35</v>
      </c>
      <c r="F50" s="105"/>
      <c r="G50" s="105"/>
      <c r="H50" s="105"/>
      <c r="I50" s="105"/>
      <c r="J50" s="105"/>
      <c r="K50" s="107"/>
      <c r="L50" s="354"/>
    </row>
    <row r="51" spans="1:12" ht="31.5" x14ac:dyDescent="0.25">
      <c r="A51" s="85">
        <v>44000</v>
      </c>
      <c r="B51" s="86" t="s">
        <v>34</v>
      </c>
      <c r="C51" s="87">
        <v>240</v>
      </c>
      <c r="D51" s="88">
        <f>+C51*(100-E51)/100</f>
        <v>156</v>
      </c>
      <c r="E51" s="87">
        <v>35</v>
      </c>
      <c r="F51" s="87"/>
      <c r="G51" s="87">
        <v>120</v>
      </c>
      <c r="H51" s="87"/>
      <c r="I51" s="87"/>
      <c r="J51" s="87"/>
      <c r="K51" s="98"/>
      <c r="L51" s="355" t="s">
        <v>455</v>
      </c>
    </row>
    <row r="52" spans="1:12" x14ac:dyDescent="0.25">
      <c r="A52" s="14">
        <v>44005</v>
      </c>
      <c r="B52" s="15" t="s">
        <v>38</v>
      </c>
      <c r="C52" s="395" t="s">
        <v>456</v>
      </c>
      <c r="D52" s="396"/>
      <c r="E52" s="396"/>
      <c r="F52" s="396"/>
      <c r="G52" s="396"/>
      <c r="H52" s="396"/>
      <c r="I52" s="396"/>
      <c r="J52" s="397"/>
      <c r="K52" s="68"/>
      <c r="L52" s="40"/>
    </row>
    <row r="53" spans="1:12" ht="33" customHeight="1" x14ac:dyDescent="0.25">
      <c r="A53" s="17">
        <v>44008</v>
      </c>
      <c r="B53" s="18" t="s">
        <v>34</v>
      </c>
      <c r="C53" s="79">
        <v>180</v>
      </c>
      <c r="D53" s="79">
        <v>108</v>
      </c>
      <c r="E53" s="79">
        <v>40</v>
      </c>
      <c r="F53" s="79" t="s">
        <v>101</v>
      </c>
      <c r="G53" s="79">
        <v>120</v>
      </c>
      <c r="H53" s="78"/>
      <c r="I53" s="78"/>
      <c r="J53" s="78"/>
      <c r="K53" s="101"/>
      <c r="L53" s="344" t="s">
        <v>457</v>
      </c>
    </row>
    <row r="54" spans="1:12" ht="33" customHeight="1" x14ac:dyDescent="0.25">
      <c r="A54" s="14">
        <v>44009</v>
      </c>
      <c r="B54" s="15" t="s">
        <v>38</v>
      </c>
      <c r="C54" s="392" t="s">
        <v>458</v>
      </c>
      <c r="D54" s="393"/>
      <c r="E54" s="393"/>
      <c r="F54" s="393"/>
      <c r="G54" s="393"/>
      <c r="H54" s="393"/>
      <c r="I54" s="393"/>
      <c r="J54" s="394"/>
      <c r="K54" s="310"/>
      <c r="L54" s="40"/>
    </row>
    <row r="55" spans="1:12" x14ac:dyDescent="0.25">
      <c r="A55" s="131">
        <v>44012</v>
      </c>
      <c r="B55" s="104" t="s">
        <v>20</v>
      </c>
      <c r="C55" s="105"/>
      <c r="D55" s="106"/>
      <c r="E55" s="105">
        <v>40</v>
      </c>
      <c r="F55" s="105"/>
      <c r="G55" s="105"/>
      <c r="H55" s="105"/>
      <c r="I55" s="105"/>
      <c r="J55" s="105"/>
      <c r="K55" s="107"/>
      <c r="L55" s="354"/>
    </row>
    <row r="56" spans="1:12" x14ac:dyDescent="0.25">
      <c r="A56" s="17">
        <v>44016</v>
      </c>
      <c r="B56" s="18" t="s">
        <v>34</v>
      </c>
      <c r="C56" s="78">
        <v>165</v>
      </c>
      <c r="D56" s="79">
        <f>+C56*(100-E56)/100</f>
        <v>99</v>
      </c>
      <c r="E56" s="78">
        <v>40</v>
      </c>
      <c r="F56" s="78" t="s">
        <v>101</v>
      </c>
      <c r="G56" s="78">
        <v>120</v>
      </c>
      <c r="H56" s="78"/>
      <c r="I56" s="78"/>
      <c r="J56" s="78"/>
      <c r="K56" s="101"/>
      <c r="L56" s="344" t="s">
        <v>139</v>
      </c>
    </row>
    <row r="57" spans="1:12" x14ac:dyDescent="0.25">
      <c r="A57" s="14">
        <v>44018</v>
      </c>
      <c r="B57" s="15" t="s">
        <v>32</v>
      </c>
      <c r="C57" s="58"/>
      <c r="D57" s="59" t="s">
        <v>140</v>
      </c>
      <c r="E57" s="58"/>
      <c r="F57" s="58"/>
      <c r="G57" s="58"/>
      <c r="H57" s="58">
        <v>4910</v>
      </c>
      <c r="I57" s="58">
        <v>96</v>
      </c>
      <c r="J57" s="58"/>
      <c r="K57" s="60"/>
      <c r="L57" s="40"/>
    </row>
    <row r="58" spans="1:12" x14ac:dyDescent="0.25">
      <c r="A58" s="14">
        <v>44029</v>
      </c>
      <c r="B58" s="15" t="s">
        <v>38</v>
      </c>
      <c r="C58" s="404" t="s">
        <v>459</v>
      </c>
      <c r="D58" s="405"/>
      <c r="E58" s="405"/>
      <c r="F58" s="405"/>
      <c r="G58" s="405"/>
      <c r="H58" s="405"/>
      <c r="I58" s="405"/>
      <c r="J58" s="406"/>
      <c r="K58" s="71"/>
      <c r="L58" s="40"/>
    </row>
    <row r="59" spans="1:12" x14ac:dyDescent="0.25">
      <c r="A59" s="14">
        <v>44033</v>
      </c>
      <c r="B59" s="15" t="s">
        <v>34</v>
      </c>
      <c r="C59" s="59">
        <v>255</v>
      </c>
      <c r="D59" s="59">
        <v>153</v>
      </c>
      <c r="E59" s="59">
        <v>40</v>
      </c>
      <c r="F59" s="59" t="s">
        <v>101</v>
      </c>
      <c r="G59" s="59">
        <v>110</v>
      </c>
      <c r="H59" s="58"/>
      <c r="I59" s="58"/>
      <c r="J59" s="58"/>
      <c r="K59" s="60"/>
      <c r="L59" s="40" t="s">
        <v>460</v>
      </c>
    </row>
    <row r="60" spans="1:12" ht="39.75" customHeight="1" x14ac:dyDescent="0.25">
      <c r="A60" s="14">
        <v>44043</v>
      </c>
      <c r="B60" s="15" t="s">
        <v>38</v>
      </c>
      <c r="C60" s="398" t="s">
        <v>461</v>
      </c>
      <c r="D60" s="399"/>
      <c r="E60" s="399"/>
      <c r="F60" s="399"/>
      <c r="G60" s="399"/>
      <c r="H60" s="399"/>
      <c r="I60" s="399"/>
      <c r="J60" s="400"/>
      <c r="K60" s="61"/>
      <c r="L60" s="356" t="s">
        <v>462</v>
      </c>
    </row>
    <row r="61" spans="1:12" x14ac:dyDescent="0.25">
      <c r="A61" s="131">
        <v>44042</v>
      </c>
      <c r="B61" s="104" t="s">
        <v>20</v>
      </c>
      <c r="C61" s="105"/>
      <c r="D61" s="106"/>
      <c r="E61" s="105">
        <v>40</v>
      </c>
      <c r="F61" s="105"/>
      <c r="G61" s="105"/>
      <c r="H61" s="105"/>
      <c r="I61" s="105"/>
      <c r="J61" s="105"/>
      <c r="K61" s="107"/>
      <c r="L61" s="354"/>
    </row>
    <row r="62" spans="1:12" x14ac:dyDescent="0.25">
      <c r="A62" s="14">
        <v>44056</v>
      </c>
      <c r="B62" s="15" t="s">
        <v>38</v>
      </c>
      <c r="C62" s="404" t="s">
        <v>463</v>
      </c>
      <c r="D62" s="405"/>
      <c r="E62" s="405"/>
      <c r="F62" s="405"/>
      <c r="G62" s="405"/>
      <c r="H62" s="405"/>
      <c r="I62" s="405"/>
      <c r="J62" s="406"/>
      <c r="K62" s="71"/>
      <c r="L62" s="40"/>
    </row>
    <row r="63" spans="1:12" x14ac:dyDescent="0.25">
      <c r="A63" s="14">
        <v>44065</v>
      </c>
      <c r="B63" s="15" t="s">
        <v>32</v>
      </c>
      <c r="C63" s="58"/>
      <c r="D63" s="59">
        <f>+C63*(100-E63)/100</f>
        <v>0</v>
      </c>
      <c r="E63" s="58"/>
      <c r="F63" s="58"/>
      <c r="G63" s="58"/>
      <c r="H63" s="58">
        <v>4800</v>
      </c>
      <c r="I63" s="58">
        <v>100</v>
      </c>
      <c r="J63" s="58"/>
      <c r="K63" s="60"/>
      <c r="L63" s="40" t="s">
        <v>112</v>
      </c>
    </row>
    <row r="64" spans="1:12" x14ac:dyDescent="0.25">
      <c r="A64" s="131">
        <v>44073</v>
      </c>
      <c r="B64" s="104" t="s">
        <v>20</v>
      </c>
      <c r="C64" s="105"/>
      <c r="D64" s="106"/>
      <c r="E64" s="105">
        <v>40</v>
      </c>
      <c r="F64" s="105"/>
      <c r="G64" s="105"/>
      <c r="H64" s="105"/>
      <c r="I64" s="105"/>
      <c r="J64" s="105"/>
      <c r="K64" s="107"/>
      <c r="L64" s="354"/>
    </row>
    <row r="65" spans="1:12" x14ac:dyDescent="0.25">
      <c r="A65" s="85">
        <v>44102</v>
      </c>
      <c r="B65" s="86" t="s">
        <v>34</v>
      </c>
      <c r="C65" s="87">
        <v>145</v>
      </c>
      <c r="D65" s="88">
        <f>+C65*(100-E65)/100</f>
        <v>87</v>
      </c>
      <c r="E65" s="87">
        <v>40</v>
      </c>
      <c r="F65" s="87" t="s">
        <v>101</v>
      </c>
      <c r="G65" s="87">
        <v>100</v>
      </c>
      <c r="H65" s="87"/>
      <c r="I65" s="87"/>
      <c r="J65" s="87"/>
      <c r="K65" s="98"/>
      <c r="L65" s="355" t="s">
        <v>464</v>
      </c>
    </row>
    <row r="66" spans="1:12" x14ac:dyDescent="0.25">
      <c r="A66" s="131">
        <v>44104</v>
      </c>
      <c r="B66" s="104" t="s">
        <v>20</v>
      </c>
      <c r="C66" s="105"/>
      <c r="D66" s="106"/>
      <c r="E66" s="105">
        <v>40</v>
      </c>
      <c r="F66" s="105"/>
      <c r="G66" s="105"/>
      <c r="H66" s="105"/>
      <c r="I66" s="105"/>
      <c r="J66" s="105"/>
      <c r="K66" s="107"/>
      <c r="L66" s="354"/>
    </row>
    <row r="67" spans="1:12" x14ac:dyDescent="0.25">
      <c r="A67" s="14">
        <v>44131</v>
      </c>
      <c r="B67" s="15" t="s">
        <v>32</v>
      </c>
      <c r="C67" s="58"/>
      <c r="D67" s="59" t="s">
        <v>140</v>
      </c>
      <c r="E67" s="58"/>
      <c r="F67" s="58"/>
      <c r="G67" s="58"/>
      <c r="H67" s="58">
        <v>5085</v>
      </c>
      <c r="I67" s="58">
        <v>100</v>
      </c>
      <c r="J67" s="58"/>
      <c r="K67" s="60"/>
      <c r="L67" s="40"/>
    </row>
    <row r="68" spans="1:12" x14ac:dyDescent="0.25">
      <c r="A68" s="14">
        <v>44135</v>
      </c>
      <c r="B68" s="15" t="s">
        <v>32</v>
      </c>
      <c r="C68" s="58"/>
      <c r="D68" s="59" t="s">
        <v>140</v>
      </c>
      <c r="E68" s="58"/>
      <c r="F68" s="58"/>
      <c r="G68" s="58"/>
      <c r="H68" s="58">
        <v>5070</v>
      </c>
      <c r="I68" s="58">
        <v>100</v>
      </c>
      <c r="J68" s="58"/>
      <c r="K68" s="60"/>
      <c r="L68" s="40"/>
    </row>
    <row r="69" spans="1:12" x14ac:dyDescent="0.25">
      <c r="A69" s="131">
        <v>44134</v>
      </c>
      <c r="B69" s="104" t="s">
        <v>20</v>
      </c>
      <c r="C69" s="105"/>
      <c r="D69" s="106"/>
      <c r="E69" s="105">
        <v>40</v>
      </c>
      <c r="F69" s="105"/>
      <c r="G69" s="105"/>
      <c r="H69" s="105"/>
      <c r="I69" s="105"/>
      <c r="J69" s="105"/>
      <c r="K69" s="107"/>
      <c r="L69" s="354"/>
    </row>
    <row r="70" spans="1:12" x14ac:dyDescent="0.25">
      <c r="A70" s="14">
        <v>44155</v>
      </c>
      <c r="B70" s="15" t="s">
        <v>34</v>
      </c>
      <c r="C70" s="58">
        <v>120</v>
      </c>
      <c r="D70" s="59">
        <f>+C70*(100-E70)/100</f>
        <v>72</v>
      </c>
      <c r="E70" s="58">
        <v>40</v>
      </c>
      <c r="F70" s="58"/>
      <c r="G70" s="58">
        <v>120</v>
      </c>
      <c r="H70" s="58"/>
      <c r="I70" s="58"/>
      <c r="J70" s="58"/>
      <c r="K70" s="60"/>
      <c r="L70" s="40" t="s">
        <v>130</v>
      </c>
    </row>
    <row r="71" spans="1:12" x14ac:dyDescent="0.25">
      <c r="A71" s="14">
        <v>44156</v>
      </c>
      <c r="B71" s="15" t="s">
        <v>32</v>
      </c>
      <c r="D71" s="59">
        <f>+C71*(100-E71)/100</f>
        <v>0</v>
      </c>
      <c r="H71" s="58">
        <v>5040</v>
      </c>
      <c r="I71" s="58">
        <v>100</v>
      </c>
      <c r="L71" s="40"/>
    </row>
    <row r="72" spans="1:12" x14ac:dyDescent="0.25">
      <c r="A72" s="14">
        <v>44157</v>
      </c>
      <c r="B72" s="15" t="s">
        <v>32</v>
      </c>
      <c r="D72" s="59">
        <f>+C72*(100-E72)/100</f>
        <v>0</v>
      </c>
      <c r="J72" s="34">
        <v>4500</v>
      </c>
      <c r="L72" s="40" t="s">
        <v>465</v>
      </c>
    </row>
    <row r="73" spans="1:12" x14ac:dyDescent="0.25">
      <c r="A73" s="131">
        <v>44165</v>
      </c>
      <c r="B73" s="104" t="s">
        <v>20</v>
      </c>
      <c r="C73" s="105"/>
      <c r="D73" s="106"/>
      <c r="E73" s="105">
        <v>40</v>
      </c>
      <c r="F73" s="105"/>
      <c r="G73" s="105"/>
      <c r="H73" s="105"/>
      <c r="I73" s="105"/>
      <c r="J73" s="105"/>
      <c r="K73" s="107"/>
      <c r="L73" s="354"/>
    </row>
    <row r="74" spans="1:12" x14ac:dyDescent="0.25">
      <c r="A74" s="131">
        <v>44195</v>
      </c>
      <c r="B74" s="104" t="s">
        <v>20</v>
      </c>
      <c r="C74" s="105"/>
      <c r="D74" s="106"/>
      <c r="E74" s="105">
        <v>50</v>
      </c>
      <c r="F74" s="105"/>
      <c r="G74" s="105"/>
      <c r="H74" s="105"/>
      <c r="I74" s="105"/>
      <c r="J74" s="105"/>
      <c r="K74" s="107"/>
      <c r="L74" s="354"/>
    </row>
    <row r="75" spans="1:12" x14ac:dyDescent="0.25">
      <c r="A75" s="14">
        <v>44200</v>
      </c>
      <c r="B75" s="15" t="s">
        <v>34</v>
      </c>
      <c r="C75" s="58">
        <v>110</v>
      </c>
      <c r="D75" s="59">
        <f>+C75-(E75/100*C75)</f>
        <v>55</v>
      </c>
      <c r="E75" s="58">
        <v>50</v>
      </c>
      <c r="F75" s="58" t="s">
        <v>101</v>
      </c>
      <c r="G75" s="58">
        <v>110</v>
      </c>
      <c r="L75" s="40" t="s">
        <v>163</v>
      </c>
    </row>
    <row r="76" spans="1:12" x14ac:dyDescent="0.25">
      <c r="A76" s="17">
        <v>44219</v>
      </c>
      <c r="B76" s="118" t="s">
        <v>32</v>
      </c>
      <c r="C76" s="53"/>
      <c r="D76" s="79">
        <f>+C76*(100-E76)/100</f>
        <v>0</v>
      </c>
      <c r="E76" s="53"/>
      <c r="F76" s="53"/>
      <c r="G76" s="53"/>
      <c r="H76" s="78">
        <v>4780</v>
      </c>
      <c r="I76" s="78">
        <v>100</v>
      </c>
      <c r="J76" s="53"/>
      <c r="K76" s="54"/>
      <c r="L76" s="344" t="s">
        <v>466</v>
      </c>
    </row>
    <row r="77" spans="1:12" x14ac:dyDescent="0.25">
      <c r="A77" s="14">
        <v>44225</v>
      </c>
      <c r="B77" s="130" t="s">
        <v>38</v>
      </c>
      <c r="C77" s="404" t="s">
        <v>467</v>
      </c>
      <c r="D77" s="405"/>
      <c r="E77" s="405"/>
      <c r="F77" s="405"/>
      <c r="G77" s="405"/>
      <c r="H77" s="405"/>
      <c r="I77" s="405"/>
      <c r="J77" s="406"/>
      <c r="L77" s="40"/>
    </row>
    <row r="78" spans="1:12" x14ac:dyDescent="0.25">
      <c r="A78" s="131">
        <v>44226</v>
      </c>
      <c r="B78" s="104" t="s">
        <v>20</v>
      </c>
      <c r="C78" s="105"/>
      <c r="D78" s="106"/>
      <c r="E78" s="105">
        <v>40</v>
      </c>
      <c r="F78" s="105"/>
      <c r="G78" s="105"/>
      <c r="H78" s="105"/>
      <c r="I78" s="105"/>
      <c r="J78" s="105"/>
      <c r="K78" s="107"/>
      <c r="L78" s="354"/>
    </row>
    <row r="79" spans="1:12" x14ac:dyDescent="0.25">
      <c r="A79" s="14">
        <v>44229</v>
      </c>
      <c r="B79" s="130" t="s">
        <v>32</v>
      </c>
      <c r="D79" s="59" t="s">
        <v>140</v>
      </c>
      <c r="H79" s="34">
        <v>5070</v>
      </c>
      <c r="I79" s="34">
        <v>100</v>
      </c>
      <c r="L79" s="343" t="s">
        <v>33</v>
      </c>
    </row>
    <row r="80" spans="1:12" x14ac:dyDescent="0.25">
      <c r="A80" s="14">
        <v>44237</v>
      </c>
      <c r="B80" s="130" t="s">
        <v>34</v>
      </c>
      <c r="C80" s="34">
        <v>230</v>
      </c>
      <c r="D80" s="59">
        <f>+C80*(100-E80)/100</f>
        <v>115</v>
      </c>
      <c r="E80" s="34">
        <v>50</v>
      </c>
      <c r="F80" s="34" t="s">
        <v>101</v>
      </c>
      <c r="L80" s="343" t="s">
        <v>468</v>
      </c>
    </row>
    <row r="81" spans="1:12" x14ac:dyDescent="0.25">
      <c r="A81" s="131">
        <v>44255</v>
      </c>
      <c r="B81" s="104" t="s">
        <v>20</v>
      </c>
      <c r="C81" s="105"/>
      <c r="D81" s="106"/>
      <c r="E81" s="105">
        <v>50</v>
      </c>
      <c r="F81" s="105"/>
      <c r="G81" s="105"/>
      <c r="H81" s="105"/>
      <c r="I81" s="105"/>
      <c r="J81" s="105"/>
      <c r="K81" s="107"/>
      <c r="L81" s="354"/>
    </row>
    <row r="82" spans="1:12" x14ac:dyDescent="0.25">
      <c r="A82" s="14">
        <v>44272</v>
      </c>
      <c r="B82" s="130" t="s">
        <v>38</v>
      </c>
      <c r="C82" s="404" t="s">
        <v>469</v>
      </c>
      <c r="D82" s="405"/>
      <c r="E82" s="405"/>
      <c r="F82" s="405"/>
      <c r="G82" s="405"/>
      <c r="H82" s="405"/>
      <c r="I82" s="405"/>
      <c r="J82" s="406"/>
    </row>
    <row r="83" spans="1:12" x14ac:dyDescent="0.25">
      <c r="A83" s="131">
        <v>44285</v>
      </c>
      <c r="B83" s="104" t="s">
        <v>20</v>
      </c>
      <c r="C83" s="105"/>
      <c r="D83" s="106"/>
      <c r="E83" s="105">
        <v>50</v>
      </c>
      <c r="F83" s="105"/>
      <c r="G83" s="105"/>
      <c r="H83" s="105"/>
      <c r="I83" s="105"/>
      <c r="J83" s="105"/>
      <c r="K83" s="107"/>
      <c r="L83" s="354"/>
    </row>
    <row r="84" spans="1:12" x14ac:dyDescent="0.25">
      <c r="A84" s="14">
        <v>44286</v>
      </c>
      <c r="B84" s="34" t="s">
        <v>147</v>
      </c>
      <c r="C84" s="398" t="s">
        <v>470</v>
      </c>
      <c r="D84" s="399"/>
      <c r="E84" s="399"/>
      <c r="F84" s="399"/>
      <c r="G84" s="399"/>
      <c r="H84" s="399"/>
      <c r="I84" s="399"/>
      <c r="J84" s="400"/>
    </row>
    <row r="85" spans="1:12" x14ac:dyDescent="0.25">
      <c r="A85" s="17">
        <v>44298</v>
      </c>
      <c r="B85" s="53" t="s">
        <v>34</v>
      </c>
      <c r="C85" s="19">
        <v>187</v>
      </c>
      <c r="D85" s="79">
        <f>+C85-(E85*C85/100)</f>
        <v>102.85</v>
      </c>
      <c r="E85" s="19">
        <v>45</v>
      </c>
      <c r="F85" s="19" t="s">
        <v>101</v>
      </c>
      <c r="G85" s="19">
        <v>110</v>
      </c>
      <c r="H85" s="53"/>
      <c r="I85" s="53"/>
      <c r="J85" s="53"/>
      <c r="K85" s="54"/>
      <c r="L85" s="357" t="s">
        <v>471</v>
      </c>
    </row>
    <row r="86" spans="1:12" ht="43.5" customHeight="1" x14ac:dyDescent="0.25">
      <c r="A86" s="14">
        <v>44307</v>
      </c>
      <c r="B86" s="34" t="s">
        <v>38</v>
      </c>
      <c r="C86" s="398" t="s">
        <v>472</v>
      </c>
      <c r="D86" s="399"/>
      <c r="E86" s="399"/>
      <c r="F86" s="399"/>
      <c r="G86" s="399"/>
      <c r="H86" s="399"/>
      <c r="I86" s="399"/>
      <c r="J86" s="400"/>
      <c r="L86" s="343" t="s">
        <v>473</v>
      </c>
    </row>
    <row r="87" spans="1:12" ht="17.25" customHeight="1" x14ac:dyDescent="0.25">
      <c r="A87" s="14">
        <v>44309</v>
      </c>
      <c r="B87" s="34" t="s">
        <v>38</v>
      </c>
      <c r="C87" s="404" t="s">
        <v>474</v>
      </c>
      <c r="D87" s="405"/>
      <c r="E87" s="405"/>
      <c r="F87" s="405"/>
      <c r="G87" s="405"/>
      <c r="H87" s="405"/>
      <c r="I87" s="405"/>
      <c r="J87" s="406"/>
      <c r="L87" s="343" t="s">
        <v>475</v>
      </c>
    </row>
    <row r="88" spans="1:12" ht="70.5" customHeight="1" x14ac:dyDescent="0.25">
      <c r="A88" s="10">
        <v>44316</v>
      </c>
      <c r="B88" s="358" t="s">
        <v>55</v>
      </c>
      <c r="C88" s="464" t="s">
        <v>476</v>
      </c>
      <c r="D88" s="402"/>
      <c r="E88" s="402"/>
      <c r="F88" s="402"/>
      <c r="G88" s="402"/>
      <c r="H88" s="402"/>
      <c r="I88" s="402"/>
      <c r="J88" s="403"/>
      <c r="K88" s="359"/>
      <c r="L88" s="360" t="s">
        <v>477</v>
      </c>
    </row>
    <row r="89" spans="1:12" x14ac:dyDescent="0.25">
      <c r="A89" s="14">
        <v>44323</v>
      </c>
      <c r="B89" s="34" t="s">
        <v>38</v>
      </c>
      <c r="C89" s="404" t="s">
        <v>76</v>
      </c>
      <c r="D89" s="405"/>
      <c r="E89" s="405"/>
      <c r="F89" s="405"/>
      <c r="G89" s="405"/>
      <c r="H89" s="405"/>
      <c r="I89" s="405"/>
      <c r="J89" s="406"/>
    </row>
    <row r="90" spans="1:12" x14ac:dyDescent="0.25">
      <c r="A90" s="14">
        <v>44324</v>
      </c>
      <c r="B90" s="34" t="s">
        <v>34</v>
      </c>
      <c r="C90" s="16">
        <v>180</v>
      </c>
      <c r="D90" s="59">
        <v>99</v>
      </c>
      <c r="E90" s="16">
        <v>45</v>
      </c>
      <c r="F90" s="16" t="s">
        <v>101</v>
      </c>
      <c r="G90" s="16">
        <v>123</v>
      </c>
      <c r="L90" s="343" t="s">
        <v>163</v>
      </c>
    </row>
    <row r="91" spans="1:12" x14ac:dyDescent="0.25">
      <c r="A91" s="14">
        <v>44345</v>
      </c>
      <c r="B91" s="34" t="s">
        <v>32</v>
      </c>
      <c r="D91" s="59" t="s">
        <v>140</v>
      </c>
      <c r="H91" s="34">
        <v>5560</v>
      </c>
      <c r="I91" s="34">
        <v>100</v>
      </c>
      <c r="L91" s="343" t="s">
        <v>478</v>
      </c>
    </row>
    <row r="92" spans="1:12" x14ac:dyDescent="0.25">
      <c r="A92" s="14">
        <v>44446</v>
      </c>
      <c r="B92" s="34" t="s">
        <v>32</v>
      </c>
      <c r="D92" s="59">
        <f>+C92*(100-E92)/100</f>
        <v>0</v>
      </c>
      <c r="H92" s="34">
        <v>5700</v>
      </c>
      <c r="I92" s="34">
        <v>100</v>
      </c>
      <c r="L92" s="343" t="s">
        <v>33</v>
      </c>
    </row>
    <row r="93" spans="1:12" x14ac:dyDescent="0.25">
      <c r="A93" s="14">
        <v>44488</v>
      </c>
      <c r="B93" s="34" t="s">
        <v>34</v>
      </c>
      <c r="C93" s="34">
        <v>195</v>
      </c>
      <c r="D93" s="59">
        <f>+C93*(100-E93)/100</f>
        <v>136.5</v>
      </c>
      <c r="E93" s="34">
        <v>30</v>
      </c>
      <c r="F93" s="34" t="s">
        <v>101</v>
      </c>
      <c r="G93" s="34">
        <v>95</v>
      </c>
      <c r="L93" s="343" t="s">
        <v>130</v>
      </c>
    </row>
  </sheetData>
  <autoFilter ref="B6:K82"/>
  <mergeCells count="51">
    <mergeCell ref="A1:L1"/>
    <mergeCell ref="A2:B2"/>
    <mergeCell ref="C2:F2"/>
    <mergeCell ref="G2:H2"/>
    <mergeCell ref="I2:J2"/>
    <mergeCell ref="K2:L2"/>
    <mergeCell ref="K3:L3"/>
    <mergeCell ref="A4:B4"/>
    <mergeCell ref="C4:F4"/>
    <mergeCell ref="G4:H4"/>
    <mergeCell ref="I4:J4"/>
    <mergeCell ref="K4:L4"/>
    <mergeCell ref="C7:J7"/>
    <mergeCell ref="A3:B3"/>
    <mergeCell ref="C3:F3"/>
    <mergeCell ref="G3:H3"/>
    <mergeCell ref="I3:J3"/>
    <mergeCell ref="A5:B5"/>
    <mergeCell ref="C5:F5"/>
    <mergeCell ref="G5:H5"/>
    <mergeCell ref="I5:J5"/>
    <mergeCell ref="K5:L5"/>
    <mergeCell ref="H10:J10"/>
    <mergeCell ref="C18:J18"/>
    <mergeCell ref="C22:J22"/>
    <mergeCell ref="C26:J26"/>
    <mergeCell ref="A28:A29"/>
    <mergeCell ref="C28:J28"/>
    <mergeCell ref="C29:J29"/>
    <mergeCell ref="C54:J54"/>
    <mergeCell ref="C32:J32"/>
    <mergeCell ref="C34:J34"/>
    <mergeCell ref="C35:J35"/>
    <mergeCell ref="C37:J37"/>
    <mergeCell ref="C38:J38"/>
    <mergeCell ref="C42:J42"/>
    <mergeCell ref="A43:A44"/>
    <mergeCell ref="C43:J43"/>
    <mergeCell ref="C44:J44"/>
    <mergeCell ref="C47:J47"/>
    <mergeCell ref="C52:J52"/>
    <mergeCell ref="C86:J86"/>
    <mergeCell ref="C87:J87"/>
    <mergeCell ref="C88:J88"/>
    <mergeCell ref="C89:J89"/>
    <mergeCell ref="C58:J58"/>
    <mergeCell ref="C60:J60"/>
    <mergeCell ref="C62:J62"/>
    <mergeCell ref="C77:J77"/>
    <mergeCell ref="C82:J82"/>
    <mergeCell ref="C84:J84"/>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0"/>
  <sheetViews>
    <sheetView workbookViewId="0">
      <pane ySplit="6" topLeftCell="A43" activePane="bottomLeft" state="frozen"/>
      <selection activeCell="C85" sqref="C85:E85"/>
      <selection pane="bottomLeft" activeCell="C85" sqref="C85:E85"/>
    </sheetView>
  </sheetViews>
  <sheetFormatPr defaultRowHeight="15.75" x14ac:dyDescent="0.25"/>
  <cols>
    <col min="1" max="1" width="12.28515625" style="109" customWidth="1"/>
    <col min="2" max="6" width="10.140625" style="34" customWidth="1"/>
    <col min="7" max="7" width="13.28515625" style="34" customWidth="1"/>
    <col min="8" max="8" width="13.5703125" style="34" customWidth="1"/>
    <col min="9" max="9" width="12.5703125" style="34" customWidth="1"/>
    <col min="10" max="10" width="18" style="34" customWidth="1"/>
    <col min="11" max="11" width="18" style="35" customWidth="1"/>
    <col min="12" max="12" width="49.5703125" style="38" customWidth="1"/>
    <col min="13" max="16384" width="9.140625" style="9"/>
  </cols>
  <sheetData>
    <row r="1" spans="1:13" s="2" customFormat="1" ht="30.75" customHeight="1" thickTop="1" x14ac:dyDescent="0.25">
      <c r="A1" s="639" t="s">
        <v>479</v>
      </c>
      <c r="B1" s="640"/>
      <c r="C1" s="640"/>
      <c r="D1" s="640"/>
      <c r="E1" s="640"/>
      <c r="F1" s="640"/>
      <c r="G1" s="640"/>
      <c r="H1" s="640"/>
      <c r="I1" s="640"/>
      <c r="J1" s="640"/>
      <c r="K1" s="640"/>
      <c r="L1" s="641"/>
      <c r="M1" s="1"/>
    </row>
    <row r="2" spans="1:13" s="4" customFormat="1" ht="20.25" customHeight="1" x14ac:dyDescent="0.25">
      <c r="A2" s="431" t="s">
        <v>1</v>
      </c>
      <c r="B2" s="432"/>
      <c r="C2" s="451">
        <f>+(25+120+85)*25</f>
        <v>5750</v>
      </c>
      <c r="D2" s="452"/>
      <c r="E2" s="452"/>
      <c r="F2" s="453"/>
      <c r="G2" s="565" t="s">
        <v>166</v>
      </c>
      <c r="H2" s="566"/>
      <c r="I2" s="438" t="s">
        <v>2</v>
      </c>
      <c r="J2" s="439"/>
      <c r="K2" s="456" t="s">
        <v>167</v>
      </c>
      <c r="L2" s="457"/>
      <c r="M2" s="3"/>
    </row>
    <row r="3" spans="1:13" s="4" customFormat="1" ht="20.25" customHeight="1" x14ac:dyDescent="0.25">
      <c r="A3" s="431" t="s">
        <v>3</v>
      </c>
      <c r="B3" s="432"/>
      <c r="C3" s="451" t="s">
        <v>4</v>
      </c>
      <c r="D3" s="452"/>
      <c r="E3" s="452"/>
      <c r="F3" s="453"/>
      <c r="G3" s="454"/>
      <c r="H3" s="455"/>
      <c r="I3" s="438" t="s">
        <v>5</v>
      </c>
      <c r="J3" s="439"/>
      <c r="K3" s="456" t="s">
        <v>480</v>
      </c>
      <c r="L3" s="457"/>
      <c r="M3" s="3"/>
    </row>
    <row r="4" spans="1:13" s="4" customFormat="1" ht="20.25" customHeight="1" x14ac:dyDescent="0.25">
      <c r="A4" s="431" t="s">
        <v>7</v>
      </c>
      <c r="B4" s="432"/>
      <c r="C4" s="451" t="s">
        <v>481</v>
      </c>
      <c r="D4" s="452"/>
      <c r="E4" s="452"/>
      <c r="F4" s="453"/>
      <c r="G4" s="436"/>
      <c r="H4" s="437"/>
      <c r="I4" s="438" t="s">
        <v>9</v>
      </c>
      <c r="J4" s="439"/>
      <c r="K4" s="456" t="s">
        <v>482</v>
      </c>
      <c r="L4" s="457"/>
      <c r="M4" s="3"/>
    </row>
    <row r="5" spans="1:13" s="4" customFormat="1" ht="73.5" customHeight="1" thickBot="1" x14ac:dyDescent="0.3">
      <c r="A5" s="442" t="s">
        <v>11</v>
      </c>
      <c r="B5" s="443"/>
      <c r="C5" s="605" t="s">
        <v>483</v>
      </c>
      <c r="D5" s="606"/>
      <c r="E5" s="606"/>
      <c r="F5" s="607"/>
      <c r="G5" s="660" t="s">
        <v>484</v>
      </c>
      <c r="H5" s="661"/>
      <c r="I5" s="438" t="s">
        <v>14</v>
      </c>
      <c r="J5" s="439"/>
      <c r="K5" s="465" t="s">
        <v>485</v>
      </c>
      <c r="L5" s="466"/>
      <c r="M5" s="3"/>
    </row>
    <row r="6" spans="1:13" ht="43.5" customHeight="1" thickTop="1" thickBot="1" x14ac:dyDescent="0.3">
      <c r="A6" s="5" t="s">
        <v>16</v>
      </c>
      <c r="B6" s="6" t="s">
        <v>17</v>
      </c>
      <c r="C6" s="6" t="s">
        <v>18</v>
      </c>
      <c r="D6" s="6" t="s">
        <v>19</v>
      </c>
      <c r="E6" s="6" t="s">
        <v>20</v>
      </c>
      <c r="F6" s="6" t="s">
        <v>21</v>
      </c>
      <c r="G6" s="6" t="s">
        <v>22</v>
      </c>
      <c r="H6" s="6" t="s">
        <v>23</v>
      </c>
      <c r="I6" s="6" t="s">
        <v>24</v>
      </c>
      <c r="J6" s="6" t="s">
        <v>25</v>
      </c>
      <c r="K6" s="7" t="s">
        <v>26</v>
      </c>
      <c r="L6" s="8" t="s">
        <v>27</v>
      </c>
    </row>
    <row r="7" spans="1:13" ht="113.25" customHeight="1" thickTop="1" x14ac:dyDescent="0.25">
      <c r="A7" s="10">
        <v>43104</v>
      </c>
      <c r="B7" s="56" t="s">
        <v>28</v>
      </c>
      <c r="C7" s="429" t="s">
        <v>486</v>
      </c>
      <c r="D7" s="430"/>
      <c r="E7" s="430"/>
      <c r="F7" s="430"/>
      <c r="G7" s="430"/>
      <c r="H7" s="430"/>
      <c r="I7" s="430"/>
      <c r="J7" s="430"/>
      <c r="K7" s="361" t="s">
        <v>304</v>
      </c>
      <c r="L7" s="13" t="s">
        <v>487</v>
      </c>
    </row>
    <row r="8" spans="1:13" ht="35.25" customHeight="1" x14ac:dyDescent="0.25">
      <c r="A8" s="412">
        <v>43110</v>
      </c>
      <c r="B8" s="15" t="s">
        <v>34</v>
      </c>
      <c r="C8" s="58">
        <v>273</v>
      </c>
      <c r="D8" s="59">
        <f>+C8*(100-E8)/100</f>
        <v>131.04</v>
      </c>
      <c r="E8" s="58">
        <v>52</v>
      </c>
      <c r="F8" s="58"/>
      <c r="G8" s="58">
        <v>125</v>
      </c>
      <c r="H8" s="58"/>
      <c r="I8" s="58"/>
      <c r="J8" s="58"/>
      <c r="K8" s="58"/>
      <c r="L8" s="58" t="s">
        <v>488</v>
      </c>
    </row>
    <row r="9" spans="1:13" ht="33" customHeight="1" x14ac:dyDescent="0.25">
      <c r="A9" s="413"/>
      <c r="B9" s="15" t="s">
        <v>32</v>
      </c>
      <c r="C9" s="58"/>
      <c r="D9" s="59"/>
      <c r="E9" s="58"/>
      <c r="F9" s="58"/>
      <c r="G9" s="58"/>
      <c r="H9" s="392" t="s">
        <v>489</v>
      </c>
      <c r="I9" s="397"/>
      <c r="J9" s="58"/>
      <c r="K9" s="58"/>
      <c r="L9" s="58"/>
    </row>
    <row r="10" spans="1:13" ht="20.100000000000001" customHeight="1" x14ac:dyDescent="0.25">
      <c r="A10" s="14">
        <v>43117</v>
      </c>
      <c r="B10" s="15" t="s">
        <v>34</v>
      </c>
      <c r="C10" s="58">
        <v>265</v>
      </c>
      <c r="D10" s="59">
        <f>+C10*(100-E10)/100</f>
        <v>127.2</v>
      </c>
      <c r="E10" s="58">
        <v>52</v>
      </c>
      <c r="F10" s="58"/>
      <c r="G10" s="58">
        <v>50</v>
      </c>
      <c r="H10" s="58"/>
      <c r="I10" s="58"/>
      <c r="J10" s="58"/>
      <c r="K10" s="58"/>
      <c r="L10" s="58" t="s">
        <v>36</v>
      </c>
    </row>
    <row r="11" spans="1:13" ht="20.100000000000001" customHeight="1" x14ac:dyDescent="0.25">
      <c r="A11" s="14">
        <v>43127</v>
      </c>
      <c r="B11" s="117" t="s">
        <v>32</v>
      </c>
      <c r="C11" s="58"/>
      <c r="D11" s="59"/>
      <c r="E11" s="58"/>
      <c r="F11" s="58"/>
      <c r="G11" s="58"/>
      <c r="H11" s="58">
        <v>4280</v>
      </c>
      <c r="I11" s="58">
        <v>100</v>
      </c>
      <c r="J11" s="58"/>
      <c r="K11" s="60"/>
      <c r="L11" s="21"/>
    </row>
    <row r="12" spans="1:13" ht="20.100000000000001" customHeight="1" x14ac:dyDescent="0.25">
      <c r="A12" s="14">
        <v>43163</v>
      </c>
      <c r="B12" s="15" t="s">
        <v>34</v>
      </c>
      <c r="C12" s="58">
        <v>245</v>
      </c>
      <c r="D12" s="59">
        <f>+C12*(100-E12)/100</f>
        <v>215.6</v>
      </c>
      <c r="E12" s="58">
        <v>12</v>
      </c>
      <c r="F12" s="58"/>
      <c r="G12" s="58">
        <v>130</v>
      </c>
      <c r="H12" s="58"/>
      <c r="I12" s="58"/>
      <c r="J12" s="58"/>
      <c r="K12" s="58"/>
      <c r="L12" s="58" t="s">
        <v>339</v>
      </c>
    </row>
    <row r="13" spans="1:13" x14ac:dyDescent="0.25">
      <c r="A13" s="14">
        <v>43166</v>
      </c>
      <c r="B13" s="15" t="s">
        <v>32</v>
      </c>
      <c r="C13" s="58"/>
      <c r="D13" s="59"/>
      <c r="E13" s="58"/>
      <c r="F13" s="58"/>
      <c r="G13" s="58"/>
      <c r="H13" s="58">
        <v>4395</v>
      </c>
      <c r="I13" s="58">
        <v>100</v>
      </c>
      <c r="J13" s="58"/>
      <c r="K13" s="58"/>
      <c r="L13" s="58" t="s">
        <v>490</v>
      </c>
    </row>
    <row r="14" spans="1:13" x14ac:dyDescent="0.25">
      <c r="A14" s="14">
        <v>43200</v>
      </c>
      <c r="B14" s="15" t="s">
        <v>38</v>
      </c>
      <c r="C14" s="404" t="s">
        <v>491</v>
      </c>
      <c r="D14" s="405"/>
      <c r="E14" s="405"/>
      <c r="F14" s="405"/>
      <c r="G14" s="405"/>
      <c r="H14" s="405"/>
      <c r="I14" s="405"/>
      <c r="J14" s="406"/>
      <c r="K14" s="73"/>
      <c r="L14" s="58"/>
    </row>
    <row r="15" spans="1:13" ht="31.5" x14ac:dyDescent="0.25">
      <c r="A15" s="14">
        <v>43212</v>
      </c>
      <c r="B15" s="15" t="s">
        <v>34</v>
      </c>
      <c r="C15" s="58">
        <v>250</v>
      </c>
      <c r="D15" s="59">
        <f>+C15*(100-E15)/100</f>
        <v>212.5</v>
      </c>
      <c r="E15" s="58">
        <v>15</v>
      </c>
      <c r="F15" s="58"/>
      <c r="G15" s="58">
        <v>125</v>
      </c>
      <c r="H15" s="58"/>
      <c r="I15" s="58"/>
      <c r="J15" s="58"/>
      <c r="K15" s="58"/>
      <c r="L15" s="362" t="s">
        <v>492</v>
      </c>
    </row>
    <row r="16" spans="1:13" ht="20.100000000000001" customHeight="1" x14ac:dyDescent="0.25">
      <c r="A16" s="85">
        <v>43315</v>
      </c>
      <c r="B16" s="86" t="s">
        <v>34</v>
      </c>
      <c r="C16" s="87">
        <v>220</v>
      </c>
      <c r="D16" s="88">
        <f>+C16*(100-E16)/100</f>
        <v>198</v>
      </c>
      <c r="E16" s="87">
        <v>10</v>
      </c>
      <c r="F16" s="87"/>
      <c r="G16" s="87">
        <v>100</v>
      </c>
      <c r="H16" s="87"/>
      <c r="I16" s="87"/>
      <c r="J16" s="87"/>
      <c r="K16" s="87"/>
      <c r="L16" s="87" t="s">
        <v>130</v>
      </c>
    </row>
    <row r="17" spans="1:12" x14ac:dyDescent="0.25">
      <c r="A17" s="14">
        <v>43316</v>
      </c>
      <c r="B17" s="15" t="s">
        <v>32</v>
      </c>
      <c r="C17" s="58"/>
      <c r="D17" s="59"/>
      <c r="E17" s="58"/>
      <c r="F17" s="58"/>
      <c r="G17" s="58"/>
      <c r="H17" s="58">
        <v>4580</v>
      </c>
      <c r="I17" s="58">
        <v>100</v>
      </c>
      <c r="J17" s="58"/>
      <c r="K17" s="58"/>
      <c r="L17" s="58"/>
    </row>
    <row r="18" spans="1:12" x14ac:dyDescent="0.25">
      <c r="A18" s="14">
        <v>43327</v>
      </c>
      <c r="B18" s="15" t="s">
        <v>34</v>
      </c>
      <c r="C18" s="58">
        <v>225</v>
      </c>
      <c r="D18" s="59">
        <f>+C18*(100-E18)/100</f>
        <v>202.5</v>
      </c>
      <c r="E18" s="58">
        <v>10</v>
      </c>
      <c r="F18" s="58"/>
      <c r="G18" s="58">
        <v>120</v>
      </c>
      <c r="H18" s="58"/>
      <c r="I18" s="58"/>
      <c r="J18" s="58"/>
      <c r="K18" s="58"/>
      <c r="L18" s="58" t="s">
        <v>43</v>
      </c>
    </row>
    <row r="19" spans="1:12" x14ac:dyDescent="0.25">
      <c r="A19" s="14">
        <v>43387</v>
      </c>
      <c r="B19" s="15" t="s">
        <v>34</v>
      </c>
      <c r="C19" s="58">
        <v>220</v>
      </c>
      <c r="D19" s="59">
        <f>+C19*(100-E19)/100</f>
        <v>198</v>
      </c>
      <c r="E19" s="58">
        <v>10</v>
      </c>
      <c r="F19" s="58"/>
      <c r="G19" s="58">
        <v>120</v>
      </c>
      <c r="H19" s="58"/>
      <c r="I19" s="58"/>
      <c r="J19" s="58"/>
      <c r="K19" s="58"/>
      <c r="L19" s="87" t="s">
        <v>163</v>
      </c>
    </row>
    <row r="20" spans="1:12" ht="20.100000000000001" customHeight="1" x14ac:dyDescent="0.25">
      <c r="A20" s="14">
        <v>43414</v>
      </c>
      <c r="B20" s="15" t="s">
        <v>32</v>
      </c>
      <c r="C20" s="58"/>
      <c r="D20" s="59"/>
      <c r="E20" s="58"/>
      <c r="F20" s="58"/>
      <c r="G20" s="58"/>
      <c r="H20" s="58">
        <v>5075</v>
      </c>
      <c r="I20" s="58">
        <v>100</v>
      </c>
      <c r="J20" s="58"/>
      <c r="K20" s="58"/>
      <c r="L20" s="58" t="s">
        <v>33</v>
      </c>
    </row>
    <row r="21" spans="1:12" ht="20.100000000000001" customHeight="1" thickBot="1" x14ac:dyDescent="0.3">
      <c r="A21" s="122">
        <v>43462</v>
      </c>
      <c r="B21" s="123" t="s">
        <v>34</v>
      </c>
      <c r="C21" s="124">
        <v>205</v>
      </c>
      <c r="D21" s="125">
        <f>+C21*(100-E21)/100</f>
        <v>194.75</v>
      </c>
      <c r="E21" s="124">
        <v>5</v>
      </c>
      <c r="F21" s="124"/>
      <c r="G21" s="124">
        <v>135</v>
      </c>
      <c r="H21" s="124"/>
      <c r="I21" s="124"/>
      <c r="J21" s="124"/>
      <c r="K21" s="124"/>
      <c r="L21" s="124" t="s">
        <v>163</v>
      </c>
    </row>
    <row r="22" spans="1:12" ht="16.5" thickTop="1" x14ac:dyDescent="0.25">
      <c r="A22" s="126">
        <v>43516</v>
      </c>
      <c r="B22" s="127" t="s">
        <v>38</v>
      </c>
      <c r="C22" s="657" t="s">
        <v>493</v>
      </c>
      <c r="D22" s="658"/>
      <c r="E22" s="658"/>
      <c r="F22" s="658"/>
      <c r="G22" s="658"/>
      <c r="H22" s="658"/>
      <c r="I22" s="658"/>
      <c r="J22" s="659"/>
      <c r="K22" s="363"/>
      <c r="L22" s="309"/>
    </row>
    <row r="23" spans="1:12" x14ac:dyDescent="0.25">
      <c r="A23" s="14">
        <v>43578</v>
      </c>
      <c r="B23" s="15" t="s">
        <v>32</v>
      </c>
      <c r="C23" s="58"/>
      <c r="D23" s="59"/>
      <c r="E23" s="58"/>
      <c r="F23" s="58"/>
      <c r="G23" s="58"/>
      <c r="H23" s="58">
        <v>5200</v>
      </c>
      <c r="I23" s="58">
        <v>100</v>
      </c>
      <c r="J23" s="58"/>
      <c r="K23" s="58"/>
      <c r="L23" s="58" t="s">
        <v>33</v>
      </c>
    </row>
    <row r="24" spans="1:12" x14ac:dyDescent="0.25">
      <c r="A24" s="14">
        <v>43608</v>
      </c>
      <c r="B24" s="15" t="s">
        <v>34</v>
      </c>
      <c r="C24" s="58">
        <v>190</v>
      </c>
      <c r="D24" s="59">
        <f>+C24*(100-E24)/100</f>
        <v>180.5</v>
      </c>
      <c r="E24" s="58">
        <v>5</v>
      </c>
      <c r="F24" s="58"/>
      <c r="G24" s="58">
        <v>150</v>
      </c>
      <c r="H24" s="58"/>
      <c r="I24" s="58"/>
      <c r="J24" s="58"/>
      <c r="K24" s="58"/>
      <c r="L24" s="58" t="s">
        <v>163</v>
      </c>
    </row>
    <row r="25" spans="1:12" x14ac:dyDescent="0.25">
      <c r="A25" s="14">
        <v>43716</v>
      </c>
      <c r="B25" s="15" t="s">
        <v>32</v>
      </c>
      <c r="C25" s="58"/>
      <c r="D25" s="59"/>
      <c r="E25" s="58"/>
      <c r="F25" s="58"/>
      <c r="G25" s="58"/>
      <c r="H25" s="58">
        <v>5180</v>
      </c>
      <c r="I25" s="58">
        <v>100</v>
      </c>
      <c r="J25" s="58"/>
      <c r="K25" s="58"/>
      <c r="L25" s="58" t="s">
        <v>494</v>
      </c>
    </row>
    <row r="26" spans="1:12" x14ac:dyDescent="0.25">
      <c r="A26" s="14">
        <v>43730</v>
      </c>
      <c r="B26" s="15" t="s">
        <v>34</v>
      </c>
      <c r="C26" s="58">
        <v>245</v>
      </c>
      <c r="D26" s="59">
        <f>+C26*(100-E26)/100</f>
        <v>232.75</v>
      </c>
      <c r="E26" s="58">
        <v>5</v>
      </c>
      <c r="F26" s="58"/>
      <c r="G26" s="58">
        <v>130</v>
      </c>
      <c r="H26" s="58"/>
      <c r="I26" s="58"/>
      <c r="J26" s="58"/>
      <c r="K26" s="58"/>
      <c r="L26" s="58" t="s">
        <v>43</v>
      </c>
    </row>
    <row r="27" spans="1:12" x14ac:dyDescent="0.25">
      <c r="A27" s="14">
        <v>43820</v>
      </c>
      <c r="B27" s="15" t="s">
        <v>34</v>
      </c>
      <c r="C27" s="58">
        <v>235</v>
      </c>
      <c r="D27" s="59">
        <f>+C27*(100-E27)/100</f>
        <v>230.3</v>
      </c>
      <c r="E27" s="58">
        <v>2</v>
      </c>
      <c r="F27" s="58"/>
      <c r="G27" s="58">
        <v>125</v>
      </c>
      <c r="H27" s="58"/>
      <c r="I27" s="58"/>
      <c r="J27" s="58"/>
      <c r="K27" s="58"/>
      <c r="L27" s="58" t="s">
        <v>163</v>
      </c>
    </row>
    <row r="28" spans="1:12" ht="20.100000000000001" customHeight="1" x14ac:dyDescent="0.25">
      <c r="A28" s="14">
        <v>43826</v>
      </c>
      <c r="B28" s="15" t="s">
        <v>32</v>
      </c>
      <c r="C28" s="58"/>
      <c r="D28" s="59" t="s">
        <v>140</v>
      </c>
      <c r="E28" s="58"/>
      <c r="F28" s="58"/>
      <c r="G28" s="58"/>
      <c r="H28" s="58">
        <v>5200</v>
      </c>
      <c r="I28" s="58">
        <v>100</v>
      </c>
      <c r="J28" s="58"/>
      <c r="K28" s="58"/>
      <c r="L28" s="58" t="s">
        <v>494</v>
      </c>
    </row>
    <row r="29" spans="1:12" ht="20.100000000000001" customHeight="1" x14ac:dyDescent="0.25">
      <c r="A29" s="14">
        <v>43881</v>
      </c>
      <c r="B29" s="15" t="s">
        <v>34</v>
      </c>
      <c r="C29" s="58">
        <v>197</v>
      </c>
      <c r="D29" s="59">
        <f>+C29*(100-E29)/100</f>
        <v>195.03</v>
      </c>
      <c r="E29" s="58">
        <v>1</v>
      </c>
      <c r="F29" s="58"/>
      <c r="G29" s="58">
        <v>120</v>
      </c>
      <c r="H29" s="58"/>
      <c r="I29" s="58"/>
      <c r="J29" s="58"/>
      <c r="K29" s="58"/>
      <c r="L29" s="58" t="s">
        <v>130</v>
      </c>
    </row>
    <row r="30" spans="1:12" ht="20.100000000000001" customHeight="1" x14ac:dyDescent="0.25">
      <c r="A30" s="17">
        <v>43905</v>
      </c>
      <c r="B30" s="18" t="s">
        <v>32</v>
      </c>
      <c r="C30" s="78"/>
      <c r="D30" s="79"/>
      <c r="E30" s="78"/>
      <c r="F30" s="78"/>
      <c r="G30" s="78"/>
      <c r="H30" s="78">
        <v>4955</v>
      </c>
      <c r="I30" s="78">
        <v>81</v>
      </c>
      <c r="J30" s="78"/>
      <c r="K30" s="78"/>
      <c r="L30" s="78" t="s">
        <v>495</v>
      </c>
    </row>
    <row r="31" spans="1:12" ht="20.100000000000001" customHeight="1" x14ac:dyDescent="0.25">
      <c r="A31" s="131">
        <v>43920</v>
      </c>
      <c r="B31" s="104" t="s">
        <v>20</v>
      </c>
      <c r="C31" s="105"/>
      <c r="D31" s="106"/>
      <c r="E31" s="105">
        <v>5</v>
      </c>
      <c r="F31" s="105"/>
      <c r="G31" s="105"/>
      <c r="H31" s="105"/>
      <c r="I31" s="105"/>
      <c r="J31" s="105"/>
      <c r="K31" s="105"/>
      <c r="L31" s="105"/>
    </row>
    <row r="32" spans="1:12" ht="20.100000000000001" customHeight="1" x14ac:dyDescent="0.25">
      <c r="A32" s="14">
        <v>43928</v>
      </c>
      <c r="B32" s="15" t="s">
        <v>34</v>
      </c>
      <c r="C32" s="58">
        <v>220</v>
      </c>
      <c r="D32" s="59">
        <f>+C32*(100-E32)/100</f>
        <v>209</v>
      </c>
      <c r="E32" s="58">
        <v>5</v>
      </c>
      <c r="F32" s="58" t="s">
        <v>101</v>
      </c>
      <c r="G32" s="58">
        <v>110</v>
      </c>
      <c r="H32" s="58"/>
      <c r="I32" s="58"/>
      <c r="J32" s="58"/>
      <c r="K32" s="58"/>
      <c r="L32" s="58" t="s">
        <v>130</v>
      </c>
    </row>
    <row r="33" spans="1:12" x14ac:dyDescent="0.25">
      <c r="A33" s="131">
        <v>43951</v>
      </c>
      <c r="B33" s="104" t="s">
        <v>20</v>
      </c>
      <c r="C33" s="105"/>
      <c r="D33" s="106"/>
      <c r="E33" s="105">
        <v>5</v>
      </c>
      <c r="F33" s="105"/>
      <c r="G33" s="105"/>
      <c r="H33" s="105"/>
      <c r="I33" s="105"/>
      <c r="J33" s="105"/>
      <c r="K33" s="105"/>
      <c r="L33" s="105"/>
    </row>
    <row r="34" spans="1:12" ht="20.100000000000001" customHeight="1" x14ac:dyDescent="0.25">
      <c r="A34" s="131">
        <v>43981</v>
      </c>
      <c r="B34" s="104" t="s">
        <v>20</v>
      </c>
      <c r="C34" s="105"/>
      <c r="D34" s="106"/>
      <c r="E34" s="105">
        <v>5</v>
      </c>
      <c r="F34" s="105"/>
      <c r="G34" s="105"/>
      <c r="H34" s="105"/>
      <c r="I34" s="105"/>
      <c r="J34" s="105"/>
      <c r="K34" s="105"/>
      <c r="L34" s="105"/>
    </row>
    <row r="35" spans="1:12" ht="20.100000000000001" customHeight="1" x14ac:dyDescent="0.25">
      <c r="A35" s="131">
        <v>44012</v>
      </c>
      <c r="B35" s="104" t="s">
        <v>20</v>
      </c>
      <c r="C35" s="105"/>
      <c r="D35" s="106"/>
      <c r="E35" s="105">
        <v>5</v>
      </c>
      <c r="F35" s="105"/>
      <c r="G35" s="105"/>
      <c r="H35" s="105"/>
      <c r="I35" s="105"/>
      <c r="J35" s="105"/>
      <c r="K35" s="105"/>
      <c r="L35" s="105"/>
    </row>
    <row r="36" spans="1:12" ht="20.100000000000001" customHeight="1" x14ac:dyDescent="0.25">
      <c r="A36" s="14">
        <v>44016</v>
      </c>
      <c r="B36" s="15" t="s">
        <v>34</v>
      </c>
      <c r="C36" s="58">
        <v>215</v>
      </c>
      <c r="D36" s="59">
        <f>+C36*(100-E36)/100</f>
        <v>204.25</v>
      </c>
      <c r="E36" s="58">
        <v>5</v>
      </c>
      <c r="F36" s="58" t="s">
        <v>101</v>
      </c>
      <c r="G36" s="58">
        <v>110</v>
      </c>
      <c r="H36" s="58"/>
      <c r="I36" s="58"/>
      <c r="J36" s="58"/>
      <c r="K36" s="58"/>
      <c r="L36" s="58" t="s">
        <v>130</v>
      </c>
    </row>
    <row r="37" spans="1:12" ht="20.100000000000001" customHeight="1" x14ac:dyDescent="0.25">
      <c r="A37" s="131">
        <v>44042</v>
      </c>
      <c r="B37" s="104" t="s">
        <v>20</v>
      </c>
      <c r="C37" s="105"/>
      <c r="D37" s="106"/>
      <c r="E37" s="105">
        <v>5</v>
      </c>
      <c r="F37" s="105"/>
      <c r="G37" s="105"/>
      <c r="H37" s="105"/>
      <c r="I37" s="105"/>
      <c r="J37" s="105"/>
      <c r="K37" s="105"/>
      <c r="L37" s="105"/>
    </row>
    <row r="38" spans="1:12" ht="20.100000000000001" customHeight="1" x14ac:dyDescent="0.25">
      <c r="A38" s="14">
        <v>44070</v>
      </c>
      <c r="B38" s="15" t="s">
        <v>32</v>
      </c>
      <c r="C38" s="58"/>
      <c r="D38" s="59" t="s">
        <v>140</v>
      </c>
      <c r="E38" s="58"/>
      <c r="F38" s="58"/>
      <c r="G38" s="58"/>
      <c r="H38" s="58">
        <v>4945</v>
      </c>
      <c r="I38" s="58">
        <v>100</v>
      </c>
      <c r="J38" s="58"/>
      <c r="K38" s="58"/>
      <c r="L38" s="58" t="s">
        <v>496</v>
      </c>
    </row>
    <row r="39" spans="1:12" ht="20.100000000000001" customHeight="1" x14ac:dyDescent="0.25">
      <c r="A39" s="131">
        <v>44073</v>
      </c>
      <c r="B39" s="104" t="s">
        <v>20</v>
      </c>
      <c r="C39" s="105"/>
      <c r="D39" s="106"/>
      <c r="E39" s="105">
        <v>10</v>
      </c>
      <c r="F39" s="105"/>
      <c r="G39" s="105"/>
      <c r="H39" s="105"/>
      <c r="I39" s="105"/>
      <c r="J39" s="105"/>
      <c r="K39" s="105"/>
      <c r="L39" s="105"/>
    </row>
    <row r="40" spans="1:12" ht="20.100000000000001" customHeight="1" x14ac:dyDescent="0.25">
      <c r="A40" s="14">
        <v>44093</v>
      </c>
      <c r="B40" s="15" t="s">
        <v>38</v>
      </c>
      <c r="C40" s="395" t="s">
        <v>456</v>
      </c>
      <c r="D40" s="396"/>
      <c r="E40" s="396"/>
      <c r="F40" s="396"/>
      <c r="G40" s="396"/>
      <c r="H40" s="396"/>
      <c r="I40" s="396"/>
      <c r="J40" s="397"/>
      <c r="K40" s="58"/>
      <c r="L40" s="58"/>
    </row>
    <row r="41" spans="1:12" ht="20.100000000000001" customHeight="1" x14ac:dyDescent="0.25">
      <c r="A41" s="131">
        <v>44104</v>
      </c>
      <c r="B41" s="104" t="s">
        <v>20</v>
      </c>
      <c r="C41" s="105"/>
      <c r="D41" s="106"/>
      <c r="E41" s="105">
        <v>10</v>
      </c>
      <c r="F41" s="105"/>
      <c r="G41" s="105"/>
      <c r="H41" s="105"/>
      <c r="I41" s="105"/>
      <c r="J41" s="105"/>
      <c r="K41" s="105"/>
      <c r="L41" s="105"/>
    </row>
    <row r="42" spans="1:12" ht="20.100000000000001" customHeight="1" x14ac:dyDescent="0.25">
      <c r="A42" s="131">
        <v>44134</v>
      </c>
      <c r="B42" s="104" t="s">
        <v>20</v>
      </c>
      <c r="C42" s="105"/>
      <c r="D42" s="106"/>
      <c r="E42" s="105">
        <v>10</v>
      </c>
      <c r="F42" s="105"/>
      <c r="G42" s="105"/>
      <c r="H42" s="105"/>
      <c r="I42" s="105"/>
      <c r="J42" s="105"/>
      <c r="K42" s="105"/>
      <c r="L42" s="105"/>
    </row>
    <row r="43" spans="1:12" ht="20.100000000000001" customHeight="1" x14ac:dyDescent="0.25">
      <c r="A43" s="17">
        <v>44146</v>
      </c>
      <c r="B43" s="18" t="s">
        <v>34</v>
      </c>
      <c r="C43" s="78">
        <v>175</v>
      </c>
      <c r="D43" s="79">
        <f>+C43*(100-E43)/100</f>
        <v>157.5</v>
      </c>
      <c r="E43" s="78">
        <v>10</v>
      </c>
      <c r="F43" s="78" t="s">
        <v>101</v>
      </c>
      <c r="G43" s="78">
        <v>110</v>
      </c>
      <c r="H43" s="78"/>
      <c r="I43" s="78"/>
      <c r="J43" s="78"/>
      <c r="K43" s="78"/>
      <c r="L43" s="78" t="s">
        <v>497</v>
      </c>
    </row>
    <row r="44" spans="1:12" ht="20.100000000000001" customHeight="1" x14ac:dyDescent="0.25">
      <c r="A44" s="131">
        <v>44165</v>
      </c>
      <c r="B44" s="104" t="s">
        <v>20</v>
      </c>
      <c r="C44" s="105"/>
      <c r="D44" s="106"/>
      <c r="E44" s="105">
        <v>10</v>
      </c>
      <c r="F44" s="105"/>
      <c r="G44" s="105"/>
      <c r="H44" s="105"/>
      <c r="I44" s="105"/>
      <c r="J44" s="105"/>
      <c r="K44" s="105"/>
      <c r="L44" s="105"/>
    </row>
    <row r="45" spans="1:12" x14ac:dyDescent="0.25">
      <c r="A45" s="14">
        <v>44195</v>
      </c>
      <c r="B45" s="15" t="s">
        <v>34</v>
      </c>
      <c r="C45" s="58">
        <v>210</v>
      </c>
      <c r="D45" s="59">
        <f>+C45-(E45/100*C45)</f>
        <v>189</v>
      </c>
      <c r="E45" s="58">
        <v>10</v>
      </c>
      <c r="F45" s="58" t="s">
        <v>101</v>
      </c>
      <c r="G45" s="58">
        <v>113</v>
      </c>
      <c r="H45" s="58"/>
      <c r="I45" s="58"/>
      <c r="J45" s="58"/>
      <c r="K45" s="60"/>
      <c r="L45" s="21" t="s">
        <v>163</v>
      </c>
    </row>
    <row r="46" spans="1:12" ht="20.100000000000001" customHeight="1" x14ac:dyDescent="0.25">
      <c r="A46" s="131">
        <v>44195</v>
      </c>
      <c r="B46" s="104" t="s">
        <v>20</v>
      </c>
      <c r="C46" s="105"/>
      <c r="D46" s="106"/>
      <c r="E46" s="105">
        <v>10</v>
      </c>
      <c r="F46" s="105"/>
      <c r="G46" s="105"/>
      <c r="H46" s="105"/>
      <c r="I46" s="105"/>
      <c r="J46" s="105"/>
      <c r="K46" s="105"/>
      <c r="L46" s="105"/>
    </row>
    <row r="47" spans="1:12" ht="20.100000000000001" customHeight="1" x14ac:dyDescent="0.25">
      <c r="A47" s="14">
        <v>44214</v>
      </c>
      <c r="B47" s="15" t="s">
        <v>32</v>
      </c>
      <c r="C47" s="58"/>
      <c r="D47" s="59" t="s">
        <v>140</v>
      </c>
      <c r="E47" s="58"/>
      <c r="F47" s="58"/>
      <c r="G47" s="58"/>
      <c r="H47" s="58">
        <v>4705</v>
      </c>
      <c r="I47" s="58">
        <v>100</v>
      </c>
      <c r="J47" s="58"/>
      <c r="K47" s="60"/>
      <c r="L47" s="21" t="s">
        <v>494</v>
      </c>
    </row>
    <row r="48" spans="1:12" ht="20.100000000000001" customHeight="1" x14ac:dyDescent="0.25">
      <c r="A48" s="131">
        <v>44226</v>
      </c>
      <c r="B48" s="104" t="s">
        <v>20</v>
      </c>
      <c r="C48" s="105"/>
      <c r="D48" s="106"/>
      <c r="E48" s="105">
        <v>10</v>
      </c>
      <c r="F48" s="105"/>
      <c r="G48" s="105"/>
      <c r="H48" s="105"/>
      <c r="I48" s="105"/>
      <c r="J48" s="105"/>
      <c r="K48" s="105"/>
      <c r="L48" s="105"/>
    </row>
    <row r="49" spans="1:12" ht="20.100000000000001" customHeight="1" x14ac:dyDescent="0.25">
      <c r="A49" s="131">
        <v>44255</v>
      </c>
      <c r="B49" s="104" t="s">
        <v>20</v>
      </c>
      <c r="C49" s="105"/>
      <c r="D49" s="106"/>
      <c r="E49" s="105">
        <v>10</v>
      </c>
      <c r="F49" s="105"/>
      <c r="G49" s="105"/>
      <c r="H49" s="105"/>
      <c r="I49" s="105"/>
      <c r="J49" s="105"/>
      <c r="K49" s="105"/>
      <c r="L49" s="105"/>
    </row>
    <row r="50" spans="1:12" x14ac:dyDescent="0.25">
      <c r="A50" s="14">
        <v>44257</v>
      </c>
      <c r="B50" s="15" t="s">
        <v>34</v>
      </c>
      <c r="C50" s="58">
        <v>210</v>
      </c>
      <c r="D50" s="59">
        <f>+C50*(100-E50)/100</f>
        <v>189</v>
      </c>
      <c r="E50" s="58">
        <v>10</v>
      </c>
      <c r="F50" s="58" t="s">
        <v>101</v>
      </c>
      <c r="G50" s="58">
        <v>95</v>
      </c>
      <c r="H50" s="58"/>
      <c r="I50" s="58"/>
      <c r="J50" s="58"/>
      <c r="K50" s="60"/>
      <c r="L50" s="21" t="s">
        <v>43</v>
      </c>
    </row>
    <row r="51" spans="1:12" ht="20.100000000000001" customHeight="1" x14ac:dyDescent="0.25">
      <c r="A51" s="131">
        <v>44285</v>
      </c>
      <c r="B51" s="104" t="s">
        <v>20</v>
      </c>
      <c r="C51" s="105"/>
      <c r="D51" s="106"/>
      <c r="E51" s="105">
        <v>10</v>
      </c>
      <c r="F51" s="105"/>
      <c r="G51" s="105"/>
      <c r="H51" s="105"/>
      <c r="I51" s="105"/>
      <c r="J51" s="105"/>
      <c r="K51" s="105"/>
      <c r="L51" s="105"/>
    </row>
    <row r="52" spans="1:12" x14ac:dyDescent="0.25">
      <c r="A52" s="14">
        <v>44340</v>
      </c>
      <c r="B52" s="15" t="s">
        <v>38</v>
      </c>
      <c r="C52" s="398" t="s">
        <v>498</v>
      </c>
      <c r="D52" s="399"/>
      <c r="E52" s="399"/>
      <c r="F52" s="399"/>
      <c r="G52" s="399"/>
      <c r="H52" s="399"/>
      <c r="I52" s="399"/>
      <c r="J52" s="400"/>
      <c r="K52" s="60"/>
      <c r="L52" s="21"/>
    </row>
    <row r="53" spans="1:12" x14ac:dyDescent="0.25">
      <c r="A53" s="14">
        <v>44349</v>
      </c>
      <c r="B53" s="15" t="s">
        <v>34</v>
      </c>
      <c r="C53" s="58">
        <v>230</v>
      </c>
      <c r="D53" s="59">
        <f>+C53*(100-E53)/100</f>
        <v>202.4</v>
      </c>
      <c r="E53" s="58">
        <v>12</v>
      </c>
      <c r="F53" s="58"/>
      <c r="G53" s="58">
        <v>106</v>
      </c>
      <c r="H53" s="58"/>
      <c r="I53" s="58"/>
      <c r="J53" s="58"/>
      <c r="K53" s="60"/>
      <c r="L53" s="21" t="s">
        <v>43</v>
      </c>
    </row>
    <row r="54" spans="1:12" x14ac:dyDescent="0.25">
      <c r="A54" s="14">
        <v>44363</v>
      </c>
      <c r="B54" s="34" t="s">
        <v>32</v>
      </c>
      <c r="C54" s="58"/>
      <c r="D54" s="59"/>
      <c r="E54" s="58"/>
      <c r="F54" s="58"/>
      <c r="G54" s="58"/>
      <c r="H54" s="58">
        <v>4552</v>
      </c>
      <c r="I54" s="58">
        <v>98</v>
      </c>
      <c r="J54" s="58"/>
      <c r="K54" s="60"/>
      <c r="L54" s="21" t="s">
        <v>33</v>
      </c>
    </row>
    <row r="55" spans="1:12" x14ac:dyDescent="0.25">
      <c r="A55" s="14"/>
      <c r="C55" s="58"/>
      <c r="D55" s="59">
        <f t="shared" ref="D55:D64" si="0">+C55*(100-E55)/100</f>
        <v>0</v>
      </c>
      <c r="E55" s="58"/>
      <c r="F55" s="58"/>
      <c r="G55" s="58"/>
      <c r="H55" s="58"/>
      <c r="I55" s="58"/>
      <c r="J55" s="58"/>
      <c r="K55" s="60"/>
      <c r="L55" s="21"/>
    </row>
    <row r="56" spans="1:12" x14ac:dyDescent="0.25">
      <c r="A56" s="14"/>
      <c r="C56" s="58"/>
      <c r="D56" s="59">
        <f t="shared" si="0"/>
        <v>0</v>
      </c>
      <c r="E56" s="58"/>
      <c r="F56" s="58"/>
      <c r="G56" s="58"/>
      <c r="H56" s="58"/>
      <c r="I56" s="58"/>
      <c r="J56" s="58"/>
      <c r="K56" s="60"/>
      <c r="L56" s="21"/>
    </row>
    <row r="57" spans="1:12" x14ac:dyDescent="0.25">
      <c r="A57" s="14"/>
      <c r="C57" s="58"/>
      <c r="D57" s="59">
        <f t="shared" si="0"/>
        <v>0</v>
      </c>
      <c r="E57" s="58"/>
      <c r="F57" s="58"/>
      <c r="G57" s="58"/>
      <c r="H57" s="58"/>
      <c r="I57" s="58"/>
      <c r="J57" s="58"/>
      <c r="K57" s="60"/>
      <c r="L57" s="21"/>
    </row>
    <row r="58" spans="1:12" x14ac:dyDescent="0.25">
      <c r="A58" s="14"/>
      <c r="C58" s="58"/>
      <c r="D58" s="59">
        <f t="shared" si="0"/>
        <v>0</v>
      </c>
      <c r="E58" s="58"/>
      <c r="F58" s="58"/>
      <c r="G58" s="58"/>
      <c r="H58" s="58"/>
      <c r="I58" s="58"/>
      <c r="J58" s="58"/>
      <c r="K58" s="60"/>
      <c r="L58" s="21"/>
    </row>
    <row r="59" spans="1:12" x14ac:dyDescent="0.25">
      <c r="A59" s="14"/>
      <c r="C59" s="58"/>
      <c r="D59" s="59">
        <f t="shared" si="0"/>
        <v>0</v>
      </c>
      <c r="E59" s="58"/>
      <c r="F59" s="58"/>
      <c r="G59" s="58"/>
      <c r="H59" s="58"/>
      <c r="I59" s="58"/>
      <c r="J59" s="58"/>
      <c r="K59" s="60"/>
      <c r="L59" s="21"/>
    </row>
    <row r="60" spans="1:12" x14ac:dyDescent="0.25">
      <c r="A60" s="14"/>
      <c r="C60" s="58"/>
      <c r="D60" s="59">
        <f t="shared" si="0"/>
        <v>0</v>
      </c>
      <c r="E60" s="58"/>
      <c r="F60" s="58"/>
      <c r="G60" s="58"/>
      <c r="H60" s="58"/>
      <c r="I60" s="58"/>
      <c r="J60" s="58"/>
      <c r="K60" s="60"/>
      <c r="L60" s="21"/>
    </row>
    <row r="61" spans="1:12" x14ac:dyDescent="0.25">
      <c r="A61" s="14"/>
      <c r="C61" s="58"/>
      <c r="D61" s="59">
        <f t="shared" si="0"/>
        <v>0</v>
      </c>
      <c r="E61" s="58"/>
      <c r="F61" s="58"/>
      <c r="G61" s="58"/>
      <c r="H61" s="58"/>
      <c r="I61" s="58"/>
      <c r="J61" s="58"/>
      <c r="K61" s="60"/>
      <c r="L61" s="21"/>
    </row>
    <row r="62" spans="1:12" x14ac:dyDescent="0.25">
      <c r="A62" s="14"/>
      <c r="C62" s="58"/>
      <c r="D62" s="59">
        <f t="shared" si="0"/>
        <v>0</v>
      </c>
      <c r="E62" s="58"/>
      <c r="F62" s="58"/>
      <c r="G62" s="58"/>
      <c r="H62" s="58"/>
      <c r="I62" s="58"/>
      <c r="J62" s="58"/>
      <c r="K62" s="60"/>
      <c r="L62" s="21"/>
    </row>
    <row r="63" spans="1:12" x14ac:dyDescent="0.25">
      <c r="A63" s="14"/>
      <c r="C63" s="58"/>
      <c r="D63" s="59">
        <f t="shared" si="0"/>
        <v>0</v>
      </c>
      <c r="E63" s="58"/>
      <c r="F63" s="58"/>
      <c r="G63" s="58"/>
      <c r="H63" s="58"/>
      <c r="I63" s="58"/>
      <c r="J63" s="58"/>
      <c r="K63" s="60"/>
      <c r="L63" s="21"/>
    </row>
    <row r="64" spans="1:12" x14ac:dyDescent="0.25">
      <c r="A64" s="14"/>
      <c r="C64" s="58"/>
      <c r="D64" s="59">
        <f t="shared" si="0"/>
        <v>0</v>
      </c>
      <c r="E64" s="58"/>
      <c r="F64" s="58"/>
      <c r="G64" s="58"/>
      <c r="H64" s="58"/>
      <c r="I64" s="58"/>
      <c r="J64" s="58"/>
      <c r="K64" s="60"/>
      <c r="L64" s="21"/>
    </row>
    <row r="65" spans="1:12" x14ac:dyDescent="0.25">
      <c r="A65" s="14"/>
      <c r="C65" s="58"/>
      <c r="D65" s="58"/>
      <c r="E65" s="58"/>
      <c r="F65" s="58"/>
      <c r="G65" s="58"/>
      <c r="H65" s="58"/>
      <c r="I65" s="58"/>
      <c r="J65" s="58"/>
      <c r="K65" s="60"/>
      <c r="L65" s="21"/>
    </row>
    <row r="66" spans="1:12" x14ac:dyDescent="0.25">
      <c r="A66" s="14"/>
      <c r="C66" s="58"/>
      <c r="D66" s="58"/>
      <c r="E66" s="58"/>
      <c r="F66" s="58"/>
      <c r="G66" s="58"/>
      <c r="H66" s="58"/>
      <c r="I66" s="58"/>
      <c r="J66" s="58"/>
      <c r="K66" s="60"/>
      <c r="L66" s="21"/>
    </row>
    <row r="67" spans="1:12" x14ac:dyDescent="0.25">
      <c r="A67" s="14"/>
      <c r="C67" s="58"/>
      <c r="D67" s="58"/>
      <c r="E67" s="58"/>
      <c r="F67" s="58"/>
      <c r="G67" s="58"/>
      <c r="H67" s="58"/>
      <c r="I67" s="58"/>
      <c r="J67" s="58"/>
      <c r="K67" s="60"/>
      <c r="L67" s="21"/>
    </row>
    <row r="68" spans="1:12" x14ac:dyDescent="0.25">
      <c r="A68" s="14"/>
      <c r="C68" s="58"/>
      <c r="D68" s="58"/>
      <c r="E68" s="58"/>
      <c r="F68" s="58"/>
      <c r="G68" s="58"/>
      <c r="H68" s="58"/>
      <c r="I68" s="58"/>
      <c r="J68" s="58"/>
      <c r="K68" s="60"/>
      <c r="L68" s="21"/>
    </row>
    <row r="69" spans="1:12" x14ac:dyDescent="0.25">
      <c r="A69" s="14"/>
      <c r="C69" s="58"/>
      <c r="D69" s="58"/>
      <c r="E69" s="58"/>
      <c r="F69" s="58"/>
      <c r="G69" s="58"/>
      <c r="H69" s="58"/>
      <c r="I69" s="58"/>
      <c r="J69" s="58"/>
      <c r="K69" s="60"/>
      <c r="L69" s="21"/>
    </row>
    <row r="70" spans="1:12" x14ac:dyDescent="0.25">
      <c r="A70" s="14"/>
      <c r="C70" s="58"/>
      <c r="D70" s="58"/>
      <c r="E70" s="58"/>
      <c r="F70" s="58"/>
      <c r="G70" s="58"/>
      <c r="H70" s="58"/>
      <c r="I70" s="58"/>
      <c r="J70" s="58"/>
      <c r="K70" s="60"/>
      <c r="L70" s="21"/>
    </row>
    <row r="71" spans="1:12" x14ac:dyDescent="0.25">
      <c r="A71" s="14"/>
      <c r="C71" s="58"/>
      <c r="D71" s="58"/>
      <c r="E71" s="58"/>
      <c r="F71" s="58"/>
      <c r="G71" s="58"/>
      <c r="H71" s="58"/>
      <c r="I71" s="58"/>
      <c r="J71" s="58"/>
      <c r="K71" s="60"/>
      <c r="L71" s="21"/>
    </row>
    <row r="72" spans="1:12" x14ac:dyDescent="0.25">
      <c r="A72" s="14"/>
      <c r="C72" s="58"/>
      <c r="D72" s="58"/>
      <c r="E72" s="58"/>
      <c r="F72" s="58"/>
      <c r="G72" s="58"/>
      <c r="H72" s="58"/>
      <c r="I72" s="58"/>
      <c r="J72" s="58"/>
      <c r="K72" s="60"/>
      <c r="L72" s="21"/>
    </row>
    <row r="73" spans="1:12" x14ac:dyDescent="0.25">
      <c r="A73" s="14"/>
      <c r="C73" s="58"/>
      <c r="D73" s="58"/>
      <c r="E73" s="58"/>
      <c r="F73" s="58"/>
      <c r="G73" s="58"/>
      <c r="H73" s="58"/>
      <c r="I73" s="58"/>
      <c r="J73" s="58"/>
      <c r="K73" s="60"/>
      <c r="L73" s="21"/>
    </row>
    <row r="74" spans="1:12" x14ac:dyDescent="0.25">
      <c r="A74" s="14"/>
      <c r="C74" s="58"/>
      <c r="D74" s="58"/>
      <c r="E74" s="58"/>
      <c r="F74" s="58"/>
      <c r="G74" s="58"/>
      <c r="H74" s="58"/>
      <c r="I74" s="58"/>
      <c r="J74" s="58"/>
      <c r="K74" s="60"/>
      <c r="L74" s="21"/>
    </row>
    <row r="75" spans="1:12" x14ac:dyDescent="0.25">
      <c r="A75" s="14"/>
      <c r="L75" s="21"/>
    </row>
    <row r="76" spans="1:12" x14ac:dyDescent="0.25">
      <c r="A76" s="14"/>
      <c r="L76" s="21"/>
    </row>
    <row r="77" spans="1:12" x14ac:dyDescent="0.25">
      <c r="A77" s="14"/>
      <c r="L77" s="21"/>
    </row>
    <row r="78" spans="1:12" x14ac:dyDescent="0.25">
      <c r="A78" s="14"/>
      <c r="L78" s="21"/>
    </row>
    <row r="79" spans="1:12" x14ac:dyDescent="0.25">
      <c r="A79" s="14"/>
      <c r="L79" s="21"/>
    </row>
    <row r="80" spans="1:12" x14ac:dyDescent="0.25">
      <c r="A80" s="14"/>
    </row>
  </sheetData>
  <autoFilter ref="B6:K6"/>
  <mergeCells count="28">
    <mergeCell ref="A1:L1"/>
    <mergeCell ref="A2:B2"/>
    <mergeCell ref="C2:F2"/>
    <mergeCell ref="G2:H2"/>
    <mergeCell ref="I2:J2"/>
    <mergeCell ref="K2:L2"/>
    <mergeCell ref="K5:L5"/>
    <mergeCell ref="C7:J7"/>
    <mergeCell ref="A3:B3"/>
    <mergeCell ref="C3:F3"/>
    <mergeCell ref="G3:H3"/>
    <mergeCell ref="I3:J3"/>
    <mergeCell ref="K3:L3"/>
    <mergeCell ref="A4:B4"/>
    <mergeCell ref="C4:F4"/>
    <mergeCell ref="G4:H4"/>
    <mergeCell ref="I4:J4"/>
    <mergeCell ref="K4:L4"/>
    <mergeCell ref="C52:J52"/>
    <mergeCell ref="A5:B5"/>
    <mergeCell ref="C5:F5"/>
    <mergeCell ref="G5:H5"/>
    <mergeCell ref="I5:J5"/>
    <mergeCell ref="A8:A9"/>
    <mergeCell ref="H9:I9"/>
    <mergeCell ref="C14:J14"/>
    <mergeCell ref="C22:J22"/>
    <mergeCell ref="C40:J4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B70"/>
  <sheetViews>
    <sheetView zoomScaleNormal="100" workbookViewId="0">
      <pane ySplit="6" topLeftCell="A37" activePane="bottomLeft" state="frozen"/>
      <selection activeCell="C85" sqref="C85:E85"/>
      <selection pane="bottomLeft" activeCell="C85" sqref="C85:E85"/>
    </sheetView>
  </sheetViews>
  <sheetFormatPr defaultRowHeight="15.75" x14ac:dyDescent="0.25"/>
  <cols>
    <col min="1" max="1" width="12.28515625" style="109" customWidth="1"/>
    <col min="2" max="6" width="10.140625" style="34" customWidth="1"/>
    <col min="7" max="7" width="13.28515625" style="34" customWidth="1"/>
    <col min="8" max="8" width="13.5703125" style="34" customWidth="1"/>
    <col min="9" max="9" width="12.5703125" style="34" customWidth="1"/>
    <col min="10" max="10" width="18" style="34" customWidth="1"/>
    <col min="11" max="11" width="18" style="35" customWidth="1"/>
    <col min="12" max="12" width="62.85546875" style="38" customWidth="1"/>
    <col min="13" max="16384" width="9.140625" style="9"/>
  </cols>
  <sheetData>
    <row r="1" spans="1:28" s="2" customFormat="1" ht="30.75" customHeight="1" thickTop="1" x14ac:dyDescent="0.25">
      <c r="A1" s="639" t="s">
        <v>499</v>
      </c>
      <c r="B1" s="640"/>
      <c r="C1" s="640"/>
      <c r="D1" s="640"/>
      <c r="E1" s="640"/>
      <c r="F1" s="640"/>
      <c r="G1" s="640"/>
      <c r="H1" s="640"/>
      <c r="I1" s="640"/>
      <c r="J1" s="640"/>
      <c r="K1" s="640"/>
      <c r="L1" s="641"/>
      <c r="M1" s="1"/>
    </row>
    <row r="2" spans="1:28" s="4" customFormat="1" ht="20.25" customHeight="1" x14ac:dyDescent="0.25">
      <c r="A2" s="431" t="s">
        <v>1</v>
      </c>
      <c r="B2" s="432"/>
      <c r="C2" s="451">
        <f>(46+115+25)*25</f>
        <v>4650</v>
      </c>
      <c r="D2" s="452"/>
      <c r="E2" s="452"/>
      <c r="F2" s="453"/>
      <c r="G2" s="436"/>
      <c r="H2" s="437"/>
      <c r="I2" s="438" t="s">
        <v>2</v>
      </c>
      <c r="J2" s="439"/>
      <c r="K2" s="456" t="s">
        <v>500</v>
      </c>
      <c r="L2" s="457"/>
      <c r="M2" s="3"/>
    </row>
    <row r="3" spans="1:28" s="4" customFormat="1" ht="20.25" customHeight="1" x14ac:dyDescent="0.25">
      <c r="A3" s="431" t="s">
        <v>3</v>
      </c>
      <c r="B3" s="432"/>
      <c r="C3" s="451" t="s">
        <v>4</v>
      </c>
      <c r="D3" s="452"/>
      <c r="E3" s="452"/>
      <c r="F3" s="453"/>
      <c r="G3" s="454"/>
      <c r="H3" s="455"/>
      <c r="I3" s="438" t="s">
        <v>5</v>
      </c>
      <c r="J3" s="439"/>
      <c r="K3" s="456" t="s">
        <v>117</v>
      </c>
      <c r="L3" s="457"/>
      <c r="M3" s="3"/>
    </row>
    <row r="4" spans="1:28" s="4" customFormat="1" ht="20.25" customHeight="1" x14ac:dyDescent="0.25">
      <c r="A4" s="431" t="s">
        <v>7</v>
      </c>
      <c r="B4" s="432"/>
      <c r="C4" s="451" t="s">
        <v>501</v>
      </c>
      <c r="D4" s="452"/>
      <c r="E4" s="452"/>
      <c r="F4" s="453"/>
      <c r="G4" s="436"/>
      <c r="H4" s="437"/>
      <c r="I4" s="438" t="s">
        <v>9</v>
      </c>
      <c r="J4" s="439"/>
      <c r="K4" s="456" t="s">
        <v>369</v>
      </c>
      <c r="L4" s="457"/>
      <c r="M4" s="3"/>
    </row>
    <row r="5" spans="1:28" s="4" customFormat="1" ht="69.75" customHeight="1" thickBot="1" x14ac:dyDescent="0.3">
      <c r="A5" s="442" t="s">
        <v>11</v>
      </c>
      <c r="B5" s="443"/>
      <c r="C5" s="605" t="s">
        <v>502</v>
      </c>
      <c r="D5" s="606"/>
      <c r="E5" s="606"/>
      <c r="F5" s="607"/>
      <c r="G5" s="454"/>
      <c r="H5" s="455"/>
      <c r="I5" s="438" t="s">
        <v>14</v>
      </c>
      <c r="J5" s="439"/>
      <c r="K5" s="465" t="s">
        <v>503</v>
      </c>
      <c r="L5" s="679"/>
      <c r="M5" s="3"/>
    </row>
    <row r="6" spans="1:28" ht="43.5" customHeight="1" thickTop="1" thickBot="1" x14ac:dyDescent="0.3">
      <c r="A6" s="5" t="s">
        <v>16</v>
      </c>
      <c r="B6" s="6" t="s">
        <v>17</v>
      </c>
      <c r="C6" s="6" t="s">
        <v>18</v>
      </c>
      <c r="D6" s="6" t="s">
        <v>19</v>
      </c>
      <c r="E6" s="6" t="s">
        <v>20</v>
      </c>
      <c r="F6" s="6" t="s">
        <v>21</v>
      </c>
      <c r="G6" s="6" t="s">
        <v>22</v>
      </c>
      <c r="H6" s="6" t="s">
        <v>23</v>
      </c>
      <c r="I6" s="6" t="s">
        <v>24</v>
      </c>
      <c r="J6" s="6" t="s">
        <v>25</v>
      </c>
      <c r="K6" s="7" t="s">
        <v>26</v>
      </c>
      <c r="L6" s="8" t="s">
        <v>27</v>
      </c>
    </row>
    <row r="7" spans="1:28" ht="95.25" customHeight="1" thickTop="1" x14ac:dyDescent="0.25">
      <c r="A7" s="10">
        <v>43136</v>
      </c>
      <c r="B7" s="56" t="s">
        <v>28</v>
      </c>
      <c r="C7" s="429" t="s">
        <v>504</v>
      </c>
      <c r="D7" s="430"/>
      <c r="E7" s="430"/>
      <c r="F7" s="430"/>
      <c r="G7" s="430"/>
      <c r="H7" s="430"/>
      <c r="I7" s="430"/>
      <c r="J7" s="430"/>
      <c r="K7" s="364" t="s">
        <v>57</v>
      </c>
      <c r="L7" s="13" t="s">
        <v>505</v>
      </c>
    </row>
    <row r="8" spans="1:28" ht="22.5" customHeight="1" x14ac:dyDescent="0.25">
      <c r="A8" s="14">
        <v>43146</v>
      </c>
      <c r="B8" s="15" t="s">
        <v>34</v>
      </c>
      <c r="C8" s="58">
        <v>345</v>
      </c>
      <c r="D8" s="59">
        <f>+C8*(100-E8)/100</f>
        <v>86.25</v>
      </c>
      <c r="E8" s="58">
        <v>75</v>
      </c>
      <c r="F8" s="58"/>
      <c r="G8" s="58">
        <v>110</v>
      </c>
      <c r="H8" s="58"/>
      <c r="I8" s="58"/>
      <c r="J8" s="58"/>
      <c r="K8" s="60"/>
      <c r="L8" s="365" t="s">
        <v>506</v>
      </c>
    </row>
    <row r="9" spans="1:28" ht="22.5" customHeight="1" x14ac:dyDescent="0.25">
      <c r="A9" s="14">
        <v>43158</v>
      </c>
      <c r="B9" s="15" t="s">
        <v>34</v>
      </c>
      <c r="C9" s="58">
        <v>360</v>
      </c>
      <c r="D9" s="59">
        <f>+C9*(100-E9)/100</f>
        <v>90</v>
      </c>
      <c r="E9" s="58">
        <v>75</v>
      </c>
      <c r="F9" s="58"/>
      <c r="G9" s="58">
        <v>125</v>
      </c>
      <c r="H9" s="58"/>
      <c r="I9" s="58"/>
      <c r="J9" s="58"/>
      <c r="K9" s="60"/>
      <c r="L9" s="365" t="s">
        <v>507</v>
      </c>
    </row>
    <row r="10" spans="1:28" ht="57.75" customHeight="1" x14ac:dyDescent="0.25">
      <c r="A10" s="10">
        <v>43161</v>
      </c>
      <c r="B10" s="56" t="s">
        <v>68</v>
      </c>
      <c r="C10" s="401" t="s">
        <v>508</v>
      </c>
      <c r="D10" s="674"/>
      <c r="E10" s="674"/>
      <c r="F10" s="674"/>
      <c r="G10" s="674"/>
      <c r="H10" s="674"/>
      <c r="I10" s="674"/>
      <c r="J10" s="675"/>
      <c r="K10" s="366" t="s">
        <v>509</v>
      </c>
      <c r="L10" s="13" t="s">
        <v>510</v>
      </c>
    </row>
    <row r="11" spans="1:28" x14ac:dyDescent="0.25">
      <c r="A11" s="412">
        <v>43166</v>
      </c>
      <c r="B11" s="15" t="s">
        <v>32</v>
      </c>
      <c r="C11" s="58"/>
      <c r="D11" s="59"/>
      <c r="E11" s="58"/>
      <c r="F11" s="58"/>
      <c r="G11" s="58"/>
      <c r="H11" s="58"/>
      <c r="I11" s="58"/>
      <c r="J11" s="58"/>
      <c r="K11" s="60"/>
      <c r="L11" s="365" t="s">
        <v>511</v>
      </c>
    </row>
    <row r="12" spans="1:28" x14ac:dyDescent="0.25">
      <c r="A12" s="413"/>
      <c r="B12" s="15" t="s">
        <v>34</v>
      </c>
      <c r="C12" s="58">
        <v>140</v>
      </c>
      <c r="D12" s="59">
        <f>+C12*(100-E12)/100</f>
        <v>35</v>
      </c>
      <c r="E12" s="58">
        <v>75</v>
      </c>
      <c r="F12" s="58"/>
      <c r="G12" s="58">
        <v>130</v>
      </c>
      <c r="H12" s="58"/>
      <c r="I12" s="58"/>
      <c r="J12" s="58"/>
      <c r="K12" s="60"/>
      <c r="L12" s="365" t="s">
        <v>512</v>
      </c>
    </row>
    <row r="13" spans="1:28" ht="20.100000000000001" customHeight="1" x14ac:dyDescent="0.25">
      <c r="A13" s="412">
        <v>43172</v>
      </c>
      <c r="B13" s="15" t="s">
        <v>32</v>
      </c>
      <c r="C13" s="58"/>
      <c r="D13" s="59"/>
      <c r="E13" s="58"/>
      <c r="F13" s="58"/>
      <c r="G13" s="58"/>
      <c r="H13" s="58">
        <v>5985</v>
      </c>
      <c r="I13" s="58">
        <v>83</v>
      </c>
      <c r="J13" s="58"/>
      <c r="K13" s="60"/>
      <c r="L13" s="365" t="s">
        <v>513</v>
      </c>
    </row>
    <row r="14" spans="1:28" ht="49.5" customHeight="1" x14ac:dyDescent="0.25">
      <c r="A14" s="413"/>
      <c r="B14" s="367" t="s">
        <v>68</v>
      </c>
      <c r="C14" s="676" t="s">
        <v>514</v>
      </c>
      <c r="D14" s="677"/>
      <c r="E14" s="677"/>
      <c r="F14" s="677"/>
      <c r="G14" s="677"/>
      <c r="H14" s="677"/>
      <c r="I14" s="677"/>
      <c r="J14" s="678"/>
      <c r="K14" s="368" t="s">
        <v>515</v>
      </c>
      <c r="L14" s="369" t="s">
        <v>515</v>
      </c>
      <c r="N14" s="408"/>
      <c r="O14" s="408"/>
      <c r="P14" s="408"/>
      <c r="Q14" s="408"/>
      <c r="R14" s="408"/>
      <c r="S14" s="408"/>
      <c r="T14" s="408"/>
      <c r="U14" s="408"/>
      <c r="V14" s="408"/>
      <c r="W14" s="408"/>
      <c r="X14" s="408"/>
      <c r="Y14" s="408"/>
      <c r="Z14" s="408"/>
      <c r="AA14" s="408"/>
      <c r="AB14" s="408"/>
    </row>
    <row r="15" spans="1:28" x14ac:dyDescent="0.25">
      <c r="A15" s="14">
        <v>43173</v>
      </c>
      <c r="B15" s="15" t="s">
        <v>40</v>
      </c>
      <c r="C15" s="395" t="s">
        <v>516</v>
      </c>
      <c r="D15" s="396"/>
      <c r="E15" s="396"/>
      <c r="F15" s="396"/>
      <c r="G15" s="396"/>
      <c r="H15" s="396"/>
      <c r="I15" s="396"/>
      <c r="J15" s="397"/>
      <c r="K15" s="68"/>
      <c r="L15" s="365"/>
    </row>
    <row r="16" spans="1:28" ht="31.5" x14ac:dyDescent="0.25">
      <c r="A16" s="412">
        <v>43175</v>
      </c>
      <c r="B16" s="15" t="s">
        <v>32</v>
      </c>
      <c r="C16" s="58"/>
      <c r="D16" s="59"/>
      <c r="E16" s="58"/>
      <c r="F16" s="58"/>
      <c r="G16" s="58"/>
      <c r="H16" s="58"/>
      <c r="I16" s="58"/>
      <c r="J16" s="58">
        <v>3160</v>
      </c>
      <c r="K16" s="60"/>
      <c r="L16" s="141" t="s">
        <v>517</v>
      </c>
    </row>
    <row r="17" spans="1:12" ht="20.100000000000001" customHeight="1" x14ac:dyDescent="0.25">
      <c r="A17" s="413"/>
      <c r="B17" s="15" t="s">
        <v>40</v>
      </c>
      <c r="C17" s="395" t="s">
        <v>518</v>
      </c>
      <c r="D17" s="396"/>
      <c r="E17" s="396"/>
      <c r="F17" s="396"/>
      <c r="G17" s="396"/>
      <c r="H17" s="396"/>
      <c r="I17" s="396"/>
      <c r="J17" s="397"/>
      <c r="K17" s="68"/>
      <c r="L17" s="365"/>
    </row>
    <row r="18" spans="1:12" ht="20.100000000000001" customHeight="1" x14ac:dyDescent="0.25">
      <c r="A18" s="14">
        <v>43178</v>
      </c>
      <c r="B18" s="15" t="s">
        <v>34</v>
      </c>
      <c r="C18" s="58">
        <v>20</v>
      </c>
      <c r="D18" s="59">
        <f>+C18*(100-E18)/100</f>
        <v>5</v>
      </c>
      <c r="E18" s="58">
        <v>75</v>
      </c>
      <c r="F18" s="58"/>
      <c r="G18" s="58">
        <v>120</v>
      </c>
      <c r="H18" s="58"/>
      <c r="I18" s="58"/>
      <c r="J18" s="58"/>
      <c r="K18" s="60"/>
      <c r="L18" s="141" t="s">
        <v>519</v>
      </c>
    </row>
    <row r="19" spans="1:12" ht="21.75" customHeight="1" x14ac:dyDescent="0.25">
      <c r="A19" s="14">
        <v>43179</v>
      </c>
      <c r="B19" s="15" t="s">
        <v>32</v>
      </c>
      <c r="C19" s="59"/>
      <c r="D19" s="59"/>
      <c r="E19" s="59"/>
      <c r="F19" s="59"/>
      <c r="G19" s="59"/>
      <c r="H19" s="59"/>
      <c r="I19" s="59"/>
      <c r="J19" s="59"/>
      <c r="K19" s="121"/>
      <c r="L19" s="100" t="s">
        <v>520</v>
      </c>
    </row>
    <row r="20" spans="1:12" ht="34.5" customHeight="1" x14ac:dyDescent="0.25">
      <c r="A20" s="10">
        <v>43181</v>
      </c>
      <c r="B20" s="56" t="s">
        <v>68</v>
      </c>
      <c r="C20" s="401" t="s">
        <v>521</v>
      </c>
      <c r="D20" s="402"/>
      <c r="E20" s="402"/>
      <c r="F20" s="402"/>
      <c r="G20" s="402"/>
      <c r="H20" s="402"/>
      <c r="I20" s="402"/>
      <c r="J20" s="403"/>
      <c r="K20" s="370" t="s">
        <v>57</v>
      </c>
      <c r="L20" s="371" t="s">
        <v>505</v>
      </c>
    </row>
    <row r="21" spans="1:12" x14ac:dyDescent="0.25">
      <c r="A21" s="14">
        <v>43184</v>
      </c>
      <c r="B21" s="15" t="s">
        <v>34</v>
      </c>
      <c r="C21" s="58">
        <v>210</v>
      </c>
      <c r="D21" s="59">
        <f>+C21*(100-E21)/100</f>
        <v>52.5</v>
      </c>
      <c r="E21" s="58">
        <v>75</v>
      </c>
      <c r="F21" s="58"/>
      <c r="G21" s="58">
        <v>130</v>
      </c>
      <c r="H21" s="58"/>
      <c r="I21" s="58"/>
      <c r="J21" s="58"/>
      <c r="K21" s="60"/>
      <c r="L21" s="141" t="s">
        <v>522</v>
      </c>
    </row>
    <row r="22" spans="1:12" x14ac:dyDescent="0.25">
      <c r="A22" s="14">
        <v>43184</v>
      </c>
      <c r="B22" s="15" t="s">
        <v>40</v>
      </c>
      <c r="C22" s="404" t="s">
        <v>523</v>
      </c>
      <c r="D22" s="405"/>
      <c r="E22" s="405"/>
      <c r="F22" s="405"/>
      <c r="G22" s="405"/>
      <c r="H22" s="405"/>
      <c r="I22" s="405"/>
      <c r="J22" s="406"/>
      <c r="K22" s="71"/>
      <c r="L22" s="21"/>
    </row>
    <row r="23" spans="1:12" x14ac:dyDescent="0.25">
      <c r="A23" s="14">
        <v>43184</v>
      </c>
      <c r="B23" s="15" t="s">
        <v>32</v>
      </c>
      <c r="C23" s="58"/>
      <c r="D23" s="59"/>
      <c r="E23" s="58"/>
      <c r="F23" s="58"/>
      <c r="G23" s="58"/>
      <c r="H23" s="58">
        <v>5030</v>
      </c>
      <c r="I23" s="58">
        <v>100</v>
      </c>
      <c r="J23" s="58"/>
      <c r="K23" s="60"/>
      <c r="L23" s="100" t="s">
        <v>33</v>
      </c>
    </row>
    <row r="24" spans="1:12" x14ac:dyDescent="0.25">
      <c r="A24" s="14">
        <v>43196</v>
      </c>
      <c r="B24" s="15" t="s">
        <v>34</v>
      </c>
      <c r="C24" s="58">
        <v>260</v>
      </c>
      <c r="D24" s="59">
        <f>+C24*(100-E24)/100</f>
        <v>41.6</v>
      </c>
      <c r="E24" s="58">
        <v>84</v>
      </c>
      <c r="F24" s="58"/>
      <c r="G24" s="58">
        <v>130</v>
      </c>
      <c r="H24" s="58"/>
      <c r="I24" s="58"/>
      <c r="J24" s="58"/>
      <c r="K24" s="60"/>
      <c r="L24" s="21" t="s">
        <v>88</v>
      </c>
    </row>
    <row r="25" spans="1:12" x14ac:dyDescent="0.25">
      <c r="A25" s="17">
        <v>43232</v>
      </c>
      <c r="B25" s="18" t="s">
        <v>32</v>
      </c>
      <c r="C25" s="78"/>
      <c r="D25" s="79"/>
      <c r="E25" s="78"/>
      <c r="F25" s="78"/>
      <c r="G25" s="78"/>
      <c r="H25" s="78">
        <v>2070</v>
      </c>
      <c r="I25" s="78">
        <v>100</v>
      </c>
      <c r="J25" s="78"/>
      <c r="K25" s="101"/>
      <c r="L25" s="55"/>
    </row>
    <row r="26" spans="1:12" ht="20.100000000000001" customHeight="1" x14ac:dyDescent="0.25">
      <c r="A26" s="17">
        <v>43270</v>
      </c>
      <c r="B26" s="18" t="s">
        <v>34</v>
      </c>
      <c r="C26" s="78">
        <v>205</v>
      </c>
      <c r="D26" s="79">
        <f>+C26*(100-E26)/100</f>
        <v>32.799999999999997</v>
      </c>
      <c r="E26" s="78">
        <v>84</v>
      </c>
      <c r="F26" s="78"/>
      <c r="G26" s="78">
        <v>110</v>
      </c>
      <c r="H26" s="78"/>
      <c r="I26" s="78"/>
      <c r="J26" s="78"/>
      <c r="K26" s="101"/>
      <c r="L26" s="55" t="s">
        <v>102</v>
      </c>
    </row>
    <row r="27" spans="1:12" ht="20.100000000000001" customHeight="1" x14ac:dyDescent="0.25">
      <c r="A27" s="14">
        <v>43271</v>
      </c>
      <c r="B27" s="130" t="s">
        <v>376</v>
      </c>
      <c r="C27" s="58"/>
      <c r="D27" s="59"/>
      <c r="E27" s="58"/>
      <c r="F27" s="58"/>
      <c r="G27" s="58"/>
      <c r="H27" s="58">
        <v>2610</v>
      </c>
      <c r="I27" s="58">
        <v>100</v>
      </c>
      <c r="J27" s="58"/>
      <c r="K27" s="60"/>
      <c r="L27" s="21"/>
    </row>
    <row r="28" spans="1:12" ht="20.100000000000001" customHeight="1" x14ac:dyDescent="0.25">
      <c r="A28" s="14">
        <v>43317</v>
      </c>
      <c r="B28" s="15" t="s">
        <v>34</v>
      </c>
      <c r="C28" s="58">
        <v>215</v>
      </c>
      <c r="D28" s="59">
        <f>+C28*(100-E28)/100</f>
        <v>34.4</v>
      </c>
      <c r="E28" s="58">
        <v>84</v>
      </c>
      <c r="F28" s="58"/>
      <c r="G28" s="58">
        <v>115</v>
      </c>
      <c r="H28" s="58"/>
      <c r="I28" s="58"/>
      <c r="J28" s="58"/>
      <c r="K28" s="60"/>
      <c r="L28" s="21" t="s">
        <v>88</v>
      </c>
    </row>
    <row r="29" spans="1:12" ht="19.5" customHeight="1" thickBot="1" x14ac:dyDescent="0.3">
      <c r="A29" s="122">
        <v>43456</v>
      </c>
      <c r="B29" s="123" t="s">
        <v>34</v>
      </c>
      <c r="C29" s="124">
        <v>390</v>
      </c>
      <c r="D29" s="125">
        <f>+C29*(100-E29)/100</f>
        <v>58.5</v>
      </c>
      <c r="E29" s="124">
        <v>85</v>
      </c>
      <c r="F29" s="124"/>
      <c r="G29" s="124">
        <v>120</v>
      </c>
      <c r="H29" s="124"/>
      <c r="I29" s="124"/>
      <c r="J29" s="124"/>
      <c r="K29" s="372"/>
      <c r="L29" s="373" t="s">
        <v>43</v>
      </c>
    </row>
    <row r="30" spans="1:12" ht="55.5" customHeight="1" thickTop="1" x14ac:dyDescent="0.25">
      <c r="A30" s="126">
        <v>43485</v>
      </c>
      <c r="B30" s="127" t="s">
        <v>38</v>
      </c>
      <c r="C30" s="670" t="s">
        <v>524</v>
      </c>
      <c r="D30" s="671"/>
      <c r="E30" s="671"/>
      <c r="F30" s="671"/>
      <c r="G30" s="671"/>
      <c r="H30" s="671"/>
      <c r="I30" s="671"/>
      <c r="J30" s="672"/>
      <c r="K30" s="374"/>
      <c r="L30" s="375" t="s">
        <v>525</v>
      </c>
    </row>
    <row r="31" spans="1:12" ht="117" customHeight="1" x14ac:dyDescent="0.25">
      <c r="A31" s="10">
        <v>43517</v>
      </c>
      <c r="B31" s="56" t="s">
        <v>55</v>
      </c>
      <c r="C31" s="673" t="s">
        <v>526</v>
      </c>
      <c r="D31" s="430"/>
      <c r="E31" s="430"/>
      <c r="F31" s="430"/>
      <c r="G31" s="430"/>
      <c r="H31" s="430"/>
      <c r="I31" s="430"/>
      <c r="J31" s="430"/>
      <c r="K31" s="113" t="s">
        <v>527</v>
      </c>
      <c r="L31" s="376" t="s">
        <v>528</v>
      </c>
    </row>
    <row r="32" spans="1:12" ht="57.75" customHeight="1" x14ac:dyDescent="0.25">
      <c r="A32" s="377">
        <v>43535</v>
      </c>
      <c r="B32" s="378" t="s">
        <v>34</v>
      </c>
      <c r="C32" s="379">
        <v>465</v>
      </c>
      <c r="D32" s="380">
        <f t="shared" ref="D32:D61" si="0">+C32*(100-E32)/100</f>
        <v>97.65</v>
      </c>
      <c r="E32" s="379">
        <v>79</v>
      </c>
      <c r="F32" s="379"/>
      <c r="G32" s="379">
        <v>130</v>
      </c>
      <c r="H32" s="379"/>
      <c r="I32" s="379"/>
      <c r="J32" s="379"/>
      <c r="K32" s="381"/>
      <c r="L32" s="382" t="s">
        <v>529</v>
      </c>
    </row>
    <row r="33" spans="1:12" x14ac:dyDescent="0.25">
      <c r="A33" s="14">
        <v>43568</v>
      </c>
      <c r="B33" s="15" t="s">
        <v>32</v>
      </c>
      <c r="C33" s="58"/>
      <c r="D33" s="37"/>
      <c r="E33" s="58"/>
      <c r="F33" s="58"/>
      <c r="G33" s="58"/>
      <c r="H33" s="58"/>
      <c r="I33" s="58"/>
      <c r="J33" s="58">
        <v>1870</v>
      </c>
      <c r="K33" s="60"/>
      <c r="L33" s="38" t="s">
        <v>530</v>
      </c>
    </row>
    <row r="34" spans="1:12" ht="21.75" customHeight="1" x14ac:dyDescent="0.25">
      <c r="A34" s="383">
        <v>43610</v>
      </c>
      <c r="B34" s="384" t="s">
        <v>34</v>
      </c>
      <c r="C34" s="379">
        <v>460</v>
      </c>
      <c r="D34" s="380">
        <f t="shared" si="0"/>
        <v>69</v>
      </c>
      <c r="E34" s="379">
        <v>85</v>
      </c>
      <c r="F34" s="379"/>
      <c r="G34" s="379">
        <v>140</v>
      </c>
      <c r="H34" s="379"/>
      <c r="I34" s="379"/>
      <c r="J34" s="379"/>
      <c r="K34" s="381"/>
      <c r="L34" s="385" t="s">
        <v>531</v>
      </c>
    </row>
    <row r="35" spans="1:12" ht="54" customHeight="1" x14ac:dyDescent="0.25">
      <c r="A35" s="14">
        <v>43728</v>
      </c>
      <c r="B35" s="15" t="s">
        <v>38</v>
      </c>
      <c r="C35" s="398" t="s">
        <v>532</v>
      </c>
      <c r="D35" s="399"/>
      <c r="E35" s="399"/>
      <c r="F35" s="399"/>
      <c r="G35" s="399"/>
      <c r="H35" s="399"/>
      <c r="I35" s="399"/>
      <c r="J35" s="400"/>
      <c r="K35" s="61"/>
      <c r="L35" s="21"/>
    </row>
    <row r="36" spans="1:12" ht="91.5" customHeight="1" x14ac:dyDescent="0.25">
      <c r="A36" s="10">
        <v>43744</v>
      </c>
      <c r="B36" s="56" t="s">
        <v>55</v>
      </c>
      <c r="C36" s="662" t="s">
        <v>533</v>
      </c>
      <c r="D36" s="663"/>
      <c r="E36" s="663"/>
      <c r="F36" s="663"/>
      <c r="G36" s="663"/>
      <c r="H36" s="663"/>
      <c r="I36" s="663"/>
      <c r="J36" s="664"/>
      <c r="K36" s="386"/>
      <c r="L36" s="371" t="s">
        <v>534</v>
      </c>
    </row>
    <row r="37" spans="1:12" ht="20.100000000000001" customHeight="1" x14ac:dyDescent="0.25">
      <c r="A37" s="14">
        <v>43774</v>
      </c>
      <c r="B37" s="15" t="s">
        <v>34</v>
      </c>
      <c r="C37" s="58">
        <v>230</v>
      </c>
      <c r="D37" s="59">
        <f t="shared" si="0"/>
        <v>23</v>
      </c>
      <c r="E37" s="58">
        <v>90</v>
      </c>
      <c r="F37" s="58" t="s">
        <v>101</v>
      </c>
      <c r="G37" s="58">
        <v>120</v>
      </c>
      <c r="H37" s="58"/>
      <c r="I37" s="58"/>
      <c r="J37" s="58"/>
      <c r="K37" s="60"/>
      <c r="L37" s="100" t="s">
        <v>535</v>
      </c>
    </row>
    <row r="38" spans="1:12" ht="20.100000000000001" customHeight="1" x14ac:dyDescent="0.25">
      <c r="A38" s="14">
        <v>43805</v>
      </c>
      <c r="B38" s="15" t="s">
        <v>32</v>
      </c>
      <c r="C38" s="58"/>
      <c r="D38" s="59"/>
      <c r="E38" s="58"/>
      <c r="F38" s="58"/>
      <c r="G38" s="58"/>
      <c r="H38" s="58"/>
      <c r="I38" s="58"/>
      <c r="J38" s="58">
        <v>1110</v>
      </c>
      <c r="K38" s="60"/>
      <c r="L38" s="100" t="s">
        <v>536</v>
      </c>
    </row>
    <row r="39" spans="1:12" x14ac:dyDescent="0.25">
      <c r="A39" s="14">
        <v>43900</v>
      </c>
      <c r="B39" s="15" t="s">
        <v>51</v>
      </c>
      <c r="C39" s="404" t="s">
        <v>537</v>
      </c>
      <c r="D39" s="405"/>
      <c r="E39" s="405"/>
      <c r="F39" s="405"/>
      <c r="G39" s="405"/>
      <c r="H39" s="405"/>
      <c r="I39" s="405"/>
      <c r="J39" s="406"/>
      <c r="K39" s="71"/>
      <c r="L39" s="21"/>
    </row>
    <row r="40" spans="1:12" ht="20.100000000000001" customHeight="1" x14ac:dyDescent="0.25">
      <c r="A40" s="131">
        <v>43920</v>
      </c>
      <c r="B40" s="104" t="s">
        <v>20</v>
      </c>
      <c r="C40" s="105"/>
      <c r="D40" s="106"/>
      <c r="E40" s="105">
        <v>90</v>
      </c>
      <c r="F40" s="105"/>
      <c r="G40" s="105"/>
      <c r="H40" s="105"/>
      <c r="I40" s="105"/>
      <c r="J40" s="105"/>
      <c r="K40" s="107"/>
      <c r="L40" s="387"/>
    </row>
    <row r="41" spans="1:12" x14ac:dyDescent="0.25">
      <c r="A41" s="131">
        <v>43951</v>
      </c>
      <c r="B41" s="104" t="s">
        <v>20</v>
      </c>
      <c r="C41" s="105"/>
      <c r="D41" s="106"/>
      <c r="E41" s="105">
        <v>90</v>
      </c>
      <c r="F41" s="105"/>
      <c r="G41" s="105"/>
      <c r="H41" s="105"/>
      <c r="I41" s="105"/>
      <c r="J41" s="105"/>
      <c r="K41" s="107"/>
      <c r="L41" s="387"/>
    </row>
    <row r="42" spans="1:12" x14ac:dyDescent="0.25">
      <c r="A42" s="131">
        <v>43981</v>
      </c>
      <c r="B42" s="104" t="s">
        <v>20</v>
      </c>
      <c r="C42" s="105"/>
      <c r="D42" s="106"/>
      <c r="E42" s="105">
        <v>90</v>
      </c>
      <c r="F42" s="105"/>
      <c r="G42" s="105"/>
      <c r="H42" s="105"/>
      <c r="I42" s="105"/>
      <c r="J42" s="105"/>
      <c r="K42" s="107"/>
      <c r="L42" s="387"/>
    </row>
    <row r="43" spans="1:12" x14ac:dyDescent="0.25">
      <c r="A43" s="131">
        <v>44012</v>
      </c>
      <c r="B43" s="104" t="s">
        <v>20</v>
      </c>
      <c r="C43" s="105"/>
      <c r="D43" s="106"/>
      <c r="E43" s="105">
        <v>95</v>
      </c>
      <c r="F43" s="105"/>
      <c r="G43" s="105"/>
      <c r="H43" s="105"/>
      <c r="I43" s="105"/>
      <c r="J43" s="105"/>
      <c r="K43" s="107"/>
      <c r="L43" s="387"/>
    </row>
    <row r="44" spans="1:12" x14ac:dyDescent="0.25">
      <c r="A44" s="131">
        <v>44042</v>
      </c>
      <c r="B44" s="104" t="s">
        <v>20</v>
      </c>
      <c r="C44" s="105"/>
      <c r="D44" s="106"/>
      <c r="E44" s="105">
        <v>95</v>
      </c>
      <c r="F44" s="105"/>
      <c r="G44" s="105"/>
      <c r="H44" s="105"/>
      <c r="I44" s="105"/>
      <c r="J44" s="105"/>
      <c r="K44" s="107"/>
      <c r="L44" s="387"/>
    </row>
    <row r="45" spans="1:12" ht="22.5" customHeight="1" x14ac:dyDescent="0.25">
      <c r="A45" s="14">
        <v>44057</v>
      </c>
      <c r="B45" s="15" t="s">
        <v>32</v>
      </c>
      <c r="C45" s="58"/>
      <c r="D45" s="59">
        <f t="shared" si="0"/>
        <v>0</v>
      </c>
      <c r="E45" s="58"/>
      <c r="F45" s="58"/>
      <c r="G45" s="58"/>
      <c r="H45" s="58"/>
      <c r="I45" s="58"/>
      <c r="J45" s="58" t="s">
        <v>538</v>
      </c>
      <c r="K45" s="60"/>
      <c r="L45" s="100" t="s">
        <v>539</v>
      </c>
    </row>
    <row r="46" spans="1:12" ht="97.5" customHeight="1" x14ac:dyDescent="0.25">
      <c r="A46" s="665">
        <v>44065</v>
      </c>
      <c r="B46" s="388" t="s">
        <v>68</v>
      </c>
      <c r="C46" s="667" t="s">
        <v>540</v>
      </c>
      <c r="D46" s="668"/>
      <c r="E46" s="668"/>
      <c r="F46" s="668"/>
      <c r="G46" s="668"/>
      <c r="H46" s="668"/>
      <c r="I46" s="668"/>
      <c r="J46" s="669"/>
      <c r="K46" s="389" t="s">
        <v>541</v>
      </c>
      <c r="L46" s="390" t="s">
        <v>542</v>
      </c>
    </row>
    <row r="47" spans="1:12" ht="51" customHeight="1" x14ac:dyDescent="0.25">
      <c r="A47" s="666"/>
      <c r="B47" s="130" t="s">
        <v>38</v>
      </c>
      <c r="C47" s="398" t="s">
        <v>543</v>
      </c>
      <c r="D47" s="399"/>
      <c r="E47" s="399"/>
      <c r="F47" s="399"/>
      <c r="G47" s="399"/>
      <c r="H47" s="399"/>
      <c r="I47" s="399"/>
      <c r="J47" s="400"/>
      <c r="K47" s="60"/>
      <c r="L47" s="391" t="s">
        <v>544</v>
      </c>
    </row>
    <row r="48" spans="1:12" x14ac:dyDescent="0.25">
      <c r="A48" s="14">
        <v>44091</v>
      </c>
      <c r="B48" s="130" t="s">
        <v>92</v>
      </c>
      <c r="C48" s="404" t="s">
        <v>545</v>
      </c>
      <c r="D48" s="405"/>
      <c r="E48" s="405"/>
      <c r="F48" s="405"/>
      <c r="G48" s="405"/>
      <c r="H48" s="405"/>
      <c r="I48" s="405"/>
      <c r="J48" s="406"/>
      <c r="K48" s="60"/>
      <c r="L48" s="21"/>
    </row>
    <row r="49" spans="1:12" x14ac:dyDescent="0.25">
      <c r="A49" s="14">
        <v>44133</v>
      </c>
      <c r="B49" s="34" t="s">
        <v>92</v>
      </c>
      <c r="C49" s="404" t="s">
        <v>546</v>
      </c>
      <c r="D49" s="405"/>
      <c r="E49" s="405"/>
      <c r="F49" s="405"/>
      <c r="G49" s="405"/>
      <c r="H49" s="405"/>
      <c r="I49" s="405"/>
      <c r="J49" s="406"/>
      <c r="K49" s="60"/>
      <c r="L49" s="21"/>
    </row>
    <row r="50" spans="1:12" x14ac:dyDescent="0.25">
      <c r="A50" s="14"/>
      <c r="C50" s="58"/>
      <c r="D50" s="59">
        <f t="shared" si="0"/>
        <v>0</v>
      </c>
      <c r="E50" s="58"/>
      <c r="F50" s="58"/>
      <c r="G50" s="58"/>
      <c r="H50" s="58"/>
      <c r="I50" s="58"/>
      <c r="J50" s="58"/>
      <c r="K50" s="60"/>
      <c r="L50" s="21"/>
    </row>
    <row r="51" spans="1:12" x14ac:dyDescent="0.25">
      <c r="A51" s="14"/>
      <c r="C51" s="58"/>
      <c r="D51" s="59">
        <f t="shared" si="0"/>
        <v>0</v>
      </c>
      <c r="E51" s="58"/>
      <c r="F51" s="58"/>
      <c r="G51" s="58"/>
      <c r="H51" s="58"/>
      <c r="I51" s="58"/>
      <c r="J51" s="58"/>
      <c r="K51" s="60"/>
      <c r="L51" s="21"/>
    </row>
    <row r="52" spans="1:12" x14ac:dyDescent="0.25">
      <c r="A52" s="14"/>
      <c r="C52" s="58"/>
      <c r="D52" s="59">
        <f t="shared" si="0"/>
        <v>0</v>
      </c>
      <c r="E52" s="58"/>
      <c r="F52" s="58"/>
      <c r="G52" s="58"/>
      <c r="H52" s="58"/>
      <c r="I52" s="58"/>
      <c r="J52" s="58"/>
      <c r="K52" s="60"/>
      <c r="L52" s="21"/>
    </row>
    <row r="53" spans="1:12" x14ac:dyDescent="0.25">
      <c r="A53" s="14"/>
      <c r="C53" s="58"/>
      <c r="D53" s="59">
        <f t="shared" si="0"/>
        <v>0</v>
      </c>
      <c r="E53" s="58"/>
      <c r="F53" s="58"/>
      <c r="G53" s="58"/>
      <c r="H53" s="58"/>
      <c r="I53" s="58"/>
      <c r="J53" s="58"/>
      <c r="K53" s="60"/>
      <c r="L53" s="21"/>
    </row>
    <row r="54" spans="1:12" x14ac:dyDescent="0.25">
      <c r="A54" s="14"/>
      <c r="C54" s="58"/>
      <c r="D54" s="59">
        <f t="shared" si="0"/>
        <v>0</v>
      </c>
      <c r="E54" s="58"/>
      <c r="F54" s="58"/>
      <c r="G54" s="58"/>
      <c r="H54" s="58"/>
      <c r="I54" s="58"/>
      <c r="J54" s="58"/>
      <c r="K54" s="60"/>
      <c r="L54" s="21"/>
    </row>
    <row r="55" spans="1:12" x14ac:dyDescent="0.25">
      <c r="A55" s="14"/>
      <c r="C55" s="58"/>
      <c r="D55" s="59">
        <f t="shared" si="0"/>
        <v>0</v>
      </c>
      <c r="E55" s="58"/>
      <c r="F55" s="58"/>
      <c r="G55" s="58"/>
      <c r="H55" s="58"/>
      <c r="I55" s="58"/>
      <c r="J55" s="58"/>
      <c r="K55" s="60"/>
      <c r="L55" s="21"/>
    </row>
    <row r="56" spans="1:12" x14ac:dyDescent="0.25">
      <c r="A56" s="14"/>
      <c r="C56" s="58"/>
      <c r="D56" s="59">
        <f t="shared" si="0"/>
        <v>0</v>
      </c>
      <c r="E56" s="58"/>
      <c r="F56" s="58"/>
      <c r="G56" s="58"/>
      <c r="H56" s="58"/>
      <c r="I56" s="58"/>
      <c r="J56" s="58"/>
      <c r="K56" s="60"/>
      <c r="L56" s="21"/>
    </row>
    <row r="57" spans="1:12" x14ac:dyDescent="0.25">
      <c r="A57" s="14"/>
      <c r="C57" s="58"/>
      <c r="D57" s="59">
        <f t="shared" si="0"/>
        <v>0</v>
      </c>
      <c r="E57" s="58"/>
      <c r="F57" s="58"/>
      <c r="G57" s="58"/>
      <c r="H57" s="58"/>
      <c r="I57" s="58"/>
      <c r="J57" s="58"/>
      <c r="K57" s="60"/>
      <c r="L57" s="21"/>
    </row>
    <row r="58" spans="1:12" x14ac:dyDescent="0.25">
      <c r="A58" s="14"/>
      <c r="C58" s="58"/>
      <c r="D58" s="59">
        <f t="shared" si="0"/>
        <v>0</v>
      </c>
      <c r="E58" s="58"/>
      <c r="F58" s="58"/>
      <c r="G58" s="58"/>
      <c r="H58" s="58"/>
      <c r="I58" s="58"/>
      <c r="J58" s="58"/>
      <c r="K58" s="60"/>
      <c r="L58" s="21"/>
    </row>
    <row r="59" spans="1:12" x14ac:dyDescent="0.25">
      <c r="A59" s="14"/>
      <c r="C59" s="58"/>
      <c r="D59" s="59">
        <f t="shared" si="0"/>
        <v>0</v>
      </c>
      <c r="E59" s="58"/>
      <c r="F59" s="58"/>
      <c r="G59" s="58"/>
      <c r="H59" s="58"/>
      <c r="I59" s="58"/>
      <c r="J59" s="58"/>
      <c r="K59" s="60"/>
      <c r="L59" s="21"/>
    </row>
    <row r="60" spans="1:12" x14ac:dyDescent="0.25">
      <c r="A60" s="14"/>
      <c r="C60" s="58"/>
      <c r="D60" s="59">
        <f t="shared" si="0"/>
        <v>0</v>
      </c>
      <c r="E60" s="58"/>
      <c r="F60" s="58"/>
      <c r="G60" s="58"/>
      <c r="H60" s="58"/>
      <c r="I60" s="58"/>
      <c r="J60" s="58"/>
      <c r="K60" s="60"/>
      <c r="L60" s="21"/>
    </row>
    <row r="61" spans="1:12" x14ac:dyDescent="0.25">
      <c r="A61" s="14"/>
      <c r="C61" s="58"/>
      <c r="D61" s="59">
        <f t="shared" si="0"/>
        <v>0</v>
      </c>
      <c r="E61" s="58"/>
      <c r="F61" s="58"/>
      <c r="G61" s="58"/>
      <c r="H61" s="58"/>
      <c r="I61" s="58"/>
      <c r="J61" s="58"/>
      <c r="K61" s="60"/>
      <c r="L61" s="21"/>
    </row>
    <row r="62" spans="1:12" x14ac:dyDescent="0.25">
      <c r="A62" s="14"/>
      <c r="C62" s="58"/>
      <c r="D62" s="58"/>
      <c r="E62" s="58"/>
      <c r="F62" s="58"/>
      <c r="G62" s="58"/>
      <c r="H62" s="58"/>
      <c r="I62" s="58"/>
      <c r="J62" s="58"/>
      <c r="K62" s="60"/>
      <c r="L62" s="21"/>
    </row>
    <row r="63" spans="1:12" x14ac:dyDescent="0.25">
      <c r="A63" s="14"/>
      <c r="C63" s="58"/>
      <c r="D63" s="58"/>
      <c r="E63" s="58"/>
      <c r="F63" s="58"/>
      <c r="G63" s="58"/>
      <c r="H63" s="58"/>
      <c r="I63" s="58"/>
      <c r="J63" s="58"/>
      <c r="K63" s="60"/>
      <c r="L63" s="21"/>
    </row>
    <row r="64" spans="1:12" x14ac:dyDescent="0.25">
      <c r="A64" s="14"/>
      <c r="C64" s="58"/>
      <c r="D64" s="58"/>
      <c r="E64" s="58"/>
      <c r="F64" s="58"/>
      <c r="G64" s="58"/>
      <c r="H64" s="58"/>
      <c r="I64" s="58"/>
      <c r="J64" s="58"/>
      <c r="K64" s="60"/>
      <c r="L64" s="21"/>
    </row>
    <row r="65" spans="1:12" x14ac:dyDescent="0.25">
      <c r="A65" s="14"/>
      <c r="L65" s="21"/>
    </row>
    <row r="66" spans="1:12" x14ac:dyDescent="0.25">
      <c r="A66" s="14"/>
      <c r="L66" s="21"/>
    </row>
    <row r="67" spans="1:12" x14ac:dyDescent="0.25">
      <c r="A67" s="14"/>
      <c r="L67" s="21"/>
    </row>
    <row r="68" spans="1:12" x14ac:dyDescent="0.25">
      <c r="A68" s="14"/>
      <c r="L68" s="21"/>
    </row>
    <row r="69" spans="1:12" x14ac:dyDescent="0.25">
      <c r="A69" s="14"/>
      <c r="L69" s="21"/>
    </row>
    <row r="70" spans="1:12" x14ac:dyDescent="0.25">
      <c r="A70" s="14"/>
    </row>
  </sheetData>
  <autoFilter ref="B6:K6"/>
  <mergeCells count="42">
    <mergeCell ref="A1:L1"/>
    <mergeCell ref="A2:B2"/>
    <mergeCell ref="C2:F2"/>
    <mergeCell ref="G2:H2"/>
    <mergeCell ref="I2:J2"/>
    <mergeCell ref="K2:L2"/>
    <mergeCell ref="K5:L5"/>
    <mergeCell ref="C7:J7"/>
    <mergeCell ref="A3:B3"/>
    <mergeCell ref="C3:F3"/>
    <mergeCell ref="G3:H3"/>
    <mergeCell ref="I3:J3"/>
    <mergeCell ref="K3:L3"/>
    <mergeCell ref="A4:B4"/>
    <mergeCell ref="C4:F4"/>
    <mergeCell ref="G4:H4"/>
    <mergeCell ref="I4:J4"/>
    <mergeCell ref="K4:L4"/>
    <mergeCell ref="C15:J15"/>
    <mergeCell ref="A5:B5"/>
    <mergeCell ref="C5:F5"/>
    <mergeCell ref="G5:H5"/>
    <mergeCell ref="I5:J5"/>
    <mergeCell ref="C10:J10"/>
    <mergeCell ref="A11:A12"/>
    <mergeCell ref="A13:A14"/>
    <mergeCell ref="C14:J14"/>
    <mergeCell ref="N14:AB14"/>
    <mergeCell ref="A46:A47"/>
    <mergeCell ref="C46:J46"/>
    <mergeCell ref="C47:J47"/>
    <mergeCell ref="A16:A17"/>
    <mergeCell ref="C17:J17"/>
    <mergeCell ref="C20:J20"/>
    <mergeCell ref="C22:J22"/>
    <mergeCell ref="C30:J30"/>
    <mergeCell ref="C31:J31"/>
    <mergeCell ref="C48:J48"/>
    <mergeCell ref="C49:J49"/>
    <mergeCell ref="C35:J35"/>
    <mergeCell ref="C36:J36"/>
    <mergeCell ref="C39:J3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A-60</vt:lpstr>
      <vt:lpstr>A-61</vt:lpstr>
      <vt:lpstr>A-62</vt:lpstr>
      <vt:lpstr>A-63</vt:lpstr>
      <vt:lpstr>A-66</vt:lpstr>
      <vt:lpstr>A-67</vt:lpstr>
      <vt:lpstr>A-68</vt:lpstr>
      <vt:lpstr>A-69</vt:lpstr>
      <vt:lpstr>A-70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Muhammed E. Wafa</dc:creator>
  <cp:lastModifiedBy>Muhammed Elbasiony Wafa</cp:lastModifiedBy>
  <dcterms:created xsi:type="dcterms:W3CDTF">2022-01-03T18:46:42Z</dcterms:created>
  <dcterms:modified xsi:type="dcterms:W3CDTF">2022-01-10T17:52:44Z</dcterms:modified>
</cp:coreProperties>
</file>