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showInkAnnotation="0" autoCompressPictures="0"/>
  <xr:revisionPtr revIDLastSave="10" documentId="11_42AAD8DB92E1B694ABD57041BB3193F1CC16F1F8" xr6:coauthVersionLast="47" xr6:coauthVersionMax="47" xr10:uidLastSave="{1053572F-CE04-487C-A5A8-50F07C271700}"/>
  <bookViews>
    <workbookView xWindow="0" yWindow="0" windowWidth="0" windowHeight="0" xr2:uid="{00000000-000D-0000-FFFF-FFFF00000000}"/>
  </bookViews>
  <sheets>
    <sheet name="Dişli Ölçüleri" sheetId="1" r:id="rId1"/>
    <sheet name="Mil Yerleşimi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B15" i="2" s="1"/>
  <c r="F6" i="2"/>
  <c r="B14" i="2" s="1"/>
  <c r="F5" i="2"/>
  <c r="B13" i="2" s="1"/>
  <c r="F4" i="2"/>
  <c r="B12" i="2" s="1"/>
  <c r="C12" i="2" s="1"/>
  <c r="C13" i="2" s="1"/>
  <c r="C14" i="2" s="1"/>
  <c r="C15" i="2" s="1"/>
  <c r="G18" i="1"/>
  <c r="E18" i="1"/>
  <c r="D18" i="1"/>
  <c r="G17" i="1"/>
  <c r="E17" i="1"/>
  <c r="D17" i="1"/>
  <c r="G16" i="1"/>
  <c r="E16" i="1"/>
  <c r="D16" i="1"/>
  <c r="G15" i="1"/>
  <c r="E15" i="1"/>
  <c r="D15" i="1"/>
  <c r="G14" i="1"/>
  <c r="E14" i="1"/>
  <c r="D14" i="1"/>
  <c r="G13" i="1"/>
  <c r="E13" i="1"/>
  <c r="D13" i="1"/>
  <c r="G12" i="1"/>
  <c r="E12" i="1"/>
  <c r="D12" i="1"/>
  <c r="G11" i="1"/>
  <c r="E11" i="1"/>
  <c r="D11" i="1"/>
  <c r="B8" i="1"/>
</calcChain>
</file>

<file path=xl/sharedStrings.xml><?xml version="1.0" encoding="utf-8"?>
<sst xmlns="http://schemas.openxmlformats.org/spreadsheetml/2006/main" count="52" uniqueCount="47">
  <si>
    <t>Takuyyiddin Atölyesi – Dişli Baskı Ölçüleri</t>
  </si>
  <si>
    <t>Tasarım girdisi</t>
  </si>
  <si>
    <t>Değer</t>
  </si>
  <si>
    <t>Modül (mm)</t>
  </si>
  <si>
    <t>Basınç açısı (°)</t>
  </si>
  <si>
    <t>Tayrot çapı (mm)</t>
  </si>
  <si>
    <t>Baskı deliği – başlangıç (mm)</t>
  </si>
  <si>
    <t>Diş adımı, π × modül (mm)</t>
  </si>
  <si>
    <t>Dişli</t>
  </si>
  <si>
    <t>Mil</t>
  </si>
  <si>
    <t>Diş sayısı</t>
  </si>
  <si>
    <t>Bölüm çapı (mm)</t>
  </si>
  <si>
    <t>Dış çap (mm)</t>
  </si>
  <si>
    <t>Kalınlık / en (mm)</t>
  </si>
  <si>
    <t>Mil deliği (mm)</t>
  </si>
  <si>
    <t>Birleşik parça</t>
  </si>
  <si>
    <t>A</t>
  </si>
  <si>
    <t>–</t>
  </si>
  <si>
    <t>B</t>
  </si>
  <si>
    <t>B + C</t>
  </si>
  <si>
    <t>C</t>
  </si>
  <si>
    <t>D</t>
  </si>
  <si>
    <t>D + E</t>
  </si>
  <si>
    <t>E</t>
  </si>
  <si>
    <t>F</t>
  </si>
  <si>
    <t>F + G</t>
  </si>
  <si>
    <t>G</t>
  </si>
  <si>
    <t>H</t>
  </si>
  <si>
    <t>Üretim notları</t>
  </si>
  <si>
    <t>• B+C, D+E ve F+G aynı milde eş merkezli ve birbirine sabit çalışacak birleşik dişlilerdir.</t>
  </si>
  <si>
    <t>• Tüm dişliler aynı modül (3,2) ve aynı basınç açısıyla (20°) çizilmelidir. Seri baskıdan önce 6,0 / 6,3 / 6,5 / 6,7 mm delik testi önerilir.</t>
  </si>
  <si>
    <t>Takuyyiddin Atölyesi – Mil Merkezleri</t>
  </si>
  <si>
    <t>Dişli çifti</t>
  </si>
  <si>
    <t>İlk mil</t>
  </si>
  <si>
    <t>İkinci mil</t>
  </si>
  <si>
    <t>Diş 1</t>
  </si>
  <si>
    <t>Diş 2</t>
  </si>
  <si>
    <t>Merkez mesafesi (mm)</t>
  </si>
  <si>
    <t>A–B</t>
  </si>
  <si>
    <t>C–D</t>
  </si>
  <si>
    <t>E–F</t>
  </si>
  <si>
    <t>G–H</t>
  </si>
  <si>
    <t>Bir önceki mile uzaklık (mm)</t>
  </si>
  <si>
    <t>1. mile göre X konumu (mm)</t>
  </si>
  <si>
    <t>Yerleşim notu</t>
  </si>
  <si>
    <t>Mil merkezleri aynı yatay doğrultuda kabul edilmiştir. 1. mil X=0 alındığında son mil merkezi X=345,6 mm olur.</t>
  </si>
  <si>
    <t>80 dişli çarkın dış çapı 262,4 mm’dir; 200 mm yüksekliğindeki pleksiye ortalanırsa üstten ve alttan yaklaşık 31,2 mm taşar.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</si>
</sst>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name val="Carlito"/>
    </font>
    <font>
      <b/>
      <sz val="16"/>
      <color rgb="FFFFFFFF"/>
      <name val="Aptos"/>
    </font>
    <font>
      <sz val="11"/>
      <name val="Aptos"/>
    </font>
    <font>
      <b/>
      <sz val="10"/>
      <color rgb="FFFFFFFF"/>
      <name val="Aptos"/>
    </font>
    <font>
      <sz val="10"/>
      <name val="Aptos"/>
    </font>
    <font>
      <b/>
      <sz val="10"/>
      <color rgb="FF17365D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97132"/>
      </patternFill>
    </fill>
    <fill>
      <patternFill patternType="solid">
        <fgColor rgb="FFF3F6F9"/>
      </patternFill>
    </fill>
    <fill>
      <patternFill patternType="solid">
        <fgColor rgb="FFD9EAF7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thin">
        <color rgb="FFB8C4CE"/>
      </left>
      <right/>
      <top style="thin">
        <color rgb="FFB8C4CE"/>
      </top>
      <bottom/>
      <diagonal/>
    </border>
    <border>
      <left/>
      <right/>
      <top style="thin">
        <color rgb="FFB8C4CE"/>
      </top>
      <bottom/>
      <diagonal/>
    </border>
    <border>
      <left/>
      <right style="thin">
        <color rgb="FFB8C4CE"/>
      </right>
      <top style="thin">
        <color rgb="FFB8C4CE"/>
      </top>
      <bottom/>
      <diagonal/>
    </border>
    <border>
      <left style="thin">
        <color rgb="FFB8C4CE"/>
      </left>
      <right/>
      <top/>
      <bottom/>
      <diagonal/>
    </border>
    <border>
      <left/>
      <right style="thin">
        <color rgb="FFB8C4CE"/>
      </right>
      <top/>
      <bottom/>
      <diagonal/>
    </border>
    <border>
      <left style="thin">
        <color rgb="FFB8C4CE"/>
      </left>
      <right/>
      <top/>
      <bottom style="thin">
        <color rgb="FFB8C4CE"/>
      </bottom>
      <diagonal/>
    </border>
    <border>
      <left/>
      <right/>
      <top/>
      <bottom style="thin">
        <color rgb="FFB8C4CE"/>
      </bottom>
      <diagonal/>
    </border>
    <border>
      <left/>
      <right style="thin">
        <color rgb="FFB8C4CE"/>
      </right>
      <top/>
      <bottom style="thin">
        <color rgb="FFB8C4CE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4" borderId="1" xfId="0" applyFont="1" applyFill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164" fontId="4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15</xdr:col>
      <xdr:colOff>457200</xdr:colOff>
      <xdr:row>17</xdr:row>
      <xdr:rowOff>104775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687E0DC9-06AA-2BF7-9B4A-FE0EE73BB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63400" y="571500"/>
          <a:ext cx="4572000" cy="2962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14</xdr:col>
      <xdr:colOff>457200</xdr:colOff>
      <xdr:row>17</xdr:row>
      <xdr:rowOff>66675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86006192-5697-6F63-901D-98E4EB046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5400" y="762000"/>
          <a:ext cx="4572000" cy="2962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workbookViewId="0">
      <selection activeCell="F24" sqref="F24"/>
    </sheetView>
  </sheetViews>
  <sheetFormatPr defaultRowHeight="15"/>
  <cols>
    <col min="1" max="1" width="31" customWidth="1"/>
    <col min="2" max="2" width="14" customWidth="1"/>
    <col min="3" max="3" width="13" customWidth="1"/>
    <col min="4" max="8" width="18" customWidth="1"/>
  </cols>
  <sheetData>
    <row r="1" spans="1:8" ht="30" customHeight="1">
      <c r="A1" s="12" t="s">
        <v>0</v>
      </c>
      <c r="B1" s="12"/>
      <c r="C1" s="12"/>
      <c r="D1" s="12"/>
      <c r="E1" s="12"/>
      <c r="F1" s="12"/>
      <c r="G1" s="12"/>
      <c r="H1" s="1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1</v>
      </c>
      <c r="B3" s="3" t="s">
        <v>2</v>
      </c>
      <c r="C3" s="4"/>
      <c r="D3" s="4"/>
      <c r="E3" s="4"/>
      <c r="F3" s="4"/>
      <c r="G3" s="4"/>
      <c r="H3" s="4"/>
    </row>
    <row r="4" spans="1:8">
      <c r="A4" s="5" t="s">
        <v>3</v>
      </c>
      <c r="B4" s="6">
        <v>3.2</v>
      </c>
      <c r="C4" s="4"/>
      <c r="D4" s="4"/>
      <c r="E4" s="4"/>
      <c r="F4" s="4"/>
      <c r="G4" s="4"/>
      <c r="H4" s="4"/>
    </row>
    <row r="5" spans="1:8">
      <c r="A5" s="5" t="s">
        <v>4</v>
      </c>
      <c r="B5" s="6">
        <v>20</v>
      </c>
      <c r="C5" s="4"/>
      <c r="D5" s="4"/>
      <c r="E5" s="4"/>
      <c r="F5" s="4"/>
      <c r="G5" s="4"/>
      <c r="H5" s="4"/>
    </row>
    <row r="6" spans="1:8">
      <c r="A6" s="5" t="s">
        <v>5</v>
      </c>
      <c r="B6" s="6">
        <v>6</v>
      </c>
      <c r="C6" s="4"/>
      <c r="D6" s="4"/>
      <c r="E6" s="4"/>
      <c r="F6" s="4"/>
      <c r="G6" s="4"/>
      <c r="H6" s="4"/>
    </row>
    <row r="7" spans="1:8">
      <c r="A7" s="5" t="s">
        <v>6</v>
      </c>
      <c r="B7" s="6">
        <v>6</v>
      </c>
      <c r="C7" s="4"/>
      <c r="D7" s="4"/>
      <c r="E7" s="4"/>
      <c r="F7" s="4"/>
      <c r="G7" s="4"/>
      <c r="H7" s="4"/>
    </row>
    <row r="8" spans="1:8">
      <c r="A8" s="5" t="s">
        <v>7</v>
      </c>
      <c r="B8" s="6">
        <f>PI()*B4</f>
        <v>10.053096491487338</v>
      </c>
      <c r="C8" s="4"/>
      <c r="D8" s="4"/>
      <c r="E8" s="4"/>
      <c r="F8" s="4"/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  <row r="10" spans="1:8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15</v>
      </c>
    </row>
    <row r="11" spans="1:8">
      <c r="A11" s="7" t="s">
        <v>16</v>
      </c>
      <c r="B11" s="7">
        <v>1</v>
      </c>
      <c r="C11" s="7">
        <v>8</v>
      </c>
      <c r="D11" s="8">
        <f>C11*$B$4</f>
        <v>25.6</v>
      </c>
      <c r="E11" s="8">
        <f>(C11+2)*$B$4</f>
        <v>32</v>
      </c>
      <c r="F11" s="8">
        <v>20</v>
      </c>
      <c r="G11" s="8">
        <f>$B$7</f>
        <v>6</v>
      </c>
      <c r="H11" s="9" t="s">
        <v>17</v>
      </c>
    </row>
    <row r="12" spans="1:8">
      <c r="A12" s="7" t="s">
        <v>18</v>
      </c>
      <c r="B12" s="7">
        <v>2</v>
      </c>
      <c r="C12" s="7">
        <v>48</v>
      </c>
      <c r="D12" s="8">
        <f>C12*$B$4</f>
        <v>153.60000000000002</v>
      </c>
      <c r="E12" s="8">
        <f>(C12+2)*$B$4</f>
        <v>160</v>
      </c>
      <c r="F12" s="8">
        <v>5</v>
      </c>
      <c r="G12" s="8">
        <f>$B$7</f>
        <v>6</v>
      </c>
      <c r="H12" s="9" t="s">
        <v>19</v>
      </c>
    </row>
    <row r="13" spans="1:8">
      <c r="A13" s="7" t="s">
        <v>20</v>
      </c>
      <c r="B13" s="7">
        <v>2</v>
      </c>
      <c r="C13" s="7">
        <v>8</v>
      </c>
      <c r="D13" s="8">
        <f>C13*$B$4</f>
        <v>25.6</v>
      </c>
      <c r="E13" s="8">
        <f>(C13+2)*$B$4</f>
        <v>32</v>
      </c>
      <c r="F13" s="8">
        <v>20</v>
      </c>
      <c r="G13" s="8">
        <f>$B$7</f>
        <v>6</v>
      </c>
      <c r="H13" s="9" t="s">
        <v>19</v>
      </c>
    </row>
    <row r="14" spans="1:8">
      <c r="A14" s="22" t="s">
        <v>21</v>
      </c>
      <c r="B14" s="22">
        <v>3</v>
      </c>
      <c r="C14" s="22">
        <v>80</v>
      </c>
      <c r="D14" s="23">
        <f>C14*$B$4</f>
        <v>256</v>
      </c>
      <c r="E14" s="23">
        <f>(C14+2)*$B$4</f>
        <v>262.40000000000003</v>
      </c>
      <c r="F14" s="23">
        <v>5</v>
      </c>
      <c r="G14" s="23">
        <f>$B$7</f>
        <v>6</v>
      </c>
      <c r="H14" s="24" t="s">
        <v>22</v>
      </c>
    </row>
    <row r="15" spans="1:8">
      <c r="A15" s="7" t="s">
        <v>23</v>
      </c>
      <c r="B15" s="7">
        <v>3</v>
      </c>
      <c r="C15" s="7">
        <v>8</v>
      </c>
      <c r="D15" s="8">
        <f>C15*$B$4</f>
        <v>25.6</v>
      </c>
      <c r="E15" s="8">
        <f>(C15+2)*$B$4</f>
        <v>32</v>
      </c>
      <c r="F15" s="8">
        <v>20</v>
      </c>
      <c r="G15" s="8">
        <f>$B$7</f>
        <v>6</v>
      </c>
      <c r="H15" s="9" t="s">
        <v>22</v>
      </c>
    </row>
    <row r="16" spans="1:8">
      <c r="A16" s="7" t="s">
        <v>24</v>
      </c>
      <c r="B16" s="7">
        <v>4</v>
      </c>
      <c r="C16" s="7">
        <v>32</v>
      </c>
      <c r="D16" s="8">
        <f>C16*$B$4</f>
        <v>102.4</v>
      </c>
      <c r="E16" s="8">
        <f>(C16+2)*$B$4</f>
        <v>108.80000000000001</v>
      </c>
      <c r="F16" s="8">
        <v>5</v>
      </c>
      <c r="G16" s="8">
        <f>$B$7</f>
        <v>6</v>
      </c>
      <c r="H16" s="9" t="s">
        <v>25</v>
      </c>
    </row>
    <row r="17" spans="1:8">
      <c r="A17" s="7" t="s">
        <v>26</v>
      </c>
      <c r="B17" s="7">
        <v>4</v>
      </c>
      <c r="C17" s="7">
        <v>8</v>
      </c>
      <c r="D17" s="8">
        <f>C17*$B$4</f>
        <v>25.6</v>
      </c>
      <c r="E17" s="8">
        <f>(C17+2)*$B$4</f>
        <v>32</v>
      </c>
      <c r="F17" s="8">
        <v>20</v>
      </c>
      <c r="G17" s="8">
        <f>$B$7</f>
        <v>6</v>
      </c>
      <c r="H17" s="9" t="s">
        <v>25</v>
      </c>
    </row>
    <row r="18" spans="1:8">
      <c r="A18" s="7" t="s">
        <v>27</v>
      </c>
      <c r="B18" s="7">
        <v>5</v>
      </c>
      <c r="C18" s="7">
        <v>24</v>
      </c>
      <c r="D18" s="8">
        <f>C18*$B$4</f>
        <v>76.800000000000011</v>
      </c>
      <c r="E18" s="8">
        <f>(C18+2)*$B$4</f>
        <v>83.2</v>
      </c>
      <c r="F18" s="8">
        <v>5</v>
      </c>
      <c r="G18" s="8">
        <f>$B$7</f>
        <v>6</v>
      </c>
      <c r="H18" s="9" t="s">
        <v>17</v>
      </c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13" t="s">
        <v>28</v>
      </c>
      <c r="B20" s="14"/>
      <c r="C20" s="14"/>
      <c r="D20" s="14"/>
      <c r="E20" s="14"/>
      <c r="F20" s="14"/>
      <c r="G20" s="14"/>
      <c r="H20" s="15"/>
    </row>
    <row r="21" spans="1:8" ht="30" customHeight="1">
      <c r="A21" s="16" t="s">
        <v>29</v>
      </c>
      <c r="B21" s="17"/>
      <c r="C21" s="17"/>
      <c r="D21" s="17"/>
      <c r="E21" s="17"/>
      <c r="F21" s="17"/>
      <c r="G21" s="17"/>
      <c r="H21" s="18"/>
    </row>
    <row r="22" spans="1:8" ht="30" customHeight="1">
      <c r="A22" s="19" t="s">
        <v>30</v>
      </c>
      <c r="B22" s="20"/>
      <c r="C22" s="20"/>
      <c r="D22" s="20"/>
      <c r="E22" s="20"/>
      <c r="F22" s="20"/>
      <c r="G22" s="20"/>
      <c r="H22" s="21"/>
    </row>
  </sheetData>
  <mergeCells count="4">
    <mergeCell ref="A1:H1"/>
    <mergeCell ref="A20:H20"/>
    <mergeCell ref="A21:H21"/>
    <mergeCell ref="A22:H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workbookViewId="0">
      <selection activeCell="F10" sqref="F10"/>
    </sheetView>
  </sheetViews>
  <sheetFormatPr defaultRowHeight="15"/>
  <cols>
    <col min="1" max="1" width="17" customWidth="1"/>
    <col min="2" max="3" width="19" customWidth="1"/>
    <col min="4" max="5" width="11" customWidth="1"/>
    <col min="6" max="6" width="22" customWidth="1"/>
  </cols>
  <sheetData>
    <row r="1" spans="1:6" ht="30" customHeight="1">
      <c r="A1" s="12" t="s">
        <v>31</v>
      </c>
      <c r="B1" s="12"/>
      <c r="C1" s="12"/>
      <c r="D1" s="12"/>
      <c r="E1" s="12"/>
      <c r="F1" s="12"/>
    </row>
    <row r="2" spans="1:6">
      <c r="A2" s="2"/>
      <c r="B2" s="2"/>
      <c r="C2" s="2"/>
      <c r="D2" s="2"/>
      <c r="E2" s="2"/>
      <c r="F2" s="2"/>
    </row>
    <row r="3" spans="1:6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</row>
    <row r="4" spans="1:6">
      <c r="A4" s="9" t="s">
        <v>38</v>
      </c>
      <c r="B4" s="7">
        <v>1</v>
      </c>
      <c r="C4" s="7">
        <v>2</v>
      </c>
      <c r="D4" s="7">
        <v>8</v>
      </c>
      <c r="E4" s="7">
        <v>48</v>
      </c>
      <c r="F4" s="25">
        <f>(D4+E4)*'Dişli Ölçüleri'!$B$4/2</f>
        <v>89.600000000000009</v>
      </c>
    </row>
    <row r="5" spans="1:6">
      <c r="A5" s="9" t="s">
        <v>39</v>
      </c>
      <c r="B5" s="7">
        <v>2</v>
      </c>
      <c r="C5" s="7">
        <v>3</v>
      </c>
      <c r="D5" s="7">
        <v>8</v>
      </c>
      <c r="E5" s="7">
        <v>80</v>
      </c>
      <c r="F5" s="25">
        <f>(D5+E5)*'Dişli Ölçüleri'!$B$4/2</f>
        <v>140.80000000000001</v>
      </c>
    </row>
    <row r="6" spans="1:6">
      <c r="A6" s="9" t="s">
        <v>40</v>
      </c>
      <c r="B6" s="7">
        <v>3</v>
      </c>
      <c r="C6" s="7">
        <v>4</v>
      </c>
      <c r="D6" s="7">
        <v>8</v>
      </c>
      <c r="E6" s="7">
        <v>32</v>
      </c>
      <c r="F6" s="25">
        <f>(D6+E6)*'Dişli Ölçüleri'!$B$4/2</f>
        <v>64</v>
      </c>
    </row>
    <row r="7" spans="1:6">
      <c r="A7" s="9" t="s">
        <v>41</v>
      </c>
      <c r="B7" s="7">
        <v>4</v>
      </c>
      <c r="C7" s="7">
        <v>5</v>
      </c>
      <c r="D7" s="7">
        <v>8</v>
      </c>
      <c r="E7" s="7">
        <v>24</v>
      </c>
      <c r="F7" s="25">
        <f>(D7+E7)*'Dişli Ölçüleri'!$B$4/2</f>
        <v>51.2</v>
      </c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 ht="33" customHeight="1">
      <c r="A10" s="11" t="s">
        <v>9</v>
      </c>
      <c r="B10" s="11" t="s">
        <v>42</v>
      </c>
      <c r="C10" s="11" t="s">
        <v>43</v>
      </c>
      <c r="D10" s="4"/>
      <c r="E10" s="4"/>
      <c r="F10" s="4"/>
    </row>
    <row r="11" spans="1:6">
      <c r="A11" s="7">
        <v>1</v>
      </c>
      <c r="B11" s="10">
        <v>0</v>
      </c>
      <c r="C11" s="10">
        <v>0</v>
      </c>
      <c r="D11" s="4"/>
      <c r="E11" s="4"/>
      <c r="F11" s="4"/>
    </row>
    <row r="12" spans="1:6">
      <c r="A12" s="7">
        <v>2</v>
      </c>
      <c r="B12" s="10">
        <f>F4</f>
        <v>89.600000000000009</v>
      </c>
      <c r="C12" s="10">
        <f>C11+B12</f>
        <v>89.600000000000009</v>
      </c>
      <c r="D12" s="4"/>
      <c r="E12" s="4"/>
      <c r="F12" s="4"/>
    </row>
    <row r="13" spans="1:6">
      <c r="A13" s="7">
        <v>3</v>
      </c>
      <c r="B13" s="10">
        <f>F5</f>
        <v>140.80000000000001</v>
      </c>
      <c r="C13" s="10">
        <f>C12+B13</f>
        <v>230.40000000000003</v>
      </c>
      <c r="D13" s="4"/>
      <c r="E13" s="4"/>
      <c r="F13" s="4"/>
    </row>
    <row r="14" spans="1:6">
      <c r="A14" s="7">
        <v>4</v>
      </c>
      <c r="B14" s="10">
        <f>F6</f>
        <v>64</v>
      </c>
      <c r="C14" s="10">
        <f>C13+B14</f>
        <v>294.40000000000003</v>
      </c>
      <c r="D14" s="4"/>
      <c r="E14" s="4"/>
      <c r="F14" s="4"/>
    </row>
    <row r="15" spans="1:6">
      <c r="A15" s="7">
        <v>5</v>
      </c>
      <c r="B15" s="10">
        <f>F7</f>
        <v>51.2</v>
      </c>
      <c r="C15" s="10">
        <f>C14+B15</f>
        <v>345.6</v>
      </c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13" t="s">
        <v>44</v>
      </c>
      <c r="B17" s="14"/>
      <c r="C17" s="14"/>
      <c r="D17" s="14"/>
      <c r="E17" s="14"/>
      <c r="F17" s="15"/>
    </row>
    <row r="18" spans="1:6" ht="27.95" customHeight="1">
      <c r="A18" s="16" t="s">
        <v>45</v>
      </c>
      <c r="B18" s="17"/>
      <c r="C18" s="17"/>
      <c r="D18" s="17"/>
      <c r="E18" s="17"/>
      <c r="F18" s="18"/>
    </row>
    <row r="19" spans="1:6" ht="27.95" customHeight="1">
      <c r="A19" s="19" t="s">
        <v>46</v>
      </c>
      <c r="B19" s="20"/>
      <c r="C19" s="20"/>
      <c r="D19" s="20"/>
      <c r="E19" s="20"/>
      <c r="F19" s="21"/>
    </row>
  </sheetData>
  <mergeCells count="4">
    <mergeCell ref="A1:F1"/>
    <mergeCell ref="A17:F17"/>
    <mergeCell ref="A18:F18"/>
    <mergeCell ref="A19:F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KARAKAŞ</cp:lastModifiedBy>
  <cp:revision/>
  <dcterms:created xsi:type="dcterms:W3CDTF">2026-09-06T20:35:36Z</dcterms:created>
  <dcterms:modified xsi:type="dcterms:W3CDTF">2026-09-06T20:35:36Z</dcterms:modified>
  <cp:category/>
  <cp:contentStatus/>
</cp:coreProperties>
</file>