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Y\Desktop\muhammetdowland\"/>
    </mc:Choice>
  </mc:AlternateContent>
  <bookViews>
    <workbookView xWindow="0" yWindow="0" windowWidth="20490" windowHeight="7620" activeTab="1"/>
  </bookViews>
  <sheets>
    <sheet name="Auswertung Messformular" sheetId="1" r:id="rId1"/>
    <sheet name="Berechnung Polygonzug" sheetId="2" r:id="rId2"/>
    <sheet name="Tabelle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 l="1"/>
  <c r="F9" i="3"/>
  <c r="C19" i="2"/>
  <c r="C24" i="2"/>
  <c r="C23" i="2"/>
  <c r="C13" i="2"/>
  <c r="C14" i="2"/>
  <c r="C15" i="2"/>
  <c r="C12" i="2"/>
  <c r="I11" i="2"/>
  <c r="I13" i="2" s="1"/>
  <c r="I15" i="2" s="1"/>
  <c r="I17" i="2" s="1"/>
  <c r="E9" i="3"/>
  <c r="F20" i="1"/>
  <c r="F29" i="1" l="1"/>
  <c r="F33" i="1"/>
  <c r="E33" i="1"/>
  <c r="F42" i="1"/>
  <c r="E42" i="1"/>
  <c r="F15" i="1"/>
  <c r="F24" i="1" l="1"/>
  <c r="G41" i="1" l="1"/>
  <c r="F38" i="1"/>
  <c r="E38" i="1"/>
  <c r="G37" i="1"/>
  <c r="G28" i="1"/>
  <c r="E29" i="1"/>
  <c r="G32" i="1"/>
  <c r="H28" i="1" s="1"/>
  <c r="E24" i="1"/>
  <c r="G23" i="1"/>
  <c r="E20" i="1"/>
  <c r="G19" i="1"/>
  <c r="G14" i="1"/>
  <c r="E15" i="1"/>
  <c r="G15" i="1" s="1"/>
  <c r="G10" i="1"/>
  <c r="H10" i="1" s="1"/>
  <c r="F11" i="1"/>
  <c r="E11" i="1"/>
  <c r="G11" i="1" l="1"/>
  <c r="H11" i="1" s="1"/>
  <c r="H37" i="1"/>
  <c r="H19" i="1"/>
  <c r="G42" i="1"/>
  <c r="G38" i="1"/>
  <c r="G33" i="1"/>
  <c r="G29" i="1"/>
  <c r="G24" i="1"/>
  <c r="G20" i="1"/>
  <c r="H38" i="1" l="1"/>
  <c r="H20" i="1"/>
  <c r="H29" i="1"/>
</calcChain>
</file>

<file path=xl/comments1.xml><?xml version="1.0" encoding="utf-8"?>
<comments xmlns="http://schemas.openxmlformats.org/spreadsheetml/2006/main">
  <authors>
    <author>kevin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Abl I St. Benno NW auf 0 eingesetz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Mittel von Abl. I und Abl. II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Abl. I 3017 auf 0 eingesetz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kevin:</t>
        </r>
        <r>
          <rPr>
            <sz val="9"/>
            <color indexed="81"/>
            <rFont val="Tahoma"/>
            <family val="2"/>
          </rPr>
          <t xml:space="preserve">
Abl. I N2 - Abl. I 3017</t>
        </r>
      </text>
    </comment>
  </commentList>
</comments>
</file>

<file path=xl/sharedStrings.xml><?xml version="1.0" encoding="utf-8"?>
<sst xmlns="http://schemas.openxmlformats.org/spreadsheetml/2006/main" count="80" uniqueCount="53">
  <si>
    <t>Zielpunkt</t>
  </si>
  <si>
    <t>Ablesungen Lage</t>
  </si>
  <si>
    <t>I</t>
  </si>
  <si>
    <t>II</t>
  </si>
  <si>
    <t>Abl. I red.</t>
  </si>
  <si>
    <t>Abl. II red.</t>
  </si>
  <si>
    <t>Satzmittel</t>
  </si>
  <si>
    <t>Horizontalwinkelmessung</t>
  </si>
  <si>
    <t>Gesamtmittel</t>
  </si>
  <si>
    <t>Entfernung</t>
  </si>
  <si>
    <t>Satz 1:</t>
  </si>
  <si>
    <t>St. Benno NW</t>
  </si>
  <si>
    <t>Satz 2:</t>
  </si>
  <si>
    <t>ß</t>
  </si>
  <si>
    <t>Gauß-Krüger-Koordinatensystem</t>
  </si>
  <si>
    <t>Punkt</t>
  </si>
  <si>
    <t>Rechtswert [m]</t>
  </si>
  <si>
    <t>Hochwert [m]</t>
  </si>
  <si>
    <t>Vermarkung</t>
  </si>
  <si>
    <t>15.3017</t>
  </si>
  <si>
    <t>15.3000</t>
  </si>
  <si>
    <t>15.3100</t>
  </si>
  <si>
    <t>Bolzen (B)</t>
  </si>
  <si>
    <t>Helmstange</t>
  </si>
  <si>
    <t>Ostwert [m]</t>
  </si>
  <si>
    <t>Nordwert [m]</t>
  </si>
  <si>
    <t>t 0,1</t>
  </si>
  <si>
    <t>t 1,2</t>
  </si>
  <si>
    <t>t 2,3</t>
  </si>
  <si>
    <t>t 3,4</t>
  </si>
  <si>
    <t>Standpunkt: 3017</t>
  </si>
  <si>
    <t>St.Benno NW</t>
  </si>
  <si>
    <t>N1</t>
  </si>
  <si>
    <t>Standpunkt:N1</t>
  </si>
  <si>
    <t>N2</t>
  </si>
  <si>
    <t>Standpunkt:N2</t>
  </si>
  <si>
    <t>Standpunkt:3100</t>
  </si>
  <si>
    <t>Wasserschieber</t>
  </si>
  <si>
    <t>Eisenrohr(ER)</t>
  </si>
  <si>
    <t>ß/t</t>
  </si>
  <si>
    <t>s</t>
  </si>
  <si>
    <r>
      <t>y/</t>
    </r>
    <r>
      <rPr>
        <sz val="11"/>
        <color theme="1"/>
        <rFont val="Calibri"/>
        <family val="2"/>
      </rPr>
      <t>∆y</t>
    </r>
  </si>
  <si>
    <r>
      <t>x/</t>
    </r>
    <r>
      <rPr>
        <sz val="11"/>
        <color theme="1"/>
        <rFont val="Calibri"/>
        <family val="2"/>
      </rPr>
      <t>∆x</t>
    </r>
  </si>
  <si>
    <t>[gon]</t>
  </si>
  <si>
    <t>[m]</t>
  </si>
  <si>
    <t>UTM Koordinatensystem</t>
  </si>
  <si>
    <t>Reduzierte gemessene Strecke</t>
  </si>
  <si>
    <t>y quer GK</t>
  </si>
  <si>
    <t>∆s</t>
  </si>
  <si>
    <t>R</t>
  </si>
  <si>
    <t>ym1</t>
  </si>
  <si>
    <t>Hm</t>
  </si>
  <si>
    <t>∆s1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</si>
</sst>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Sylfae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Sylfae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49" fontId="0" fillId="0" borderId="0" xfId="0" applyNumberFormat="1"/>
    <xf numFmtId="0" fontId="1" fillId="0" borderId="1" xfId="0" applyFont="1" applyBorder="1"/>
    <xf numFmtId="0" fontId="1" fillId="0" borderId="1" xfId="0" applyNumberFormat="1" applyFont="1" applyBorder="1"/>
    <xf numFmtId="0" fontId="1" fillId="0" borderId="1" xfId="0" applyNumberFormat="1" applyFont="1" applyFill="1" applyBorder="1"/>
    <xf numFmtId="0" fontId="1" fillId="0" borderId="6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NumberFormat="1" applyFont="1" applyBorder="1"/>
    <xf numFmtId="0" fontId="1" fillId="0" borderId="9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NumberFormat="1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49" fontId="0" fillId="0" borderId="0" xfId="0" applyNumberFormat="1" applyFill="1" applyBorder="1"/>
    <xf numFmtId="0" fontId="5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I42"/>
  <sheetViews>
    <sheetView topLeftCell="A13" workbookViewId="0">
      <selection activeCell="H11" sqref="H11"/>
    </sheetView>
  </sheetViews>
  <sheetFormatPr baseColWidth="10" defaultColWidth="9.140625" defaultRowHeight="15" x14ac:dyDescent="0.25"/>
  <cols>
    <col min="5" max="7" width="9.42578125" customWidth="1"/>
    <col min="8" max="8" width="13" customWidth="1"/>
    <col min="9" max="9" width="10.5703125" customWidth="1"/>
  </cols>
  <sheetData>
    <row r="3" spans="1:9" ht="15.75" thickBot="1" x14ac:dyDescent="0.3"/>
    <row r="4" spans="1:9" ht="15" customHeight="1" x14ac:dyDescent="0.25">
      <c r="B4" s="36" t="s">
        <v>0</v>
      </c>
      <c r="C4" s="38" t="s">
        <v>1</v>
      </c>
      <c r="D4" s="38"/>
      <c r="E4" s="38" t="s">
        <v>7</v>
      </c>
      <c r="F4" s="38"/>
      <c r="G4" s="38"/>
      <c r="H4" s="38" t="s">
        <v>8</v>
      </c>
      <c r="I4" s="40" t="s">
        <v>9</v>
      </c>
    </row>
    <row r="5" spans="1:9" x14ac:dyDescent="0.25">
      <c r="B5" s="37"/>
      <c r="C5" s="39"/>
      <c r="D5" s="39"/>
      <c r="E5" s="39"/>
      <c r="F5" s="39"/>
      <c r="G5" s="39"/>
      <c r="H5" s="39"/>
      <c r="I5" s="41"/>
    </row>
    <row r="6" spans="1:9" x14ac:dyDescent="0.25">
      <c r="B6" s="37"/>
      <c r="C6" s="11" t="s">
        <v>2</v>
      </c>
      <c r="D6" s="11" t="s">
        <v>3</v>
      </c>
      <c r="E6" s="12" t="s">
        <v>4</v>
      </c>
      <c r="F6" s="12" t="s">
        <v>5</v>
      </c>
      <c r="G6" s="12" t="s">
        <v>6</v>
      </c>
      <c r="H6" s="39"/>
      <c r="I6" s="41"/>
    </row>
    <row r="7" spans="1:9" x14ac:dyDescent="0.25">
      <c r="B7" s="42" t="s">
        <v>30</v>
      </c>
      <c r="C7" s="43"/>
      <c r="D7" s="43"/>
      <c r="E7" s="3"/>
      <c r="F7" s="3"/>
      <c r="G7" s="3"/>
      <c r="H7" s="3"/>
      <c r="I7" s="8"/>
    </row>
    <row r="8" spans="1:9" x14ac:dyDescent="0.25">
      <c r="B8" s="7"/>
      <c r="C8" s="3"/>
      <c r="D8" s="3"/>
      <c r="E8" s="3"/>
      <c r="F8" s="3"/>
      <c r="G8" s="3"/>
      <c r="H8" s="3"/>
      <c r="I8" s="8"/>
    </row>
    <row r="9" spans="1:9" x14ac:dyDescent="0.25">
      <c r="B9" s="7" t="s">
        <v>10</v>
      </c>
      <c r="C9" s="3"/>
      <c r="D9" s="3"/>
      <c r="E9" s="3"/>
      <c r="F9" s="3"/>
      <c r="G9" s="3"/>
      <c r="H9" s="3"/>
      <c r="I9" s="8"/>
    </row>
    <row r="10" spans="1:9" ht="45" customHeight="1" x14ac:dyDescent="0.25">
      <c r="A10" s="1"/>
      <c r="B10" s="13" t="s">
        <v>31</v>
      </c>
      <c r="C10" s="4">
        <v>0</v>
      </c>
      <c r="D10" s="4">
        <v>199.99799999999999</v>
      </c>
      <c r="E10" s="4">
        <v>0</v>
      </c>
      <c r="F10" s="4">
        <v>0</v>
      </c>
      <c r="G10" s="4">
        <f>(E10+F10)/2</f>
        <v>0</v>
      </c>
      <c r="H10" s="4">
        <f>(G10+G14)/2</f>
        <v>0</v>
      </c>
      <c r="I10" s="6"/>
    </row>
    <row r="11" spans="1:9" x14ac:dyDescent="0.25">
      <c r="B11" s="14" t="s">
        <v>32</v>
      </c>
      <c r="C11" s="4">
        <v>3.734</v>
      </c>
      <c r="D11" s="4">
        <v>203.738</v>
      </c>
      <c r="E11" s="4">
        <f>C11-C10</f>
        <v>3.734</v>
      </c>
      <c r="F11" s="4">
        <f>D11-D10</f>
        <v>3.7400000000000091</v>
      </c>
      <c r="G11" s="4">
        <f>(E11+F11)/2</f>
        <v>3.7370000000000045</v>
      </c>
      <c r="H11" s="4">
        <f>(G11+G15)/2</f>
        <v>53.741000000000007</v>
      </c>
      <c r="I11" s="6">
        <v>87.977000000000004</v>
      </c>
    </row>
    <row r="12" spans="1:9" x14ac:dyDescent="0.25">
      <c r="B12" s="7"/>
      <c r="C12" s="4"/>
      <c r="D12" s="4"/>
      <c r="E12" s="4"/>
      <c r="F12" s="4"/>
      <c r="G12" s="4"/>
      <c r="H12" s="4"/>
      <c r="I12" s="6"/>
    </row>
    <row r="13" spans="1:9" x14ac:dyDescent="0.25">
      <c r="B13" s="7" t="s">
        <v>12</v>
      </c>
      <c r="C13" s="4"/>
      <c r="D13" s="4"/>
      <c r="E13" s="4"/>
      <c r="F13" s="4"/>
      <c r="G13" s="4"/>
      <c r="H13" s="4"/>
      <c r="I13" s="6"/>
    </row>
    <row r="14" spans="1:9" ht="45" customHeight="1" x14ac:dyDescent="0.25">
      <c r="B14" s="13" t="s">
        <v>31</v>
      </c>
      <c r="C14" s="4">
        <v>41.734999999999999</v>
      </c>
      <c r="D14" s="4">
        <v>241.732</v>
      </c>
      <c r="E14" s="4">
        <v>0</v>
      </c>
      <c r="F14" s="4">
        <v>0</v>
      </c>
      <c r="G14" s="4">
        <f>(E14+F14)/2</f>
        <v>0</v>
      </c>
      <c r="H14" s="4"/>
      <c r="I14" s="6"/>
    </row>
    <row r="15" spans="1:9" x14ac:dyDescent="0.25">
      <c r="B15" s="15" t="s">
        <v>32</v>
      </c>
      <c r="C15" s="5">
        <v>45.481000000000002</v>
      </c>
      <c r="D15" s="5">
        <v>45.475999999999999</v>
      </c>
      <c r="E15" s="4">
        <f>C15-C14</f>
        <v>3.7460000000000022</v>
      </c>
      <c r="F15" s="4">
        <f>(D15-D14)+400</f>
        <v>203.744</v>
      </c>
      <c r="G15" s="4">
        <f>(E15+F15)/2</f>
        <v>103.745</v>
      </c>
      <c r="H15" s="4"/>
      <c r="I15" s="6"/>
    </row>
    <row r="16" spans="1:9" x14ac:dyDescent="0.25">
      <c r="B16" s="15"/>
      <c r="C16" s="5"/>
      <c r="D16" s="5"/>
      <c r="E16" s="4"/>
      <c r="F16" s="4"/>
      <c r="G16" s="4"/>
      <c r="H16" s="4"/>
      <c r="I16" s="6"/>
    </row>
    <row r="17" spans="2:9" x14ac:dyDescent="0.25">
      <c r="B17" s="27" t="s">
        <v>33</v>
      </c>
      <c r="C17" s="28"/>
      <c r="D17" s="29"/>
      <c r="E17" s="3"/>
      <c r="F17" s="3"/>
      <c r="G17" s="3"/>
      <c r="H17" s="3"/>
      <c r="I17" s="8"/>
    </row>
    <row r="18" spans="2:9" x14ac:dyDescent="0.25">
      <c r="B18" s="7" t="s">
        <v>10</v>
      </c>
      <c r="C18" s="3"/>
      <c r="D18" s="3"/>
      <c r="E18" s="3"/>
      <c r="F18" s="3"/>
      <c r="G18" s="3"/>
      <c r="H18" s="3"/>
      <c r="I18" s="8"/>
    </row>
    <row r="19" spans="2:9" x14ac:dyDescent="0.25">
      <c r="B19" s="13">
        <v>3017</v>
      </c>
      <c r="C19" s="4">
        <v>0</v>
      </c>
      <c r="D19" s="4">
        <v>199.99700000000001</v>
      </c>
      <c r="E19" s="4">
        <v>0</v>
      </c>
      <c r="F19" s="4">
        <v>0</v>
      </c>
      <c r="G19" s="4">
        <f>(E19+F19)/2</f>
        <v>0</v>
      </c>
      <c r="H19" s="4">
        <f>(G19+G23)/2</f>
        <v>0</v>
      </c>
      <c r="I19" s="6">
        <v>87.977000000000004</v>
      </c>
    </row>
    <row r="20" spans="2:9" x14ac:dyDescent="0.25">
      <c r="B20" s="14" t="s">
        <v>34</v>
      </c>
      <c r="C20" s="4">
        <v>196.99799999999999</v>
      </c>
      <c r="D20" s="4">
        <v>397.00200000000001</v>
      </c>
      <c r="E20" s="4">
        <f>C20-C19</f>
        <v>196.99799999999999</v>
      </c>
      <c r="F20" s="4">
        <f>(D20-D19)</f>
        <v>197.005</v>
      </c>
      <c r="G20" s="4">
        <f>(E20+F20)/2</f>
        <v>197.00149999999999</v>
      </c>
      <c r="H20" s="4">
        <f>(G20+G24)/2</f>
        <v>197</v>
      </c>
      <c r="I20" s="6">
        <v>87.474000000000004</v>
      </c>
    </row>
    <row r="21" spans="2:9" x14ac:dyDescent="0.25">
      <c r="B21" s="7"/>
      <c r="C21" s="4"/>
      <c r="D21" s="4"/>
      <c r="E21" s="4"/>
      <c r="F21" s="4"/>
      <c r="G21" s="4"/>
      <c r="H21" s="4"/>
      <c r="I21" s="6"/>
    </row>
    <row r="22" spans="2:9" x14ac:dyDescent="0.25">
      <c r="B22" s="7" t="s">
        <v>12</v>
      </c>
      <c r="C22" s="4"/>
      <c r="D22" s="4"/>
      <c r="E22" s="4"/>
      <c r="F22" s="4"/>
      <c r="G22" s="4"/>
      <c r="H22" s="4"/>
      <c r="I22" s="6"/>
    </row>
    <row r="23" spans="2:9" x14ac:dyDescent="0.25">
      <c r="B23" s="13">
        <v>3017</v>
      </c>
      <c r="C23" s="4">
        <v>12.32</v>
      </c>
      <c r="D23" s="4">
        <v>212.322</v>
      </c>
      <c r="E23" s="4">
        <v>0</v>
      </c>
      <c r="F23" s="4">
        <v>0</v>
      </c>
      <c r="G23" s="4">
        <f>(E23+F23)/2</f>
        <v>0</v>
      </c>
      <c r="H23" s="4"/>
      <c r="I23" s="6"/>
    </row>
    <row r="24" spans="2:9" x14ac:dyDescent="0.25">
      <c r="B24" s="15" t="s">
        <v>34</v>
      </c>
      <c r="C24" s="5">
        <v>209.31700000000001</v>
      </c>
      <c r="D24" s="5">
        <v>9.3219999999999992</v>
      </c>
      <c r="E24" s="4">
        <f>C24-C23</f>
        <v>196.99700000000001</v>
      </c>
      <c r="F24" s="4">
        <f>(D24-D23)+400</f>
        <v>197</v>
      </c>
      <c r="G24" s="4">
        <f>(E24+F24)/2</f>
        <v>196.99850000000001</v>
      </c>
      <c r="H24" s="4"/>
      <c r="I24" s="6"/>
    </row>
    <row r="25" spans="2:9" x14ac:dyDescent="0.25">
      <c r="B25" s="15"/>
      <c r="C25" s="5"/>
      <c r="D25" s="5"/>
      <c r="E25" s="4"/>
      <c r="F25" s="4"/>
      <c r="G25" s="4"/>
      <c r="H25" s="4"/>
      <c r="I25" s="6"/>
    </row>
    <row r="26" spans="2:9" x14ac:dyDescent="0.25">
      <c r="B26" s="30" t="s">
        <v>35</v>
      </c>
      <c r="C26" s="31"/>
      <c r="D26" s="32"/>
      <c r="E26" s="4"/>
      <c r="F26" s="4"/>
      <c r="G26" s="4"/>
      <c r="H26" s="4"/>
      <c r="I26" s="6"/>
    </row>
    <row r="27" spans="2:9" x14ac:dyDescent="0.25">
      <c r="B27" s="7" t="s">
        <v>10</v>
      </c>
      <c r="C27" s="3"/>
      <c r="D27" s="3"/>
      <c r="E27" s="3"/>
      <c r="F27" s="3"/>
      <c r="G27" s="3"/>
      <c r="H27" s="3"/>
      <c r="I27" s="8"/>
    </row>
    <row r="28" spans="2:9" x14ac:dyDescent="0.25">
      <c r="B28" s="13" t="s">
        <v>32</v>
      </c>
      <c r="C28" s="4">
        <v>0</v>
      </c>
      <c r="D28" s="4">
        <v>200.006</v>
      </c>
      <c r="E28" s="4">
        <v>0</v>
      </c>
      <c r="F28" s="4">
        <v>0</v>
      </c>
      <c r="G28" s="4">
        <f>(E28+F28)/2</f>
        <v>0</v>
      </c>
      <c r="H28" s="4">
        <f>(G28+G32)/2</f>
        <v>0</v>
      </c>
      <c r="I28" s="6">
        <v>87.474000000000004</v>
      </c>
    </row>
    <row r="29" spans="2:9" x14ac:dyDescent="0.25">
      <c r="B29" s="14">
        <v>3100</v>
      </c>
      <c r="C29" s="4">
        <v>206.90899999999999</v>
      </c>
      <c r="D29" s="4">
        <v>6.9139999999999997</v>
      </c>
      <c r="E29" s="4">
        <f>C29-C28</f>
        <v>206.90899999999999</v>
      </c>
      <c r="F29" s="4">
        <f>(D29-D28)+400</f>
        <v>206.90799999999999</v>
      </c>
      <c r="G29" s="4">
        <f>(E29+F29)/2</f>
        <v>206.9085</v>
      </c>
      <c r="H29" s="4">
        <f>(G29+G33)/2</f>
        <v>206.9135</v>
      </c>
      <c r="I29" s="6">
        <v>67.86</v>
      </c>
    </row>
    <row r="30" spans="2:9" x14ac:dyDescent="0.25">
      <c r="B30" s="7"/>
      <c r="C30" s="4"/>
      <c r="D30" s="4"/>
      <c r="E30" s="4"/>
      <c r="F30" s="4"/>
      <c r="G30" s="4"/>
      <c r="H30" s="4"/>
      <c r="I30" s="6"/>
    </row>
    <row r="31" spans="2:9" x14ac:dyDescent="0.25">
      <c r="B31" s="7" t="s">
        <v>12</v>
      </c>
      <c r="C31" s="4"/>
      <c r="D31" s="4"/>
      <c r="E31" s="4"/>
      <c r="F31" s="4"/>
      <c r="G31" s="4"/>
      <c r="H31" s="4"/>
      <c r="I31" s="6"/>
    </row>
    <row r="32" spans="2:9" x14ac:dyDescent="0.25">
      <c r="B32" s="13" t="s">
        <v>32</v>
      </c>
      <c r="C32" s="4">
        <v>21.582999999999998</v>
      </c>
      <c r="D32" s="4">
        <v>221.59</v>
      </c>
      <c r="E32" s="4">
        <v>0</v>
      </c>
      <c r="F32" s="4">
        <v>0</v>
      </c>
      <c r="G32" s="4">
        <f>(E32+F32)/2</f>
        <v>0</v>
      </c>
      <c r="H32" s="4"/>
      <c r="I32" s="6"/>
    </row>
    <row r="33" spans="2:9" x14ac:dyDescent="0.25">
      <c r="B33" s="15">
        <v>3100</v>
      </c>
      <c r="C33" s="5">
        <v>228.50299999999999</v>
      </c>
      <c r="D33" s="5">
        <v>28.507000000000001</v>
      </c>
      <c r="E33" s="4">
        <f>(C33-C32)</f>
        <v>206.92</v>
      </c>
      <c r="F33" s="4">
        <f>(D33-D32)+400</f>
        <v>206.917</v>
      </c>
      <c r="G33" s="4">
        <f>(E33+F33)/2</f>
        <v>206.91849999999999</v>
      </c>
      <c r="H33" s="4"/>
      <c r="I33" s="6"/>
    </row>
    <row r="34" spans="2:9" x14ac:dyDescent="0.25">
      <c r="B34" s="15"/>
      <c r="C34" s="5"/>
      <c r="D34" s="5"/>
      <c r="E34" s="4"/>
      <c r="F34" s="4"/>
      <c r="G34" s="4"/>
      <c r="H34" s="4"/>
      <c r="I34" s="6"/>
    </row>
    <row r="35" spans="2:9" x14ac:dyDescent="0.25">
      <c r="B35" s="33" t="s">
        <v>36</v>
      </c>
      <c r="C35" s="34"/>
      <c r="D35" s="35"/>
      <c r="E35" s="4"/>
      <c r="F35" s="4"/>
      <c r="G35" s="4"/>
      <c r="H35" s="4"/>
      <c r="I35" s="6"/>
    </row>
    <row r="36" spans="2:9" x14ac:dyDescent="0.25">
      <c r="B36" s="7" t="s">
        <v>10</v>
      </c>
      <c r="C36" s="3"/>
      <c r="D36" s="3"/>
      <c r="E36" s="3"/>
      <c r="F36" s="3"/>
      <c r="G36" s="3"/>
      <c r="H36" s="3"/>
      <c r="I36" s="8"/>
    </row>
    <row r="37" spans="2:9" x14ac:dyDescent="0.25">
      <c r="B37" s="13">
        <v>3000</v>
      </c>
      <c r="C37" s="4">
        <v>158.58699999999999</v>
      </c>
      <c r="D37" s="4">
        <v>358.58499999999998</v>
      </c>
      <c r="E37" s="4">
        <v>0</v>
      </c>
      <c r="F37" s="4">
        <v>0</v>
      </c>
      <c r="G37" s="4">
        <f>(E37+F37)/2</f>
        <v>0</v>
      </c>
      <c r="H37" s="4">
        <f>(G37+G41)/2</f>
        <v>0</v>
      </c>
      <c r="I37" s="6">
        <v>67.86</v>
      </c>
    </row>
    <row r="38" spans="2:9" x14ac:dyDescent="0.25">
      <c r="B38" s="14" t="s">
        <v>34</v>
      </c>
      <c r="C38" s="4">
        <v>363.822</v>
      </c>
      <c r="D38" s="4">
        <v>163.827</v>
      </c>
      <c r="E38" s="4">
        <f>C38-C37</f>
        <v>205.23500000000001</v>
      </c>
      <c r="F38" s="4">
        <f>(D38-D37)+400</f>
        <v>205.24200000000002</v>
      </c>
      <c r="G38" s="4">
        <f>(E38+F38)/2</f>
        <v>205.23850000000002</v>
      </c>
      <c r="H38" s="4">
        <f>(G38+G42)/2</f>
        <v>205.31575000000001</v>
      </c>
      <c r="I38" s="6"/>
    </row>
    <row r="39" spans="2:9" x14ac:dyDescent="0.25">
      <c r="B39" s="7"/>
      <c r="C39" s="4"/>
      <c r="D39" s="4"/>
      <c r="E39" s="4"/>
      <c r="F39" s="4"/>
      <c r="G39" s="4"/>
      <c r="H39" s="4"/>
      <c r="I39" s="6"/>
    </row>
    <row r="40" spans="2:9" x14ac:dyDescent="0.25">
      <c r="B40" s="7" t="s">
        <v>12</v>
      </c>
      <c r="C40" s="4"/>
      <c r="D40" s="4"/>
      <c r="E40" s="4"/>
      <c r="F40" s="4"/>
      <c r="G40" s="4"/>
      <c r="H40" s="4"/>
      <c r="I40" s="6"/>
    </row>
    <row r="41" spans="2:9" x14ac:dyDescent="0.25">
      <c r="B41" s="13">
        <v>3000</v>
      </c>
      <c r="C41" s="4">
        <v>0</v>
      </c>
      <c r="D41" s="4">
        <v>200.001</v>
      </c>
      <c r="E41" s="4">
        <v>0</v>
      </c>
      <c r="F41" s="4">
        <v>0</v>
      </c>
      <c r="G41" s="4">
        <f>(E41+F41)/2</f>
        <v>0</v>
      </c>
      <c r="H41" s="4"/>
      <c r="I41" s="6"/>
    </row>
    <row r="42" spans="2:9" ht="15.75" thickBot="1" x14ac:dyDescent="0.3">
      <c r="B42" s="16" t="s">
        <v>34</v>
      </c>
      <c r="C42" s="17">
        <v>205.54400000000001</v>
      </c>
      <c r="D42" s="17">
        <v>5.2430000000000003</v>
      </c>
      <c r="E42" s="9">
        <f>(C42-C41)</f>
        <v>205.54400000000001</v>
      </c>
      <c r="F42" s="9">
        <f>(D42-D41)+400</f>
        <v>205.24199999999999</v>
      </c>
      <c r="G42" s="9">
        <f>(E42+F42)/2</f>
        <v>205.393</v>
      </c>
      <c r="H42" s="9"/>
      <c r="I42" s="10"/>
    </row>
  </sheetData>
  <mergeCells count="9">
    <mergeCell ref="E4:G5"/>
    <mergeCell ref="H4:H6"/>
    <mergeCell ref="I4:I6"/>
    <mergeCell ref="B7:D7"/>
    <mergeCell ref="B17:D17"/>
    <mergeCell ref="B26:D26"/>
    <mergeCell ref="B35:D35"/>
    <mergeCell ref="B4:B6"/>
    <mergeCell ref="C4:D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2" max="2" width="15.7109375" customWidth="1"/>
    <col min="3" max="3" width="14.7109375" bestFit="1" customWidth="1"/>
    <col min="4" max="4" width="13.28515625" bestFit="1" customWidth="1"/>
    <col min="5" max="5" width="21.42578125" customWidth="1"/>
    <col min="6" max="6" width="15.7109375" customWidth="1"/>
    <col min="12" max="12" width="14.28515625" customWidth="1"/>
    <col min="13" max="14" width="17.140625" customWidth="1"/>
  </cols>
  <sheetData>
    <row r="2" spans="2:14" x14ac:dyDescent="0.25">
      <c r="B2" s="47" t="s">
        <v>14</v>
      </c>
      <c r="C2" s="47"/>
      <c r="D2" s="47"/>
      <c r="E2" s="47"/>
      <c r="H2" s="22" t="s">
        <v>13</v>
      </c>
      <c r="I2" s="56"/>
      <c r="L2" s="47" t="s">
        <v>45</v>
      </c>
      <c r="M2" s="47"/>
      <c r="N2" s="47"/>
    </row>
    <row r="3" spans="2:14" x14ac:dyDescent="0.25">
      <c r="B3" s="22" t="s">
        <v>15</v>
      </c>
      <c r="C3" s="22" t="s">
        <v>16</v>
      </c>
      <c r="D3" s="22" t="s">
        <v>17</v>
      </c>
      <c r="E3" s="22" t="s">
        <v>18</v>
      </c>
      <c r="H3" s="56">
        <v>1</v>
      </c>
      <c r="I3" s="56">
        <v>53.741000000000007</v>
      </c>
      <c r="L3" s="22" t="s">
        <v>15</v>
      </c>
      <c r="M3" s="22" t="s">
        <v>24</v>
      </c>
      <c r="N3" s="22" t="s">
        <v>25</v>
      </c>
    </row>
    <row r="4" spans="2:14" x14ac:dyDescent="0.25">
      <c r="B4" s="48" t="s">
        <v>11</v>
      </c>
      <c r="C4" s="49">
        <v>4466802.9000000004</v>
      </c>
      <c r="D4" s="49">
        <v>5334969.0599999996</v>
      </c>
      <c r="E4" s="22" t="s">
        <v>23</v>
      </c>
      <c r="H4" s="56">
        <v>2</v>
      </c>
      <c r="I4" s="56">
        <v>197</v>
      </c>
      <c r="L4" s="51" t="s">
        <v>11</v>
      </c>
      <c r="M4" s="49">
        <v>32689831.124000002</v>
      </c>
      <c r="N4" s="49">
        <v>5336331.7039999999</v>
      </c>
    </row>
    <row r="5" spans="2:14" x14ac:dyDescent="0.25">
      <c r="B5" s="48" t="s">
        <v>19</v>
      </c>
      <c r="C5" s="49">
        <v>4468365.76</v>
      </c>
      <c r="D5" s="49">
        <v>5334320</v>
      </c>
      <c r="E5" s="22" t="s">
        <v>37</v>
      </c>
      <c r="H5" s="56">
        <v>3</v>
      </c>
      <c r="I5" s="56">
        <v>206.9135</v>
      </c>
      <c r="L5" s="51">
        <v>153017</v>
      </c>
      <c r="M5" s="49">
        <v>32691418.164999999</v>
      </c>
      <c r="N5" s="49">
        <v>5335744.0750000002</v>
      </c>
    </row>
    <row r="6" spans="2:14" x14ac:dyDescent="0.25">
      <c r="B6" s="48" t="s">
        <v>21</v>
      </c>
      <c r="C6" s="49">
        <v>4468147.1399999997</v>
      </c>
      <c r="D6" s="50">
        <v>5334426.3</v>
      </c>
      <c r="E6" s="22" t="s">
        <v>22</v>
      </c>
      <c r="H6" s="56">
        <v>4</v>
      </c>
      <c r="I6" s="56">
        <v>205.31575000000001</v>
      </c>
      <c r="L6" s="52">
        <v>153100</v>
      </c>
      <c r="M6" s="49">
        <v>32691195.557</v>
      </c>
      <c r="N6" s="49">
        <v>5335841.7709999997</v>
      </c>
    </row>
    <row r="7" spans="2:14" x14ac:dyDescent="0.25">
      <c r="B7" s="48" t="s">
        <v>20</v>
      </c>
      <c r="C7" s="49">
        <v>4468017.78</v>
      </c>
      <c r="D7" s="49">
        <v>5334485.84</v>
      </c>
      <c r="E7" s="22" t="s">
        <v>38</v>
      </c>
      <c r="L7" s="51">
        <v>153000</v>
      </c>
      <c r="M7" s="49">
        <v>32691063.967999998</v>
      </c>
      <c r="N7" s="49">
        <v>5335896.2230000002</v>
      </c>
    </row>
    <row r="9" spans="2:14" x14ac:dyDescent="0.25">
      <c r="B9" s="53" t="s">
        <v>46</v>
      </c>
    </row>
    <row r="10" spans="2:14" x14ac:dyDescent="0.25">
      <c r="B10" s="2"/>
      <c r="C10" s="2"/>
      <c r="D10" s="2"/>
    </row>
    <row r="11" spans="2:14" x14ac:dyDescent="0.25">
      <c r="B11" s="22" t="s">
        <v>15</v>
      </c>
      <c r="C11" s="55" t="s">
        <v>47</v>
      </c>
      <c r="D11" t="s">
        <v>9</v>
      </c>
      <c r="E11" s="1"/>
      <c r="F11" s="54"/>
      <c r="H11" s="48" t="s">
        <v>26</v>
      </c>
      <c r="I11" s="56">
        <f>((ATAN((C5-C4)/(D5-D4))))+200</f>
        <v>198.82283204607222</v>
      </c>
    </row>
    <row r="12" spans="2:14" x14ac:dyDescent="0.25">
      <c r="B12" s="48" t="s">
        <v>11</v>
      </c>
      <c r="C12" s="56">
        <f>ABS(C4-4500000)</f>
        <v>33197.099999999627</v>
      </c>
      <c r="D12">
        <v>87.977000000000004</v>
      </c>
      <c r="E12" s="1"/>
      <c r="F12" s="45"/>
    </row>
    <row r="13" spans="2:14" x14ac:dyDescent="0.25">
      <c r="B13" s="48" t="s">
        <v>19</v>
      </c>
      <c r="C13" s="56">
        <f t="shared" ref="C13" si="0">ABS(C5-4500000)</f>
        <v>31634.240000000224</v>
      </c>
      <c r="D13">
        <v>87.474000000000004</v>
      </c>
      <c r="E13" s="1"/>
      <c r="F13" s="45"/>
      <c r="H13" s="56" t="s">
        <v>27</v>
      </c>
      <c r="I13" s="56">
        <f>I11+200+I3-400</f>
        <v>52.563832046072207</v>
      </c>
    </row>
    <row r="14" spans="2:14" x14ac:dyDescent="0.25">
      <c r="B14" s="48" t="s">
        <v>21</v>
      </c>
      <c r="C14" s="56">
        <f>ABS(C6-4500000)</f>
        <v>31852.860000000335</v>
      </c>
      <c r="D14">
        <v>67.86</v>
      </c>
      <c r="E14" s="1"/>
      <c r="F14" s="45"/>
    </row>
    <row r="15" spans="2:14" x14ac:dyDescent="0.25">
      <c r="B15" s="48" t="s">
        <v>20</v>
      </c>
      <c r="C15" s="56">
        <f>ABS(C7-4500000)</f>
        <v>31982.219999999739</v>
      </c>
      <c r="E15" s="1"/>
      <c r="F15" s="45"/>
      <c r="H15" s="56" t="s">
        <v>28</v>
      </c>
      <c r="I15" s="56">
        <f>I13+200+I4-400</f>
        <v>49.563832046072207</v>
      </c>
    </row>
    <row r="16" spans="2:14" x14ac:dyDescent="0.25">
      <c r="E16" s="1"/>
      <c r="F16" s="45"/>
    </row>
    <row r="17" spans="2:9" x14ac:dyDescent="0.25">
      <c r="E17" s="1"/>
      <c r="F17" s="45"/>
      <c r="H17" s="56" t="s">
        <v>29</v>
      </c>
      <c r="I17" s="56">
        <f>I15+200+I5-400</f>
        <v>56.477332046072206</v>
      </c>
    </row>
    <row r="18" spans="2:9" x14ac:dyDescent="0.25">
      <c r="B18" s="54" t="s">
        <v>48</v>
      </c>
      <c r="C18">
        <f>D12*(((C23^2)/(2*(C26^2)))-(C24/C26))</f>
        <v>-73.560936830899848</v>
      </c>
      <c r="E18" s="1"/>
      <c r="F18" s="45"/>
    </row>
    <row r="19" spans="2:9" x14ac:dyDescent="0.25">
      <c r="B19" s="45" t="s">
        <v>52</v>
      </c>
      <c r="C19">
        <f>D12+C18</f>
        <v>14.416063169100156</v>
      </c>
      <c r="E19" s="1"/>
      <c r="F19" s="46"/>
    </row>
    <row r="20" spans="2:9" x14ac:dyDescent="0.25">
      <c r="B20" s="45"/>
      <c r="E20" s="1"/>
      <c r="F20" s="45"/>
    </row>
    <row r="21" spans="2:9" x14ac:dyDescent="0.25">
      <c r="B21" s="45"/>
      <c r="E21" s="1"/>
      <c r="F21" s="45"/>
    </row>
    <row r="22" spans="2:9" x14ac:dyDescent="0.25">
      <c r="B22" s="45"/>
      <c r="E22" s="1"/>
      <c r="F22" s="45"/>
    </row>
    <row r="23" spans="2:9" x14ac:dyDescent="0.25">
      <c r="B23" t="s">
        <v>50</v>
      </c>
      <c r="C23">
        <f>(C12+C13)/2</f>
        <v>32415.669999999925</v>
      </c>
      <c r="E23" s="1"/>
      <c r="F23" s="45"/>
    </row>
    <row r="24" spans="2:9" x14ac:dyDescent="0.25">
      <c r="B24" t="s">
        <v>51</v>
      </c>
      <c r="C24">
        <f>(D4+D5)/2</f>
        <v>5334644.5299999993</v>
      </c>
      <c r="E24" s="1"/>
      <c r="F24" s="45"/>
    </row>
    <row r="25" spans="2:9" x14ac:dyDescent="0.25">
      <c r="E25" s="1"/>
      <c r="F25" s="45"/>
    </row>
    <row r="26" spans="2:9" x14ac:dyDescent="0.25">
      <c r="B26" t="s">
        <v>49</v>
      </c>
      <c r="C26">
        <v>6380000</v>
      </c>
      <c r="E26" s="1"/>
      <c r="F26" s="45"/>
    </row>
    <row r="27" spans="2:9" x14ac:dyDescent="0.25">
      <c r="E27" s="1"/>
      <c r="F27" s="45"/>
    </row>
    <row r="28" spans="2:9" x14ac:dyDescent="0.25">
      <c r="E28" s="1"/>
      <c r="F28" s="45"/>
    </row>
    <row r="29" spans="2:9" x14ac:dyDescent="0.25">
      <c r="E29" s="1"/>
      <c r="F29" s="45"/>
    </row>
    <row r="30" spans="2:9" x14ac:dyDescent="0.25">
      <c r="E30" s="1"/>
      <c r="F30" s="45"/>
    </row>
    <row r="31" spans="2:9" x14ac:dyDescent="0.25">
      <c r="E31" s="1"/>
      <c r="F31" s="45"/>
    </row>
    <row r="32" spans="2:9" x14ac:dyDescent="0.25">
      <c r="E32" s="1"/>
      <c r="F32" s="45"/>
    </row>
    <row r="33" spans="5:6" x14ac:dyDescent="0.25">
      <c r="E33" s="1"/>
      <c r="F33" s="45"/>
    </row>
    <row r="34" spans="5:6" x14ac:dyDescent="0.25">
      <c r="E34" s="1"/>
      <c r="F34" s="45"/>
    </row>
    <row r="35" spans="5:6" x14ac:dyDescent="0.25">
      <c r="E35" s="1"/>
      <c r="F35" s="45"/>
    </row>
    <row r="36" spans="5:6" x14ac:dyDescent="0.25">
      <c r="E36" s="1"/>
      <c r="F36" s="45"/>
    </row>
    <row r="37" spans="5:6" x14ac:dyDescent="0.25">
      <c r="E37" s="1"/>
      <c r="F37" s="45"/>
    </row>
    <row r="38" spans="5:6" x14ac:dyDescent="0.25">
      <c r="E38" s="1"/>
      <c r="F38" s="45"/>
    </row>
    <row r="39" spans="5:6" x14ac:dyDescent="0.25">
      <c r="E39" s="1"/>
      <c r="F39" s="45"/>
    </row>
    <row r="40" spans="5:6" x14ac:dyDescent="0.25">
      <c r="E40" s="1"/>
      <c r="F40" s="45"/>
    </row>
    <row r="41" spans="5:6" x14ac:dyDescent="0.25">
      <c r="E41" s="1"/>
      <c r="F41" s="45"/>
    </row>
    <row r="42" spans="5:6" x14ac:dyDescent="0.25">
      <c r="E42" s="1"/>
      <c r="F42" s="45"/>
    </row>
    <row r="43" spans="5:6" x14ac:dyDescent="0.25">
      <c r="E43" s="1"/>
      <c r="F43" s="45"/>
    </row>
    <row r="44" spans="5:6" x14ac:dyDescent="0.25">
      <c r="E44" s="1"/>
      <c r="F44" s="45"/>
    </row>
    <row r="45" spans="5:6" x14ac:dyDescent="0.25">
      <c r="E45" s="1"/>
      <c r="F45" s="45"/>
    </row>
    <row r="46" spans="5:6" x14ac:dyDescent="0.25">
      <c r="E46" s="1"/>
      <c r="F46" s="45"/>
    </row>
    <row r="47" spans="5:6" x14ac:dyDescent="0.25">
      <c r="E47" s="1"/>
      <c r="F47" s="45"/>
    </row>
    <row r="48" spans="5:6" x14ac:dyDescent="0.25">
      <c r="E48" s="1"/>
      <c r="F48" s="45"/>
    </row>
    <row r="49" spans="5:6" x14ac:dyDescent="0.25">
      <c r="E49" s="1"/>
      <c r="F49" s="45"/>
    </row>
    <row r="50" spans="5:6" x14ac:dyDescent="0.25">
      <c r="E50" s="1"/>
      <c r="F50" s="45"/>
    </row>
    <row r="51" spans="5:6" x14ac:dyDescent="0.25">
      <c r="E51" s="1"/>
      <c r="F51" s="45"/>
    </row>
    <row r="52" spans="5:6" x14ac:dyDescent="0.25">
      <c r="E52" s="1"/>
      <c r="F52" s="45"/>
    </row>
    <row r="53" spans="5:6" x14ac:dyDescent="0.25">
      <c r="E53" s="1"/>
      <c r="F53" s="45"/>
    </row>
    <row r="54" spans="5:6" x14ac:dyDescent="0.25">
      <c r="E54" s="1"/>
      <c r="F54" s="45"/>
    </row>
    <row r="55" spans="5:6" x14ac:dyDescent="0.25">
      <c r="E55" s="1"/>
      <c r="F55" s="45"/>
    </row>
    <row r="56" spans="5:6" x14ac:dyDescent="0.25">
      <c r="E56" s="1"/>
      <c r="F56" s="45"/>
    </row>
  </sheetData>
  <mergeCells count="2">
    <mergeCell ref="B2:E2"/>
    <mergeCell ref="L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7"/>
  <sheetViews>
    <sheetView workbookViewId="0">
      <selection activeCell="F10" sqref="F10"/>
    </sheetView>
  </sheetViews>
  <sheetFormatPr baseColWidth="10" defaultRowHeight="15" x14ac:dyDescent="0.25"/>
  <cols>
    <col min="2" max="2" width="15" customWidth="1"/>
    <col min="5" max="5" width="14.28515625" customWidth="1"/>
    <col min="6" max="6" width="14.42578125" customWidth="1"/>
  </cols>
  <sheetData>
    <row r="3" spans="2:6" ht="15.75" thickBot="1" x14ac:dyDescent="0.3"/>
    <row r="4" spans="2:6" x14ac:dyDescent="0.25">
      <c r="B4" s="18" t="s">
        <v>15</v>
      </c>
      <c r="C4" s="19" t="s">
        <v>39</v>
      </c>
      <c r="D4" s="19" t="s">
        <v>40</v>
      </c>
      <c r="E4" s="19" t="s">
        <v>41</v>
      </c>
      <c r="F4" s="20" t="s">
        <v>42</v>
      </c>
    </row>
    <row r="5" spans="2:6" x14ac:dyDescent="0.25">
      <c r="B5" s="21"/>
      <c r="C5" s="22" t="s">
        <v>43</v>
      </c>
      <c r="D5" s="22" t="s">
        <v>44</v>
      </c>
      <c r="E5" s="22" t="s">
        <v>44</v>
      </c>
      <c r="F5" s="23" t="s">
        <v>44</v>
      </c>
    </row>
    <row r="6" spans="2:6" x14ac:dyDescent="0.25">
      <c r="B6" s="21"/>
      <c r="C6" s="22"/>
      <c r="D6" s="22"/>
      <c r="E6" s="22"/>
      <c r="F6" s="23"/>
    </row>
    <row r="7" spans="2:6" x14ac:dyDescent="0.25">
      <c r="B7" s="21" t="s">
        <v>11</v>
      </c>
      <c r="C7" s="22"/>
      <c r="D7" s="22"/>
      <c r="E7" s="22">
        <v>4466802.9000000004</v>
      </c>
      <c r="F7" s="23">
        <v>5334969.0599999996</v>
      </c>
    </row>
    <row r="8" spans="2:6" x14ac:dyDescent="0.25">
      <c r="B8" s="21"/>
      <c r="C8" s="22"/>
      <c r="D8" s="22"/>
      <c r="E8" s="22"/>
      <c r="F8" s="23"/>
    </row>
    <row r="9" spans="2:6" x14ac:dyDescent="0.25">
      <c r="B9" s="21"/>
      <c r="C9" s="22"/>
      <c r="D9" s="22"/>
      <c r="E9" s="22">
        <f>E11-E7</f>
        <v>1562.859999999404</v>
      </c>
      <c r="F9" s="23">
        <f>F11-F7</f>
        <v>-649.05999999959022</v>
      </c>
    </row>
    <row r="10" spans="2:6" x14ac:dyDescent="0.25">
      <c r="B10" s="21"/>
      <c r="C10" s="22"/>
      <c r="D10" s="22"/>
      <c r="E10" s="22"/>
      <c r="F10" s="23"/>
    </row>
    <row r="11" spans="2:6" x14ac:dyDescent="0.25">
      <c r="B11" s="44">
        <v>153017</v>
      </c>
      <c r="C11" s="22">
        <v>53.741000000000007</v>
      </c>
      <c r="D11" s="22"/>
      <c r="E11" s="22">
        <v>4468365.76</v>
      </c>
      <c r="F11" s="23">
        <v>5334320</v>
      </c>
    </row>
    <row r="12" spans="2:6" x14ac:dyDescent="0.25">
      <c r="B12" s="21"/>
      <c r="C12" s="22"/>
      <c r="D12" s="22">
        <v>87.977000000000004</v>
      </c>
      <c r="E12" s="22"/>
      <c r="F12" s="23"/>
    </row>
    <row r="13" spans="2:6" x14ac:dyDescent="0.25">
      <c r="B13" s="21"/>
      <c r="C13" s="22"/>
      <c r="D13" s="22"/>
      <c r="E13" s="22"/>
      <c r="F13" s="23"/>
    </row>
    <row r="14" spans="2:6" x14ac:dyDescent="0.25">
      <c r="B14" s="21"/>
      <c r="C14" s="22"/>
      <c r="D14" s="22"/>
      <c r="E14" s="22"/>
      <c r="F14" s="23"/>
    </row>
    <row r="15" spans="2:6" x14ac:dyDescent="0.25">
      <c r="B15" s="21" t="s">
        <v>32</v>
      </c>
      <c r="C15" s="22">
        <v>197</v>
      </c>
      <c r="D15" s="22"/>
      <c r="E15" s="22"/>
      <c r="F15" s="23"/>
    </row>
    <row r="16" spans="2:6" x14ac:dyDescent="0.25">
      <c r="B16" s="21"/>
      <c r="C16" s="22"/>
      <c r="D16" s="22">
        <v>87.474000000000004</v>
      </c>
      <c r="E16" s="22"/>
      <c r="F16" s="23"/>
    </row>
    <row r="17" spans="2:6" x14ac:dyDescent="0.25">
      <c r="B17" s="21"/>
      <c r="C17" s="22"/>
      <c r="D17" s="22"/>
      <c r="E17" s="22"/>
      <c r="F17" s="23"/>
    </row>
    <row r="18" spans="2:6" x14ac:dyDescent="0.25">
      <c r="B18" s="21"/>
      <c r="C18" s="22"/>
      <c r="D18" s="22"/>
      <c r="E18" s="22"/>
      <c r="F18" s="23"/>
    </row>
    <row r="19" spans="2:6" x14ac:dyDescent="0.25">
      <c r="B19" s="21" t="s">
        <v>34</v>
      </c>
      <c r="C19" s="22">
        <v>206.9135</v>
      </c>
      <c r="D19" s="22"/>
      <c r="E19" s="22"/>
      <c r="F19" s="23"/>
    </row>
    <row r="20" spans="2:6" x14ac:dyDescent="0.25">
      <c r="B20" s="21"/>
      <c r="C20" s="22"/>
      <c r="D20" s="22">
        <v>67.86</v>
      </c>
      <c r="E20" s="22"/>
      <c r="F20" s="23"/>
    </row>
    <row r="21" spans="2:6" x14ac:dyDescent="0.25">
      <c r="B21" s="21"/>
      <c r="C21" s="22"/>
      <c r="D21" s="22"/>
      <c r="E21" s="22"/>
      <c r="F21" s="23"/>
    </row>
    <row r="22" spans="2:6" x14ac:dyDescent="0.25">
      <c r="B22" s="21"/>
      <c r="C22" s="22"/>
      <c r="D22" s="22"/>
      <c r="E22" s="22"/>
      <c r="F22" s="23"/>
    </row>
    <row r="23" spans="2:6" x14ac:dyDescent="0.25">
      <c r="B23" s="21">
        <v>3100</v>
      </c>
      <c r="C23" s="22">
        <v>205.31575000000001</v>
      </c>
      <c r="D23" s="22"/>
      <c r="E23" s="22"/>
      <c r="F23" s="23"/>
    </row>
    <row r="24" spans="2:6" x14ac:dyDescent="0.25">
      <c r="B24" s="21"/>
      <c r="C24" s="22"/>
      <c r="D24" s="22"/>
      <c r="E24" s="22"/>
      <c r="F24" s="23"/>
    </row>
    <row r="25" spans="2:6" x14ac:dyDescent="0.25">
      <c r="B25" s="21"/>
      <c r="C25" s="22"/>
      <c r="D25" s="22"/>
      <c r="E25" s="22"/>
      <c r="F25" s="23"/>
    </row>
    <row r="26" spans="2:6" x14ac:dyDescent="0.25">
      <c r="B26" s="21"/>
      <c r="C26" s="22"/>
      <c r="D26" s="22"/>
      <c r="E26" s="22"/>
      <c r="F26" s="23"/>
    </row>
    <row r="27" spans="2:6" x14ac:dyDescent="0.25">
      <c r="B27" s="21">
        <v>3000</v>
      </c>
      <c r="C27" s="22"/>
      <c r="D27" s="22"/>
      <c r="E27" s="22"/>
      <c r="F27" s="23"/>
    </row>
    <row r="28" spans="2:6" x14ac:dyDescent="0.25">
      <c r="B28" s="21"/>
      <c r="C28" s="22"/>
      <c r="D28" s="22"/>
      <c r="E28" s="22"/>
      <c r="F28" s="23"/>
    </row>
    <row r="29" spans="2:6" x14ac:dyDescent="0.25">
      <c r="B29" s="21"/>
      <c r="C29" s="22"/>
      <c r="D29" s="22"/>
      <c r="E29" s="22"/>
      <c r="F29" s="23"/>
    </row>
    <row r="30" spans="2:6" x14ac:dyDescent="0.25">
      <c r="B30" s="21"/>
      <c r="C30" s="22"/>
      <c r="D30" s="22"/>
      <c r="E30" s="22"/>
      <c r="F30" s="23"/>
    </row>
    <row r="31" spans="2:6" x14ac:dyDescent="0.25">
      <c r="B31" s="21"/>
      <c r="C31" s="22"/>
      <c r="D31" s="22"/>
      <c r="E31" s="22"/>
      <c r="F31" s="23"/>
    </row>
    <row r="32" spans="2:6" x14ac:dyDescent="0.25">
      <c r="B32" s="21"/>
      <c r="C32" s="22"/>
      <c r="D32" s="22"/>
      <c r="E32" s="22"/>
      <c r="F32" s="23"/>
    </row>
    <row r="33" spans="2:6" x14ac:dyDescent="0.25">
      <c r="B33" s="21"/>
      <c r="C33" s="22"/>
      <c r="D33" s="22"/>
      <c r="E33" s="22"/>
      <c r="F33" s="23"/>
    </row>
    <row r="34" spans="2:6" x14ac:dyDescent="0.25">
      <c r="B34" s="21"/>
      <c r="C34" s="22"/>
      <c r="D34" s="22"/>
      <c r="E34" s="22"/>
      <c r="F34" s="23"/>
    </row>
    <row r="35" spans="2:6" x14ac:dyDescent="0.25">
      <c r="B35" s="21"/>
      <c r="C35" s="22"/>
      <c r="D35" s="22"/>
      <c r="E35" s="22"/>
      <c r="F35" s="23"/>
    </row>
    <row r="36" spans="2:6" x14ac:dyDescent="0.25">
      <c r="B36" s="21"/>
      <c r="C36" s="22"/>
      <c r="D36" s="22"/>
      <c r="E36" s="22"/>
      <c r="F36" s="23"/>
    </row>
    <row r="37" spans="2:6" x14ac:dyDescent="0.25">
      <c r="B37" s="21"/>
      <c r="C37" s="22"/>
      <c r="D37" s="22"/>
      <c r="E37" s="22"/>
      <c r="F37" s="23"/>
    </row>
    <row r="38" spans="2:6" x14ac:dyDescent="0.25">
      <c r="B38" s="21"/>
      <c r="C38" s="22"/>
      <c r="D38" s="22"/>
      <c r="E38" s="22"/>
      <c r="F38" s="23"/>
    </row>
    <row r="39" spans="2:6" x14ac:dyDescent="0.25">
      <c r="B39" s="21"/>
      <c r="C39" s="22"/>
      <c r="D39" s="22"/>
      <c r="E39" s="22"/>
      <c r="F39" s="23"/>
    </row>
    <row r="40" spans="2:6" x14ac:dyDescent="0.25">
      <c r="B40" s="21"/>
      <c r="C40" s="22"/>
      <c r="D40" s="22"/>
      <c r="E40" s="22"/>
      <c r="F40" s="23"/>
    </row>
    <row r="41" spans="2:6" x14ac:dyDescent="0.25">
      <c r="B41" s="21"/>
      <c r="C41" s="22"/>
      <c r="D41" s="22"/>
      <c r="E41" s="22"/>
      <c r="F41" s="23"/>
    </row>
    <row r="42" spans="2:6" x14ac:dyDescent="0.25">
      <c r="B42" s="21"/>
      <c r="C42" s="22"/>
      <c r="D42" s="22"/>
      <c r="E42" s="22"/>
      <c r="F42" s="23"/>
    </row>
    <row r="43" spans="2:6" x14ac:dyDescent="0.25">
      <c r="B43" s="21"/>
      <c r="C43" s="22"/>
      <c r="D43" s="22"/>
      <c r="E43" s="22"/>
      <c r="F43" s="23"/>
    </row>
    <row r="44" spans="2:6" x14ac:dyDescent="0.25">
      <c r="B44" s="21"/>
      <c r="C44" s="22"/>
      <c r="D44" s="22"/>
      <c r="E44" s="22"/>
      <c r="F44" s="23"/>
    </row>
    <row r="45" spans="2:6" x14ac:dyDescent="0.25">
      <c r="B45" s="21"/>
      <c r="C45" s="22"/>
      <c r="D45" s="22"/>
      <c r="E45" s="22"/>
      <c r="F45" s="23"/>
    </row>
    <row r="46" spans="2:6" x14ac:dyDescent="0.25">
      <c r="B46" s="21"/>
      <c r="C46" s="22"/>
      <c r="D46" s="22"/>
      <c r="E46" s="22"/>
      <c r="F46" s="23"/>
    </row>
    <row r="47" spans="2:6" ht="15.75" thickBot="1" x14ac:dyDescent="0.3">
      <c r="B47" s="24"/>
      <c r="C47" s="25"/>
      <c r="D47" s="25"/>
      <c r="E47" s="25"/>
      <c r="F47" s="2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Auswertung Messformular</vt:lpstr>
      <vt:lpstr>Berechnung Polygonzug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YY</cp:lastModifiedBy>
  <dcterms:created xsi:type="dcterms:W3CDTF">2020-11-28T02:25:10Z</dcterms:created>
  <dcterms:modified xsi:type="dcterms:W3CDTF">2020-12-02T20:21:55Z</dcterms:modified>
</cp:coreProperties>
</file>