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webextensions/webextension2.xml" ContentType="application/vnd.ms-office.webextension+xml"/>
  <Override PartName="/xl/drawings/drawing3.xml" ContentType="application/vnd.openxmlformats-officedocument.drawing+xml"/>
  <Override PartName="/xl/webextensions/webextension3.xml" ContentType="application/vnd.ms-office.webextension+xml"/>
  <Override PartName="/xl/drawings/drawing4.xml" ContentType="application/vnd.openxmlformats-officedocument.drawing+xml"/>
  <Override PartName="/xl/webextensions/webextension4.xml" ContentType="application/vnd.ms-office.webextension+xml"/>
  <Override PartName="/xl/drawings/drawing5.xml" ContentType="application/vnd.openxmlformats-officedocument.drawing+xml"/>
  <Override PartName="/xl/webextensions/webextension5.xml" ContentType="application/vnd.ms-office.webextension+xml"/>
  <Override PartName="/xl/drawings/drawing6.xml" ContentType="application/vnd.openxmlformats-officedocument.drawing+xml"/>
  <Override PartName="/xl/webextensions/webextension6.xml" ContentType="application/vnd.ms-office.webextension+xml"/>
  <Override PartName="/xl/drawings/drawing7.xml" ContentType="application/vnd.openxmlformats-officedocument.drawing+xml"/>
  <Override PartName="/xl/webextensions/webextension7.xml" ContentType="application/vnd.ms-office.webextension+xml"/>
  <Override PartName="/xl/drawings/drawing8.xml" ContentType="application/vnd.openxmlformats-officedocument.drawing+xml"/>
  <Override PartName="/xl/webextensions/webextension8.xml" ContentType="application/vnd.ms-office.webextension+xml"/>
  <Override PartName="/xl/drawings/drawing9.xml" ContentType="application/vnd.openxmlformats-officedocument.drawing+xml"/>
  <Override PartName="/xl/webextensions/webextension9.xml" ContentType="application/vnd.ms-office.webextension+xml"/>
  <Override PartName="/xl/drawings/drawing10.xml" ContentType="application/vnd.openxmlformats-officedocument.drawing+xml"/>
  <Override PartName="/xl/webextensions/webextension10.xml" ContentType="application/vnd.ms-office.webextension+xml"/>
  <Override PartName="/xl/drawings/drawing11.xml" ContentType="application/vnd.openxmlformats-officedocument.drawing+xml"/>
  <Override PartName="/xl/webextensions/webextension11.xml" ContentType="application/vnd.ms-office.webextension+xml"/>
  <Override PartName="/xl/drawings/drawing12.xml" ContentType="application/vnd.openxmlformats-officedocument.drawing+xml"/>
  <Override PartName="/xl/webextensions/webextension12.xml" ContentType="application/vnd.ms-office.webextension+xml"/>
  <Override PartName="/xl/drawings/drawing13.xml" ContentType="application/vnd.openxmlformats-officedocument.drawing+xml"/>
  <Override PartName="/xl/webextensions/webextension13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uharraqi/Downloads/"/>
    </mc:Choice>
  </mc:AlternateContent>
  <xr:revisionPtr revIDLastSave="0" documentId="13_ncr:1_{5BA61C13-01CE-3045-99BE-53954F6A285F}" xr6:coauthVersionLast="47" xr6:coauthVersionMax="47" xr10:uidLastSave="{00000000-0000-0000-0000-000000000000}"/>
  <bookViews>
    <workbookView xWindow="0" yWindow="500" windowWidth="28800" windowHeight="16260" xr2:uid="{D27A5EAD-BE04-DB4B-A041-FE676E334B79}"/>
  </bookViews>
  <sheets>
    <sheet name="صفحة الرئيسية" sheetId="1" r:id="rId1"/>
    <sheet name="سلف و دين واقساط" sheetId="18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4" l="1"/>
  <c r="O16" i="4"/>
  <c r="P15" i="4"/>
  <c r="O15" i="4"/>
  <c r="P7" i="4"/>
  <c r="O7" i="4"/>
  <c r="P6" i="4"/>
  <c r="O6" i="4"/>
  <c r="P16" i="5"/>
  <c r="O16" i="5"/>
  <c r="P15" i="5"/>
  <c r="O15" i="5"/>
  <c r="P7" i="5"/>
  <c r="O7" i="5"/>
  <c r="P6" i="5"/>
  <c r="O6" i="5"/>
  <c r="P16" i="6"/>
  <c r="O16" i="6"/>
  <c r="P15" i="6"/>
  <c r="O15" i="6"/>
  <c r="P7" i="6"/>
  <c r="O7" i="6"/>
  <c r="P6" i="6"/>
  <c r="O6" i="6"/>
  <c r="P16" i="7"/>
  <c r="O16" i="7"/>
  <c r="P15" i="7"/>
  <c r="O15" i="7"/>
  <c r="P7" i="7"/>
  <c r="O7" i="7"/>
  <c r="P6" i="7"/>
  <c r="O6" i="7"/>
  <c r="P16" i="8"/>
  <c r="O16" i="8"/>
  <c r="P15" i="8"/>
  <c r="O15" i="8"/>
  <c r="P7" i="8"/>
  <c r="O7" i="8"/>
  <c r="P6" i="8"/>
  <c r="O6" i="8"/>
  <c r="P16" i="9"/>
  <c r="O16" i="9"/>
  <c r="P15" i="9"/>
  <c r="O15" i="9"/>
  <c r="P7" i="9"/>
  <c r="O7" i="9"/>
  <c r="P6" i="9"/>
  <c r="O6" i="9"/>
  <c r="S16" i="15"/>
  <c r="P16" i="15"/>
  <c r="O16" i="15"/>
  <c r="N16" i="15"/>
  <c r="S15" i="15"/>
  <c r="P15" i="15"/>
  <c r="O15" i="15"/>
  <c r="N15" i="15"/>
  <c r="S7" i="15"/>
  <c r="P7" i="15"/>
  <c r="O7" i="15"/>
  <c r="N7" i="15"/>
  <c r="S6" i="15"/>
  <c r="P6" i="15"/>
  <c r="O6" i="15"/>
  <c r="N6" i="15"/>
  <c r="S16" i="14"/>
  <c r="P16" i="14"/>
  <c r="O16" i="14"/>
  <c r="N16" i="14"/>
  <c r="S15" i="14"/>
  <c r="P15" i="14"/>
  <c r="O15" i="14"/>
  <c r="N15" i="14"/>
  <c r="S7" i="14"/>
  <c r="P7" i="14"/>
  <c r="O7" i="14"/>
  <c r="N7" i="14"/>
  <c r="S6" i="14"/>
  <c r="P6" i="14"/>
  <c r="O6" i="14"/>
  <c r="N6" i="14"/>
  <c r="S16" i="13"/>
  <c r="P16" i="13"/>
  <c r="O16" i="13"/>
  <c r="N16" i="13"/>
  <c r="S15" i="13"/>
  <c r="P15" i="13"/>
  <c r="O15" i="13"/>
  <c r="N15" i="13"/>
  <c r="S7" i="13"/>
  <c r="P7" i="13"/>
  <c r="O7" i="13"/>
  <c r="N7" i="13"/>
  <c r="S6" i="13"/>
  <c r="P6" i="13"/>
  <c r="O6" i="13"/>
  <c r="N6" i="13"/>
  <c r="O16" i="12"/>
  <c r="O15" i="12"/>
  <c r="O7" i="12"/>
  <c r="O6" i="12"/>
  <c r="O16" i="11"/>
  <c r="O15" i="11"/>
  <c r="O7" i="11"/>
  <c r="O6" i="11"/>
  <c r="D78" i="15" l="1"/>
  <c r="D77" i="15"/>
  <c r="D72" i="15"/>
  <c r="D71" i="15"/>
  <c r="D70" i="15"/>
  <c r="D66" i="15"/>
  <c r="D65" i="15"/>
  <c r="D64" i="15"/>
  <c r="D78" i="14"/>
  <c r="D77" i="14"/>
  <c r="D72" i="14"/>
  <c r="D71" i="14"/>
  <c r="D70" i="14"/>
  <c r="D66" i="14"/>
  <c r="D65" i="14"/>
  <c r="D64" i="14"/>
  <c r="D78" i="13"/>
  <c r="D77" i="13"/>
  <c r="D72" i="13"/>
  <c r="D71" i="13"/>
  <c r="D70" i="13"/>
  <c r="D66" i="13"/>
  <c r="D65" i="13"/>
  <c r="D64" i="13"/>
  <c r="D78" i="12"/>
  <c r="D77" i="12"/>
  <c r="D72" i="12"/>
  <c r="D71" i="12"/>
  <c r="D70" i="12"/>
  <c r="D66" i="12"/>
  <c r="D65" i="12"/>
  <c r="D64" i="12"/>
  <c r="D78" i="11"/>
  <c r="D77" i="11"/>
  <c r="D72" i="11"/>
  <c r="D71" i="11"/>
  <c r="D70" i="11"/>
  <c r="D66" i="11"/>
  <c r="D65" i="11"/>
  <c r="D64" i="11"/>
  <c r="D78" i="10"/>
  <c r="D77" i="10"/>
  <c r="D72" i="10"/>
  <c r="D71" i="10"/>
  <c r="D70" i="10"/>
  <c r="D66" i="10"/>
  <c r="D65" i="10"/>
  <c r="D64" i="10"/>
  <c r="D78" i="9"/>
  <c r="D77" i="9"/>
  <c r="D72" i="9"/>
  <c r="D71" i="9"/>
  <c r="D70" i="9"/>
  <c r="D66" i="9"/>
  <c r="D65" i="9"/>
  <c r="D64" i="9"/>
  <c r="D78" i="8"/>
  <c r="D77" i="8"/>
  <c r="D72" i="8"/>
  <c r="D71" i="8"/>
  <c r="D70" i="8"/>
  <c r="D66" i="8"/>
  <c r="D65" i="8"/>
  <c r="D64" i="8"/>
  <c r="D78" i="7"/>
  <c r="D77" i="7"/>
  <c r="D72" i="7"/>
  <c r="D71" i="7"/>
  <c r="D70" i="7"/>
  <c r="D66" i="7"/>
  <c r="D65" i="7"/>
  <c r="D64" i="7"/>
  <c r="D78" i="6"/>
  <c r="D77" i="6"/>
  <c r="D72" i="6"/>
  <c r="D71" i="6"/>
  <c r="D70" i="6"/>
  <c r="D66" i="6"/>
  <c r="D65" i="6"/>
  <c r="D64" i="6"/>
  <c r="K60" i="15"/>
  <c r="J60" i="15"/>
  <c r="F60" i="15"/>
  <c r="D60" i="15"/>
  <c r="J59" i="15"/>
  <c r="D59" i="15"/>
  <c r="J57" i="15"/>
  <c r="D57" i="15"/>
  <c r="K53" i="15"/>
  <c r="J53" i="15"/>
  <c r="F53" i="15"/>
  <c r="D53" i="15"/>
  <c r="J52" i="15"/>
  <c r="D52" i="15"/>
  <c r="J50" i="15"/>
  <c r="D50" i="15"/>
  <c r="K60" i="14"/>
  <c r="J60" i="14"/>
  <c r="F60" i="14"/>
  <c r="D60" i="14"/>
  <c r="J59" i="14"/>
  <c r="D59" i="14"/>
  <c r="J57" i="14"/>
  <c r="D57" i="14"/>
  <c r="K53" i="14"/>
  <c r="J53" i="14"/>
  <c r="F53" i="14"/>
  <c r="D53" i="14"/>
  <c r="J52" i="14"/>
  <c r="D52" i="14"/>
  <c r="J50" i="14"/>
  <c r="D50" i="14"/>
  <c r="K60" i="13"/>
  <c r="J60" i="13"/>
  <c r="F60" i="13"/>
  <c r="D60" i="13"/>
  <c r="J59" i="13"/>
  <c r="D59" i="13"/>
  <c r="J57" i="13"/>
  <c r="D57" i="13"/>
  <c r="K53" i="13"/>
  <c r="J53" i="13"/>
  <c r="F53" i="13"/>
  <c r="D53" i="13"/>
  <c r="J52" i="13"/>
  <c r="D52" i="13"/>
  <c r="J50" i="13"/>
  <c r="D50" i="13"/>
  <c r="K60" i="12"/>
  <c r="J60" i="12"/>
  <c r="F60" i="12"/>
  <c r="D60" i="12"/>
  <c r="J59" i="12"/>
  <c r="D59" i="12"/>
  <c r="J57" i="12"/>
  <c r="D57" i="12"/>
  <c r="K53" i="12"/>
  <c r="J53" i="12"/>
  <c r="F53" i="12"/>
  <c r="D53" i="12"/>
  <c r="J52" i="12"/>
  <c r="D52" i="12"/>
  <c r="J50" i="12"/>
  <c r="D50" i="12"/>
  <c r="K60" i="11"/>
  <c r="J60" i="11"/>
  <c r="F60" i="11"/>
  <c r="D60" i="11"/>
  <c r="J59" i="11"/>
  <c r="D59" i="11"/>
  <c r="J57" i="11"/>
  <c r="D57" i="11"/>
  <c r="K53" i="11"/>
  <c r="J53" i="11"/>
  <c r="F53" i="11"/>
  <c r="D53" i="11"/>
  <c r="J52" i="11"/>
  <c r="D52" i="11"/>
  <c r="J50" i="11"/>
  <c r="D50" i="11"/>
  <c r="K60" i="10"/>
  <c r="J60" i="10"/>
  <c r="F60" i="10"/>
  <c r="D60" i="10"/>
  <c r="J59" i="10"/>
  <c r="D59" i="10"/>
  <c r="J57" i="10"/>
  <c r="D57" i="10"/>
  <c r="K53" i="10"/>
  <c r="J53" i="10"/>
  <c r="F53" i="10"/>
  <c r="D53" i="10"/>
  <c r="J52" i="10"/>
  <c r="D52" i="10"/>
  <c r="J50" i="10"/>
  <c r="D50" i="10"/>
  <c r="K60" i="9"/>
  <c r="J60" i="9"/>
  <c r="F60" i="9"/>
  <c r="U88" i="9" s="1"/>
  <c r="D60" i="9"/>
  <c r="J59" i="9"/>
  <c r="D59" i="9"/>
  <c r="J57" i="9"/>
  <c r="D57" i="9"/>
  <c r="K53" i="9"/>
  <c r="AA83" i="9" s="1"/>
  <c r="J53" i="9"/>
  <c r="F53" i="9"/>
  <c r="U83" i="9" s="1"/>
  <c r="D53" i="9"/>
  <c r="J52" i="9"/>
  <c r="D52" i="9"/>
  <c r="J50" i="9"/>
  <c r="D50" i="9"/>
  <c r="K60" i="8"/>
  <c r="J60" i="8"/>
  <c r="F60" i="8"/>
  <c r="D60" i="8"/>
  <c r="J59" i="8"/>
  <c r="D59" i="8"/>
  <c r="J57" i="8"/>
  <c r="D57" i="8"/>
  <c r="K53" i="8"/>
  <c r="J53" i="8"/>
  <c r="F53" i="8"/>
  <c r="U83" i="8" s="1"/>
  <c r="D53" i="8"/>
  <c r="J52" i="8"/>
  <c r="D52" i="8"/>
  <c r="J50" i="8"/>
  <c r="D50" i="8"/>
  <c r="K60" i="7"/>
  <c r="J60" i="7"/>
  <c r="F60" i="7"/>
  <c r="W85" i="7" s="1"/>
  <c r="D60" i="7"/>
  <c r="J59" i="7"/>
  <c r="D59" i="7"/>
  <c r="J57" i="7"/>
  <c r="D57" i="7"/>
  <c r="K53" i="7"/>
  <c r="J53" i="7"/>
  <c r="F53" i="7"/>
  <c r="U83" i="7" s="1"/>
  <c r="D53" i="7"/>
  <c r="J52" i="7"/>
  <c r="D52" i="7"/>
  <c r="J50" i="7"/>
  <c r="D50" i="7"/>
  <c r="K60" i="6"/>
  <c r="Z85" i="6" s="1"/>
  <c r="J60" i="6"/>
  <c r="F60" i="6"/>
  <c r="D60" i="6"/>
  <c r="J59" i="6"/>
  <c r="D59" i="6"/>
  <c r="J57" i="6"/>
  <c r="D57" i="6"/>
  <c r="K53" i="6"/>
  <c r="J53" i="6"/>
  <c r="F53" i="6"/>
  <c r="D53" i="6"/>
  <c r="J52" i="6"/>
  <c r="D52" i="6"/>
  <c r="J50" i="6"/>
  <c r="D50" i="6"/>
  <c r="D78" i="5"/>
  <c r="D77" i="5"/>
  <c r="D72" i="5"/>
  <c r="D71" i="5"/>
  <c r="D70" i="5"/>
  <c r="D66" i="5"/>
  <c r="D65" i="5"/>
  <c r="D64" i="5"/>
  <c r="K60" i="5"/>
  <c r="J60" i="5"/>
  <c r="F60" i="5"/>
  <c r="D60" i="5"/>
  <c r="J59" i="5"/>
  <c r="D59" i="5"/>
  <c r="J57" i="5"/>
  <c r="D57" i="5"/>
  <c r="K53" i="5"/>
  <c r="J53" i="5"/>
  <c r="F53" i="5"/>
  <c r="D53" i="5"/>
  <c r="J52" i="5"/>
  <c r="D52" i="5"/>
  <c r="J50" i="5"/>
  <c r="D50" i="5"/>
  <c r="D78" i="4"/>
  <c r="D72" i="4"/>
  <c r="J60" i="4"/>
  <c r="J53" i="4"/>
  <c r="D53" i="4"/>
  <c r="D60" i="4"/>
  <c r="D66" i="4"/>
  <c r="AJ235" i="15"/>
  <c r="AG235" i="15"/>
  <c r="AD235" i="15"/>
  <c r="AJ233" i="15"/>
  <c r="AG233" i="15"/>
  <c r="AD233" i="15"/>
  <c r="AJ232" i="15"/>
  <c r="AG232" i="15"/>
  <c r="AD232" i="15"/>
  <c r="AJ231" i="15"/>
  <c r="AG231" i="15"/>
  <c r="AD231" i="15"/>
  <c r="AJ230" i="15"/>
  <c r="AG230" i="15"/>
  <c r="AD230" i="15"/>
  <c r="AJ229" i="15"/>
  <c r="AG229" i="15"/>
  <c r="AD229" i="15"/>
  <c r="AJ228" i="15"/>
  <c r="AG228" i="15"/>
  <c r="AD228" i="15"/>
  <c r="AD225" i="15"/>
  <c r="AD223" i="15"/>
  <c r="AD222" i="15"/>
  <c r="AD221" i="15"/>
  <c r="AD220" i="15"/>
  <c r="AD219" i="15"/>
  <c r="AD218" i="15"/>
  <c r="AJ215" i="15"/>
  <c r="AG215" i="15"/>
  <c r="AD215" i="15"/>
  <c r="AJ213" i="15"/>
  <c r="AG213" i="15"/>
  <c r="AD213" i="15"/>
  <c r="AJ212" i="15"/>
  <c r="AG212" i="15"/>
  <c r="AD212" i="15"/>
  <c r="AJ211" i="15"/>
  <c r="AG211" i="15"/>
  <c r="AD211" i="15"/>
  <c r="AJ210" i="15"/>
  <c r="AG210" i="15"/>
  <c r="AD210" i="15"/>
  <c r="AJ209" i="15"/>
  <c r="AG209" i="15"/>
  <c r="AD209" i="15"/>
  <c r="AJ208" i="15"/>
  <c r="AG208" i="15"/>
  <c r="AD208" i="15"/>
  <c r="AG205" i="15"/>
  <c r="AD205" i="15"/>
  <c r="AG203" i="15"/>
  <c r="AD203" i="15"/>
  <c r="AG202" i="15"/>
  <c r="AD202" i="15"/>
  <c r="AG201" i="15"/>
  <c r="AD201" i="15"/>
  <c r="AG200" i="15"/>
  <c r="AD200" i="15"/>
  <c r="AG199" i="15"/>
  <c r="AD199" i="15"/>
  <c r="AG198" i="15"/>
  <c r="AD198" i="15"/>
  <c r="AG195" i="15"/>
  <c r="AD195" i="15"/>
  <c r="AG193" i="15"/>
  <c r="AD193" i="15"/>
  <c r="AG192" i="15"/>
  <c r="AD192" i="15"/>
  <c r="AG191" i="15"/>
  <c r="AD191" i="15"/>
  <c r="AG190" i="15"/>
  <c r="AD190" i="15"/>
  <c r="AG189" i="15"/>
  <c r="AD189" i="15"/>
  <c r="AG188" i="15"/>
  <c r="AD188" i="15"/>
  <c r="AG185" i="15"/>
  <c r="AG178" i="15" s="1"/>
  <c r="AD185" i="15"/>
  <c r="AD178" i="15" s="1"/>
  <c r="AG183" i="15"/>
  <c r="AD183" i="15"/>
  <c r="AG182" i="15"/>
  <c r="AD182" i="15"/>
  <c r="AG181" i="15"/>
  <c r="AD181" i="15"/>
  <c r="AG180" i="15"/>
  <c r="AD180" i="15"/>
  <c r="AG179" i="15"/>
  <c r="AD179" i="15"/>
  <c r="AG175" i="15"/>
  <c r="AD175" i="15"/>
  <c r="AG173" i="15"/>
  <c r="AD173" i="15"/>
  <c r="AG172" i="15"/>
  <c r="AD172" i="15"/>
  <c r="AG171" i="15"/>
  <c r="AD171" i="15"/>
  <c r="AG170" i="15"/>
  <c r="AD170" i="15"/>
  <c r="AG169" i="15"/>
  <c r="AD169" i="15"/>
  <c r="AG168" i="15"/>
  <c r="AD168" i="15"/>
  <c r="AG165" i="15"/>
  <c r="AD165" i="15"/>
  <c r="AG163" i="15"/>
  <c r="AD163" i="15"/>
  <c r="AG162" i="15"/>
  <c r="AD162" i="15"/>
  <c r="AG161" i="15"/>
  <c r="AD161" i="15"/>
  <c r="AG160" i="15"/>
  <c r="AD160" i="15"/>
  <c r="AG159" i="15"/>
  <c r="AD159" i="15"/>
  <c r="AG158" i="15"/>
  <c r="AD158" i="15"/>
  <c r="AD155" i="15"/>
  <c r="AD153" i="15"/>
  <c r="AD152" i="15"/>
  <c r="AD151" i="15"/>
  <c r="AD150" i="15"/>
  <c r="AD149" i="15"/>
  <c r="AD148" i="15"/>
  <c r="AG145" i="15"/>
  <c r="AD145" i="15"/>
  <c r="AG143" i="15"/>
  <c r="AD143" i="15"/>
  <c r="AG142" i="15"/>
  <c r="AD142" i="15"/>
  <c r="AG141" i="15"/>
  <c r="AD141" i="15"/>
  <c r="AG140" i="15"/>
  <c r="AD140" i="15"/>
  <c r="AG139" i="15"/>
  <c r="AD139" i="15"/>
  <c r="AG138" i="15"/>
  <c r="AD138" i="15"/>
  <c r="AG135" i="15"/>
  <c r="AD135" i="15"/>
  <c r="AD128" i="15" s="1"/>
  <c r="AG133" i="15"/>
  <c r="AD133" i="15"/>
  <c r="AG132" i="15"/>
  <c r="AD132" i="15"/>
  <c r="AG131" i="15"/>
  <c r="AD131" i="15"/>
  <c r="AG130" i="15"/>
  <c r="AD130" i="15"/>
  <c r="AG129" i="15"/>
  <c r="AG128" i="15" s="1"/>
  <c r="AD129" i="15"/>
  <c r="AG125" i="15"/>
  <c r="AD125" i="15"/>
  <c r="AG123" i="15"/>
  <c r="AD123" i="15"/>
  <c r="AG122" i="15"/>
  <c r="AD122" i="15"/>
  <c r="AG121" i="15"/>
  <c r="AD121" i="15"/>
  <c r="AG120" i="15"/>
  <c r="AD120" i="15"/>
  <c r="AG119" i="15"/>
  <c r="AD119" i="15"/>
  <c r="AG118" i="15"/>
  <c r="AD118" i="15"/>
  <c r="AG115" i="15"/>
  <c r="AD115" i="15"/>
  <c r="AG113" i="15"/>
  <c r="AD113" i="15"/>
  <c r="AG112" i="15"/>
  <c r="AD112" i="15"/>
  <c r="AG111" i="15"/>
  <c r="AD111" i="15"/>
  <c r="AG110" i="15"/>
  <c r="AD110" i="15"/>
  <c r="AG109" i="15"/>
  <c r="AD109" i="15"/>
  <c r="AG108" i="15"/>
  <c r="AD108" i="15"/>
  <c r="AN99" i="15"/>
  <c r="AL98" i="15"/>
  <c r="AJ97" i="15"/>
  <c r="AH96" i="15"/>
  <c r="AF95" i="15"/>
  <c r="D95" i="15"/>
  <c r="AD94" i="15"/>
  <c r="AM93" i="15"/>
  <c r="AK93" i="15"/>
  <c r="AI93" i="15"/>
  <c r="AG93" i="15"/>
  <c r="AE93" i="15"/>
  <c r="AC93" i="15"/>
  <c r="AN90" i="15"/>
  <c r="AM84" i="15" s="1"/>
  <c r="AL89" i="15"/>
  <c r="AJ88" i="15"/>
  <c r="D88" i="15"/>
  <c r="AH87" i="15"/>
  <c r="Z87" i="15"/>
  <c r="W87" i="15"/>
  <c r="AF86" i="15"/>
  <c r="Z86" i="15"/>
  <c r="W86" i="15"/>
  <c r="AD85" i="15"/>
  <c r="AK84" i="15"/>
  <c r="AI84" i="15"/>
  <c r="AG84" i="15"/>
  <c r="AE84" i="15"/>
  <c r="AC84" i="15"/>
  <c r="AN81" i="15"/>
  <c r="Z81" i="15"/>
  <c r="W81" i="15"/>
  <c r="AL80" i="15"/>
  <c r="Z80" i="15"/>
  <c r="W80" i="15"/>
  <c r="AJ79" i="15"/>
  <c r="AH78" i="15"/>
  <c r="AF77" i="15"/>
  <c r="AD76" i="15"/>
  <c r="AM75" i="15"/>
  <c r="AK75" i="15"/>
  <c r="AI75" i="15"/>
  <c r="AG75" i="15"/>
  <c r="AE75" i="15"/>
  <c r="AC75" i="15"/>
  <c r="DM70" i="15"/>
  <c r="DD70" i="15"/>
  <c r="CU70" i="15"/>
  <c r="CL70" i="15"/>
  <c r="CC70" i="15"/>
  <c r="BT70" i="15"/>
  <c r="BK70" i="15"/>
  <c r="BB70" i="15"/>
  <c r="AS70" i="15"/>
  <c r="AJ70" i="15"/>
  <c r="DK69" i="15"/>
  <c r="DJ63" i="15" s="1"/>
  <c r="DB69" i="15"/>
  <c r="CS69" i="15"/>
  <c r="CJ69" i="15"/>
  <c r="CA69" i="15"/>
  <c r="BR69" i="15"/>
  <c r="BI69" i="15"/>
  <c r="AZ69" i="15"/>
  <c r="AQ69" i="15"/>
  <c r="AH69" i="15"/>
  <c r="DI67" i="15"/>
  <c r="CZ67" i="15"/>
  <c r="CQ67" i="15"/>
  <c r="CH67" i="15"/>
  <c r="BY67" i="15"/>
  <c r="BP67" i="15"/>
  <c r="BG67" i="15"/>
  <c r="AX67" i="15"/>
  <c r="AO67" i="15"/>
  <c r="AF67" i="15"/>
  <c r="DG65" i="15"/>
  <c r="CX65" i="15"/>
  <c r="CO65" i="15"/>
  <c r="CF65" i="15"/>
  <c r="BW65" i="15"/>
  <c r="BN65" i="15"/>
  <c r="BE65" i="15"/>
  <c r="AV65" i="15"/>
  <c r="AM65" i="15"/>
  <c r="AD65" i="15"/>
  <c r="DL63" i="15"/>
  <c r="DH63" i="15"/>
  <c r="DF63" i="15"/>
  <c r="DC63" i="15"/>
  <c r="DA63" i="15"/>
  <c r="CY63" i="15"/>
  <c r="CW63" i="15"/>
  <c r="CT63" i="15"/>
  <c r="CR63" i="15"/>
  <c r="CP63" i="15"/>
  <c r="CN63" i="15"/>
  <c r="CK63" i="15"/>
  <c r="CI63" i="15"/>
  <c r="CG63" i="15"/>
  <c r="CE63" i="15"/>
  <c r="CB63" i="15"/>
  <c r="BZ63" i="15"/>
  <c r="BX63" i="15"/>
  <c r="BV63" i="15"/>
  <c r="BS63" i="15"/>
  <c r="BQ63" i="15"/>
  <c r="BO63" i="15"/>
  <c r="BM63" i="15"/>
  <c r="BJ63" i="15"/>
  <c r="BH63" i="15"/>
  <c r="BF63" i="15"/>
  <c r="BD63" i="15"/>
  <c r="BA63" i="15"/>
  <c r="AY63" i="15"/>
  <c r="AW63" i="15"/>
  <c r="AU63" i="15"/>
  <c r="AR63" i="15"/>
  <c r="AP63" i="15"/>
  <c r="AN63" i="15"/>
  <c r="AL63" i="15"/>
  <c r="AI63" i="15"/>
  <c r="AG63" i="15"/>
  <c r="AE63" i="15"/>
  <c r="AC63" i="15"/>
  <c r="Z85" i="15"/>
  <c r="W85" i="15"/>
  <c r="DK57" i="15"/>
  <c r="DB57" i="15"/>
  <c r="CS57" i="15"/>
  <c r="CJ57" i="15"/>
  <c r="CA57" i="15"/>
  <c r="BR57" i="15"/>
  <c r="BI57" i="15"/>
  <c r="AZ57" i="15"/>
  <c r="AQ57" i="15"/>
  <c r="AH57" i="15"/>
  <c r="DI55" i="15"/>
  <c r="CZ55" i="15"/>
  <c r="CQ55" i="15"/>
  <c r="CH55" i="15"/>
  <c r="BY55" i="15"/>
  <c r="BP55" i="15"/>
  <c r="BG55" i="15"/>
  <c r="AX55" i="15"/>
  <c r="AO55" i="15"/>
  <c r="AF55" i="15"/>
  <c r="DG53" i="15"/>
  <c r="CX53" i="15"/>
  <c r="CO53" i="15"/>
  <c r="CF53" i="15"/>
  <c r="BW53" i="15"/>
  <c r="BN53" i="15"/>
  <c r="BE53" i="15"/>
  <c r="AV53" i="15"/>
  <c r="AM53" i="15"/>
  <c r="AD53" i="15"/>
  <c r="AA83" i="15"/>
  <c r="U83" i="15"/>
  <c r="DJ52" i="15"/>
  <c r="DH52" i="15"/>
  <c r="DF52" i="15"/>
  <c r="DA52" i="15"/>
  <c r="CY52" i="15"/>
  <c r="CW52" i="15"/>
  <c r="CR52" i="15"/>
  <c r="CP52" i="15"/>
  <c r="CN52" i="15"/>
  <c r="CI52" i="15"/>
  <c r="CG52" i="15"/>
  <c r="CE52" i="15"/>
  <c r="BZ52" i="15"/>
  <c r="BX52" i="15"/>
  <c r="BV52" i="15"/>
  <c r="BQ52" i="15"/>
  <c r="BO52" i="15"/>
  <c r="BM52" i="15"/>
  <c r="BH52" i="15"/>
  <c r="BF52" i="15"/>
  <c r="BD52" i="15"/>
  <c r="AY52" i="15"/>
  <c r="AW52" i="15"/>
  <c r="AU52" i="15"/>
  <c r="AP52" i="15"/>
  <c r="AN52" i="15"/>
  <c r="AL52" i="15"/>
  <c r="AG52" i="15"/>
  <c r="AE52" i="15"/>
  <c r="AC52" i="15"/>
  <c r="DV48" i="15"/>
  <c r="DM48" i="15"/>
  <c r="DD48" i="15"/>
  <c r="CU48" i="15"/>
  <c r="CL48" i="15"/>
  <c r="CC48" i="15"/>
  <c r="BT48" i="15"/>
  <c r="BK48" i="15"/>
  <c r="BB48" i="15"/>
  <c r="AS48" i="15"/>
  <c r="AJ48" i="15"/>
  <c r="DT47" i="15"/>
  <c r="DK47" i="15"/>
  <c r="DB47" i="15"/>
  <c r="CS47" i="15"/>
  <c r="CJ47" i="15"/>
  <c r="CA47" i="15"/>
  <c r="BR47" i="15"/>
  <c r="BI47" i="15"/>
  <c r="AZ47" i="15"/>
  <c r="AQ47" i="15"/>
  <c r="AH47" i="15"/>
  <c r="DR45" i="15"/>
  <c r="DI45" i="15"/>
  <c r="CZ45" i="15"/>
  <c r="CQ45" i="15"/>
  <c r="CH45" i="15"/>
  <c r="BY45" i="15"/>
  <c r="BP45" i="15"/>
  <c r="BG45" i="15"/>
  <c r="AX45" i="15"/>
  <c r="AO45" i="15"/>
  <c r="AF45" i="15"/>
  <c r="O44" i="15"/>
  <c r="DP43" i="15"/>
  <c r="DG43" i="15"/>
  <c r="CX43" i="15"/>
  <c r="CO43" i="15"/>
  <c r="CF43" i="15"/>
  <c r="BW43" i="15"/>
  <c r="BN43" i="15"/>
  <c r="BE43" i="15"/>
  <c r="AV43" i="15"/>
  <c r="AM43" i="15"/>
  <c r="AD43" i="15"/>
  <c r="DU41" i="15"/>
  <c r="DS41" i="15"/>
  <c r="DQ41" i="15"/>
  <c r="DO41" i="15"/>
  <c r="DL41" i="15"/>
  <c r="DJ41" i="15"/>
  <c r="DH41" i="15"/>
  <c r="DF41" i="15"/>
  <c r="DC41" i="15"/>
  <c r="DA41" i="15"/>
  <c r="CY41" i="15"/>
  <c r="CW41" i="15"/>
  <c r="CT41" i="15"/>
  <c r="CR41" i="15"/>
  <c r="CP41" i="15"/>
  <c r="CN41" i="15"/>
  <c r="CK41" i="15"/>
  <c r="CI41" i="15"/>
  <c r="CG41" i="15"/>
  <c r="CE41" i="15"/>
  <c r="CB41" i="15"/>
  <c r="BZ41" i="15"/>
  <c r="BX41" i="15"/>
  <c r="BV41" i="15"/>
  <c r="BS41" i="15"/>
  <c r="BQ41" i="15"/>
  <c r="BO41" i="15"/>
  <c r="BM41" i="15"/>
  <c r="BJ41" i="15"/>
  <c r="BH41" i="15"/>
  <c r="BF41" i="15"/>
  <c r="BD41" i="15"/>
  <c r="BA41" i="15"/>
  <c r="AY41" i="15"/>
  <c r="AW41" i="15"/>
  <c r="AU41" i="15"/>
  <c r="AR41" i="15"/>
  <c r="AP41" i="15"/>
  <c r="AN41" i="15"/>
  <c r="AL41" i="15"/>
  <c r="AI41" i="15"/>
  <c r="AG41" i="15"/>
  <c r="AE41" i="15"/>
  <c r="AC41" i="15"/>
  <c r="DT35" i="15"/>
  <c r="DK35" i="15"/>
  <c r="DB35" i="15"/>
  <c r="CS35" i="15"/>
  <c r="CJ35" i="15"/>
  <c r="CA35" i="15"/>
  <c r="BR35" i="15"/>
  <c r="BI35" i="15"/>
  <c r="AZ35" i="15"/>
  <c r="AQ35" i="15"/>
  <c r="AH35" i="15"/>
  <c r="DR33" i="15"/>
  <c r="DI33" i="15"/>
  <c r="CZ33" i="15"/>
  <c r="CQ33" i="15"/>
  <c r="CH33" i="15"/>
  <c r="BY33" i="15"/>
  <c r="BP33" i="15"/>
  <c r="BG33" i="15"/>
  <c r="AX33" i="15"/>
  <c r="AO33" i="15"/>
  <c r="AF33" i="15"/>
  <c r="DP31" i="15"/>
  <c r="DG31" i="15"/>
  <c r="CX31" i="15"/>
  <c r="CO31" i="15"/>
  <c r="CF31" i="15"/>
  <c r="BW31" i="15"/>
  <c r="BN31" i="15"/>
  <c r="BE31" i="15"/>
  <c r="AV31" i="15"/>
  <c r="AM31" i="15"/>
  <c r="AD31" i="15"/>
  <c r="DS30" i="15"/>
  <c r="DQ30" i="15"/>
  <c r="DO30" i="15"/>
  <c r="DJ30" i="15"/>
  <c r="DH30" i="15"/>
  <c r="DF30" i="15"/>
  <c r="DA30" i="15"/>
  <c r="CY30" i="15"/>
  <c r="CW30" i="15"/>
  <c r="CR30" i="15"/>
  <c r="CP30" i="15"/>
  <c r="CN30" i="15"/>
  <c r="CI30" i="15"/>
  <c r="CG30" i="15"/>
  <c r="CE30" i="15"/>
  <c r="BZ30" i="15"/>
  <c r="BX30" i="15"/>
  <c r="BV30" i="15"/>
  <c r="BQ30" i="15"/>
  <c r="BO30" i="15"/>
  <c r="BM30" i="15"/>
  <c r="BH30" i="15"/>
  <c r="BF30" i="15"/>
  <c r="BD30" i="15"/>
  <c r="AY30" i="15"/>
  <c r="AW30" i="15"/>
  <c r="AU30" i="15"/>
  <c r="AP30" i="15"/>
  <c r="AN30" i="15"/>
  <c r="AL30" i="15"/>
  <c r="AG30" i="15"/>
  <c r="AE30" i="15"/>
  <c r="AC30" i="15"/>
  <c r="DV26" i="15"/>
  <c r="DM26" i="15"/>
  <c r="DD26" i="15"/>
  <c r="CU26" i="15"/>
  <c r="CL26" i="15"/>
  <c r="CK19" i="15" s="1"/>
  <c r="CC26" i="15"/>
  <c r="BT26" i="15"/>
  <c r="BK26" i="15"/>
  <c r="BB26" i="15"/>
  <c r="AS26" i="15"/>
  <c r="AJ26" i="15"/>
  <c r="DT25" i="15"/>
  <c r="DK25" i="15"/>
  <c r="DB25" i="15"/>
  <c r="DA19" i="15" s="1"/>
  <c r="CS25" i="15"/>
  <c r="CJ25" i="15"/>
  <c r="CA25" i="15"/>
  <c r="BR25" i="15"/>
  <c r="BI25" i="15"/>
  <c r="AZ25" i="15"/>
  <c r="AQ25" i="15"/>
  <c r="AH25" i="15"/>
  <c r="DR23" i="15"/>
  <c r="DI23" i="15"/>
  <c r="CZ23" i="15"/>
  <c r="CQ23" i="15"/>
  <c r="CH23" i="15"/>
  <c r="BY23" i="15"/>
  <c r="BP23" i="15"/>
  <c r="BG23" i="15"/>
  <c r="AX23" i="15"/>
  <c r="AO23" i="15"/>
  <c r="AF23" i="15"/>
  <c r="DP21" i="15"/>
  <c r="DG21" i="15"/>
  <c r="CX21" i="15"/>
  <c r="CO21" i="15"/>
  <c r="CF21" i="15"/>
  <c r="BW21" i="15"/>
  <c r="BN21" i="15"/>
  <c r="BE21" i="15"/>
  <c r="AV21" i="15"/>
  <c r="AM21" i="15"/>
  <c r="AD21" i="15"/>
  <c r="DU19" i="15"/>
  <c r="DS19" i="15"/>
  <c r="DQ19" i="15"/>
  <c r="DO19" i="15"/>
  <c r="DL19" i="15"/>
  <c r="DJ19" i="15"/>
  <c r="DH19" i="15"/>
  <c r="DF19" i="15"/>
  <c r="DC19" i="15"/>
  <c r="CY19" i="15"/>
  <c r="CW19" i="15"/>
  <c r="CT19" i="15"/>
  <c r="CR19" i="15"/>
  <c r="CP19" i="15"/>
  <c r="CN19" i="15"/>
  <c r="CI19" i="15"/>
  <c r="CG19" i="15"/>
  <c r="CE19" i="15"/>
  <c r="CB19" i="15"/>
  <c r="BZ19" i="15"/>
  <c r="BX19" i="15"/>
  <c r="BV19" i="15"/>
  <c r="BS19" i="15"/>
  <c r="BQ19" i="15"/>
  <c r="BO19" i="15"/>
  <c r="BM19" i="15"/>
  <c r="BJ19" i="15"/>
  <c r="BH19" i="15"/>
  <c r="BF19" i="15"/>
  <c r="BD19" i="15"/>
  <c r="BA19" i="15"/>
  <c r="AY19" i="15"/>
  <c r="AW19" i="15"/>
  <c r="AU19" i="15"/>
  <c r="AR19" i="15"/>
  <c r="AP19" i="15"/>
  <c r="AN19" i="15"/>
  <c r="AL19" i="15"/>
  <c r="AI19" i="15"/>
  <c r="AG19" i="15"/>
  <c r="AE19" i="15"/>
  <c r="AC19" i="15"/>
  <c r="DT13" i="15"/>
  <c r="DK13" i="15"/>
  <c r="DB13" i="15"/>
  <c r="CS13" i="15"/>
  <c r="CJ13" i="15"/>
  <c r="CA13" i="15"/>
  <c r="BR13" i="15"/>
  <c r="BI13" i="15"/>
  <c r="AZ13" i="15"/>
  <c r="AQ13" i="15"/>
  <c r="AH13" i="15"/>
  <c r="DR11" i="15"/>
  <c r="DI11" i="15"/>
  <c r="CZ11" i="15"/>
  <c r="CQ11" i="15"/>
  <c r="CH11" i="15"/>
  <c r="BY11" i="15"/>
  <c r="BP11" i="15"/>
  <c r="BG11" i="15"/>
  <c r="AX11" i="15"/>
  <c r="AO11" i="15"/>
  <c r="AF11" i="15"/>
  <c r="DP9" i="15"/>
  <c r="DG9" i="15"/>
  <c r="CX9" i="15"/>
  <c r="CO9" i="15"/>
  <c r="CF9" i="15"/>
  <c r="BW9" i="15"/>
  <c r="BN9" i="15"/>
  <c r="BE9" i="15"/>
  <c r="AV9" i="15"/>
  <c r="AM9" i="15"/>
  <c r="AD9" i="15"/>
  <c r="DS8" i="15"/>
  <c r="DQ8" i="15"/>
  <c r="DO8" i="15"/>
  <c r="DJ8" i="15"/>
  <c r="DH8" i="15"/>
  <c r="DF8" i="15"/>
  <c r="DA8" i="15"/>
  <c r="CY8" i="15"/>
  <c r="CW8" i="15"/>
  <c r="CR8" i="15"/>
  <c r="CP8" i="15"/>
  <c r="CN8" i="15"/>
  <c r="CI8" i="15"/>
  <c r="CG8" i="15"/>
  <c r="CE8" i="15"/>
  <c r="BZ8" i="15"/>
  <c r="BX8" i="15"/>
  <c r="BV8" i="15"/>
  <c r="BQ8" i="15"/>
  <c r="BO8" i="15"/>
  <c r="BM8" i="15"/>
  <c r="BH8" i="15"/>
  <c r="BF8" i="15"/>
  <c r="BD8" i="15"/>
  <c r="AY8" i="15"/>
  <c r="AW8" i="15"/>
  <c r="AU8" i="15"/>
  <c r="AP8" i="15"/>
  <c r="AN8" i="15"/>
  <c r="AL8" i="15"/>
  <c r="AG8" i="15"/>
  <c r="AE8" i="15"/>
  <c r="AC8" i="15"/>
  <c r="AJ235" i="14"/>
  <c r="AG235" i="14"/>
  <c r="AD235" i="14"/>
  <c r="AJ233" i="14"/>
  <c r="AG233" i="14"/>
  <c r="AD233" i="14"/>
  <c r="AJ232" i="14"/>
  <c r="AG232" i="14"/>
  <c r="AD232" i="14"/>
  <c r="AJ231" i="14"/>
  <c r="AG231" i="14"/>
  <c r="AD231" i="14"/>
  <c r="AJ230" i="14"/>
  <c r="AG230" i="14"/>
  <c r="AD230" i="14"/>
  <c r="AJ229" i="14"/>
  <c r="AG229" i="14"/>
  <c r="AD229" i="14"/>
  <c r="AJ228" i="14"/>
  <c r="AG228" i="14"/>
  <c r="AD228" i="14"/>
  <c r="AD225" i="14"/>
  <c r="AD223" i="14"/>
  <c r="AD222" i="14"/>
  <c r="AD221" i="14"/>
  <c r="AD220" i="14"/>
  <c r="AD219" i="14"/>
  <c r="AD218" i="14"/>
  <c r="AJ215" i="14"/>
  <c r="AG215" i="14"/>
  <c r="AD215" i="14"/>
  <c r="AJ213" i="14"/>
  <c r="AG213" i="14"/>
  <c r="AD213" i="14"/>
  <c r="AJ212" i="14"/>
  <c r="AG212" i="14"/>
  <c r="AD212" i="14"/>
  <c r="AJ211" i="14"/>
  <c r="AG211" i="14"/>
  <c r="AD211" i="14"/>
  <c r="AJ210" i="14"/>
  <c r="AG210" i="14"/>
  <c r="AD210" i="14"/>
  <c r="AJ209" i="14"/>
  <c r="AG209" i="14"/>
  <c r="AD209" i="14"/>
  <c r="AJ208" i="14"/>
  <c r="AG208" i="14"/>
  <c r="AD208" i="14"/>
  <c r="AG205" i="14"/>
  <c r="AD205" i="14"/>
  <c r="AG203" i="14"/>
  <c r="AD203" i="14"/>
  <c r="AG202" i="14"/>
  <c r="AD202" i="14"/>
  <c r="AG201" i="14"/>
  <c r="AD201" i="14"/>
  <c r="AG200" i="14"/>
  <c r="AD200" i="14"/>
  <c r="AG199" i="14"/>
  <c r="AD199" i="14"/>
  <c r="AG198" i="14"/>
  <c r="AD198" i="14"/>
  <c r="AG195" i="14"/>
  <c r="AD195" i="14"/>
  <c r="AG193" i="14"/>
  <c r="AD193" i="14"/>
  <c r="AG192" i="14"/>
  <c r="AD192" i="14"/>
  <c r="AG191" i="14"/>
  <c r="AD191" i="14"/>
  <c r="AG190" i="14"/>
  <c r="AD190" i="14"/>
  <c r="AG189" i="14"/>
  <c r="AD189" i="14"/>
  <c r="AG188" i="14"/>
  <c r="AD188" i="14"/>
  <c r="AG185" i="14"/>
  <c r="AG178" i="14" s="1"/>
  <c r="AD185" i="14"/>
  <c r="AD178" i="14" s="1"/>
  <c r="AG183" i="14"/>
  <c r="AD183" i="14"/>
  <c r="AG182" i="14"/>
  <c r="AD182" i="14"/>
  <c r="AG181" i="14"/>
  <c r="AD181" i="14"/>
  <c r="AG180" i="14"/>
  <c r="AD180" i="14"/>
  <c r="AG179" i="14"/>
  <c r="AD179" i="14"/>
  <c r="AG175" i="14"/>
  <c r="AD175" i="14"/>
  <c r="AG173" i="14"/>
  <c r="AD173" i="14"/>
  <c r="AG172" i="14"/>
  <c r="AD172" i="14"/>
  <c r="AG171" i="14"/>
  <c r="AD171" i="14"/>
  <c r="AG170" i="14"/>
  <c r="AD170" i="14"/>
  <c r="AG169" i="14"/>
  <c r="AD169" i="14"/>
  <c r="AG168" i="14"/>
  <c r="AD168" i="14"/>
  <c r="AG165" i="14"/>
  <c r="AD165" i="14"/>
  <c r="AG163" i="14"/>
  <c r="AD163" i="14"/>
  <c r="AG162" i="14"/>
  <c r="AD162" i="14"/>
  <c r="AG161" i="14"/>
  <c r="AD161" i="14"/>
  <c r="AG160" i="14"/>
  <c r="AD160" i="14"/>
  <c r="AG159" i="14"/>
  <c r="AD159" i="14"/>
  <c r="AG158" i="14"/>
  <c r="AD158" i="14"/>
  <c r="AD155" i="14"/>
  <c r="AD148" i="14" s="1"/>
  <c r="AD153" i="14"/>
  <c r="AD152" i="14"/>
  <c r="AD151" i="14"/>
  <c r="AD150" i="14"/>
  <c r="AD149" i="14"/>
  <c r="AG145" i="14"/>
  <c r="AD145" i="14"/>
  <c r="AG143" i="14"/>
  <c r="AD143" i="14"/>
  <c r="AG142" i="14"/>
  <c r="AD142" i="14"/>
  <c r="AG141" i="14"/>
  <c r="AD141" i="14"/>
  <c r="AG140" i="14"/>
  <c r="AD140" i="14"/>
  <c r="AG139" i="14"/>
  <c r="AD139" i="14"/>
  <c r="AG138" i="14"/>
  <c r="AD138" i="14"/>
  <c r="AG135" i="14"/>
  <c r="AD135" i="14"/>
  <c r="AD128" i="14" s="1"/>
  <c r="AG133" i="14"/>
  <c r="AD133" i="14"/>
  <c r="AG132" i="14"/>
  <c r="AD132" i="14"/>
  <c r="AG131" i="14"/>
  <c r="AD131" i="14"/>
  <c r="AG130" i="14"/>
  <c r="AD130" i="14"/>
  <c r="AG129" i="14"/>
  <c r="AG128" i="14" s="1"/>
  <c r="AD129" i="14"/>
  <c r="AG125" i="14"/>
  <c r="AD125" i="14"/>
  <c r="AG123" i="14"/>
  <c r="AD123" i="14"/>
  <c r="AG122" i="14"/>
  <c r="AD122" i="14"/>
  <c r="AG121" i="14"/>
  <c r="AD121" i="14"/>
  <c r="AG120" i="14"/>
  <c r="AD120" i="14"/>
  <c r="AG119" i="14"/>
  <c r="AD119" i="14"/>
  <c r="AG118" i="14"/>
  <c r="AD118" i="14"/>
  <c r="AG115" i="14"/>
  <c r="AD115" i="14"/>
  <c r="AG113" i="14"/>
  <c r="AD113" i="14"/>
  <c r="AG112" i="14"/>
  <c r="AD112" i="14"/>
  <c r="AG111" i="14"/>
  <c r="AD111" i="14"/>
  <c r="AG110" i="14"/>
  <c r="AD110" i="14"/>
  <c r="AG109" i="14"/>
  <c r="AD109" i="14"/>
  <c r="AG108" i="14"/>
  <c r="AD108" i="14"/>
  <c r="AN99" i="14"/>
  <c r="AL98" i="14"/>
  <c r="AJ97" i="14"/>
  <c r="AH96" i="14"/>
  <c r="AF95" i="14"/>
  <c r="D95" i="14"/>
  <c r="AD94" i="14"/>
  <c r="AM93" i="14"/>
  <c r="AK93" i="14"/>
  <c r="AI93" i="14"/>
  <c r="AG93" i="14"/>
  <c r="AE93" i="14"/>
  <c r="AC93" i="14"/>
  <c r="AN90" i="14"/>
  <c r="AL89" i="14"/>
  <c r="AJ88" i="14"/>
  <c r="D88" i="14"/>
  <c r="AH87" i="14"/>
  <c r="Z87" i="14"/>
  <c r="W87" i="14"/>
  <c r="AF86" i="14"/>
  <c r="Z86" i="14"/>
  <c r="W86" i="14"/>
  <c r="AD85" i="14"/>
  <c r="AM84" i="14"/>
  <c r="AK84" i="14"/>
  <c r="AI84" i="14"/>
  <c r="AG84" i="14"/>
  <c r="AE84" i="14"/>
  <c r="AC84" i="14"/>
  <c r="AN81" i="14"/>
  <c r="Z81" i="14"/>
  <c r="W81" i="14"/>
  <c r="AL80" i="14"/>
  <c r="Z80" i="14"/>
  <c r="W80" i="14"/>
  <c r="AJ79" i="14"/>
  <c r="AH78" i="14"/>
  <c r="AF77" i="14"/>
  <c r="AD76" i="14"/>
  <c r="AM75" i="14"/>
  <c r="AK75" i="14"/>
  <c r="AI75" i="14"/>
  <c r="AG75" i="14"/>
  <c r="AE75" i="14"/>
  <c r="AC75" i="14"/>
  <c r="DM70" i="14"/>
  <c r="DD70" i="14"/>
  <c r="CU70" i="14"/>
  <c r="CL70" i="14"/>
  <c r="CC70" i="14"/>
  <c r="BT70" i="14"/>
  <c r="BK70" i="14"/>
  <c r="BB70" i="14"/>
  <c r="AS70" i="14"/>
  <c r="AJ70" i="14"/>
  <c r="DK69" i="14"/>
  <c r="DJ63" i="14" s="1"/>
  <c r="DB69" i="14"/>
  <c r="CS69" i="14"/>
  <c r="CJ69" i="14"/>
  <c r="CA69" i="14"/>
  <c r="BR69" i="14"/>
  <c r="BI69" i="14"/>
  <c r="AZ69" i="14"/>
  <c r="AQ69" i="14"/>
  <c r="AH69" i="14"/>
  <c r="DI67" i="14"/>
  <c r="CZ67" i="14"/>
  <c r="CQ67" i="14"/>
  <c r="CH67" i="14"/>
  <c r="BY67" i="14"/>
  <c r="BP67" i="14"/>
  <c r="BG67" i="14"/>
  <c r="AX67" i="14"/>
  <c r="AO67" i="14"/>
  <c r="AF67" i="14"/>
  <c r="DG65" i="14"/>
  <c r="CX65" i="14"/>
  <c r="CO65" i="14"/>
  <c r="CF65" i="14"/>
  <c r="BW65" i="14"/>
  <c r="BN65" i="14"/>
  <c r="BE65" i="14"/>
  <c r="AV65" i="14"/>
  <c r="AM65" i="14"/>
  <c r="AD65" i="14"/>
  <c r="DL63" i="14"/>
  <c r="DH63" i="14"/>
  <c r="DF63" i="14"/>
  <c r="DC63" i="14"/>
  <c r="DA63" i="14"/>
  <c r="CY63" i="14"/>
  <c r="CW63" i="14"/>
  <c r="CT63" i="14"/>
  <c r="CR63" i="14"/>
  <c r="CP63" i="14"/>
  <c r="CN63" i="14"/>
  <c r="CK63" i="14"/>
  <c r="CI63" i="14"/>
  <c r="CG63" i="14"/>
  <c r="CE63" i="14"/>
  <c r="CB63" i="14"/>
  <c r="BZ63" i="14"/>
  <c r="BX63" i="14"/>
  <c r="BV63" i="14"/>
  <c r="BS63" i="14"/>
  <c r="BQ63" i="14"/>
  <c r="BO63" i="14"/>
  <c r="BM63" i="14"/>
  <c r="BJ63" i="14"/>
  <c r="BH63" i="14"/>
  <c r="BF63" i="14"/>
  <c r="BD63" i="14"/>
  <c r="BA63" i="14"/>
  <c r="AY63" i="14"/>
  <c r="AW63" i="14"/>
  <c r="AU63" i="14"/>
  <c r="AR63" i="14"/>
  <c r="AP63" i="14"/>
  <c r="AN63" i="14"/>
  <c r="AL63" i="14"/>
  <c r="AI63" i="14"/>
  <c r="AG63" i="14"/>
  <c r="AE63" i="14"/>
  <c r="AC63" i="14"/>
  <c r="Z85" i="14"/>
  <c r="W85" i="14"/>
  <c r="DK57" i="14"/>
  <c r="DB57" i="14"/>
  <c r="CS57" i="14"/>
  <c r="CJ57" i="14"/>
  <c r="CA57" i="14"/>
  <c r="BR57" i="14"/>
  <c r="BI57" i="14"/>
  <c r="AZ57" i="14"/>
  <c r="AQ57" i="14"/>
  <c r="AH57" i="14"/>
  <c r="DI55" i="14"/>
  <c r="CZ55" i="14"/>
  <c r="CQ55" i="14"/>
  <c r="CH55" i="14"/>
  <c r="BY55" i="14"/>
  <c r="BP55" i="14"/>
  <c r="BG55" i="14"/>
  <c r="AX55" i="14"/>
  <c r="AO55" i="14"/>
  <c r="AF55" i="14"/>
  <c r="DG53" i="14"/>
  <c r="CX53" i="14"/>
  <c r="CO53" i="14"/>
  <c r="CF53" i="14"/>
  <c r="BW53" i="14"/>
  <c r="BN53" i="14"/>
  <c r="BE53" i="14"/>
  <c r="AV53" i="14"/>
  <c r="AM53" i="14"/>
  <c r="AD53" i="14"/>
  <c r="AA83" i="14"/>
  <c r="U83" i="14"/>
  <c r="DJ52" i="14"/>
  <c r="DH52" i="14"/>
  <c r="DF52" i="14"/>
  <c r="DA52" i="14"/>
  <c r="CY52" i="14"/>
  <c r="CW52" i="14"/>
  <c r="CR52" i="14"/>
  <c r="CP52" i="14"/>
  <c r="CN52" i="14"/>
  <c r="CI52" i="14"/>
  <c r="CG52" i="14"/>
  <c r="CE52" i="14"/>
  <c r="BZ52" i="14"/>
  <c r="BX52" i="14"/>
  <c r="BV52" i="14"/>
  <c r="BQ52" i="14"/>
  <c r="BO52" i="14"/>
  <c r="BM52" i="14"/>
  <c r="BH52" i="14"/>
  <c r="BF52" i="14"/>
  <c r="BD52" i="14"/>
  <c r="AY52" i="14"/>
  <c r="AW52" i="14"/>
  <c r="AU52" i="14"/>
  <c r="AP52" i="14"/>
  <c r="AN52" i="14"/>
  <c r="AL52" i="14"/>
  <c r="AG52" i="14"/>
  <c r="AE52" i="14"/>
  <c r="AC52" i="14"/>
  <c r="DV48" i="14"/>
  <c r="DM48" i="14"/>
  <c r="DD48" i="14"/>
  <c r="CU48" i="14"/>
  <c r="CL48" i="14"/>
  <c r="CC48" i="14"/>
  <c r="BT48" i="14"/>
  <c r="BK48" i="14"/>
  <c r="BB48" i="14"/>
  <c r="AS48" i="14"/>
  <c r="AJ48" i="14"/>
  <c r="DT47" i="14"/>
  <c r="DK47" i="14"/>
  <c r="DB47" i="14"/>
  <c r="CS47" i="14"/>
  <c r="CR41" i="14" s="1"/>
  <c r="CJ47" i="14"/>
  <c r="CA47" i="14"/>
  <c r="BR47" i="14"/>
  <c r="BI47" i="14"/>
  <c r="AZ47" i="14"/>
  <c r="AQ47" i="14"/>
  <c r="AH47" i="14"/>
  <c r="DR45" i="14"/>
  <c r="DI45" i="14"/>
  <c r="CZ45" i="14"/>
  <c r="CQ45" i="14"/>
  <c r="CH45" i="14"/>
  <c r="BY45" i="14"/>
  <c r="BP45" i="14"/>
  <c r="BG45" i="14"/>
  <c r="AX45" i="14"/>
  <c r="AO45" i="14"/>
  <c r="AF45" i="14"/>
  <c r="O44" i="14"/>
  <c r="DP43" i="14"/>
  <c r="DG43" i="14"/>
  <c r="CX43" i="14"/>
  <c r="CO43" i="14"/>
  <c r="CF43" i="14"/>
  <c r="BW43" i="14"/>
  <c r="BN43" i="14"/>
  <c r="BE43" i="14"/>
  <c r="AV43" i="14"/>
  <c r="AM43" i="14"/>
  <c r="AD43" i="14"/>
  <c r="DU41" i="14"/>
  <c r="DS41" i="14"/>
  <c r="DQ41" i="14"/>
  <c r="DO41" i="14"/>
  <c r="DL41" i="14"/>
  <c r="DJ41" i="14"/>
  <c r="DH41" i="14"/>
  <c r="DF41" i="14"/>
  <c r="DC41" i="14"/>
  <c r="DA41" i="14"/>
  <c r="CY41" i="14"/>
  <c r="CW41" i="14"/>
  <c r="CT41" i="14"/>
  <c r="CP41" i="14"/>
  <c r="CN41" i="14"/>
  <c r="CK41" i="14"/>
  <c r="CI41" i="14"/>
  <c r="CG41" i="14"/>
  <c r="CE41" i="14"/>
  <c r="CB41" i="14"/>
  <c r="BZ41" i="14"/>
  <c r="BX41" i="14"/>
  <c r="BV41" i="14"/>
  <c r="BS41" i="14"/>
  <c r="BQ41" i="14"/>
  <c r="BO41" i="14"/>
  <c r="BM41" i="14"/>
  <c r="BJ41" i="14"/>
  <c r="BH41" i="14"/>
  <c r="BF41" i="14"/>
  <c r="BD41" i="14"/>
  <c r="BA41" i="14"/>
  <c r="AY41" i="14"/>
  <c r="AW41" i="14"/>
  <c r="AU41" i="14"/>
  <c r="AR41" i="14"/>
  <c r="AP41" i="14"/>
  <c r="AN41" i="14"/>
  <c r="AL41" i="14"/>
  <c r="AI41" i="14"/>
  <c r="AG41" i="14"/>
  <c r="AE41" i="14"/>
  <c r="AC41" i="14"/>
  <c r="DT35" i="14"/>
  <c r="DK35" i="14"/>
  <c r="DB35" i="14"/>
  <c r="CS35" i="14"/>
  <c r="CJ35" i="14"/>
  <c r="CA35" i="14"/>
  <c r="BR35" i="14"/>
  <c r="BI35" i="14"/>
  <c r="AZ35" i="14"/>
  <c r="AQ35" i="14"/>
  <c r="AH35" i="14"/>
  <c r="DR33" i="14"/>
  <c r="DI33" i="14"/>
  <c r="CZ33" i="14"/>
  <c r="CQ33" i="14"/>
  <c r="CH33" i="14"/>
  <c r="BY33" i="14"/>
  <c r="BP33" i="14"/>
  <c r="BG33" i="14"/>
  <c r="AX33" i="14"/>
  <c r="AO33" i="14"/>
  <c r="AF33" i="14"/>
  <c r="DP31" i="14"/>
  <c r="DG31" i="14"/>
  <c r="CX31" i="14"/>
  <c r="CO31" i="14"/>
  <c r="CF31" i="14"/>
  <c r="BW31" i="14"/>
  <c r="BN31" i="14"/>
  <c r="BE31" i="14"/>
  <c r="AV31" i="14"/>
  <c r="AM31" i="14"/>
  <c r="AD31" i="14"/>
  <c r="DS30" i="14"/>
  <c r="DQ30" i="14"/>
  <c r="DO30" i="14"/>
  <c r="DJ30" i="14"/>
  <c r="DH30" i="14"/>
  <c r="DF30" i="14"/>
  <c r="DA30" i="14"/>
  <c r="CY30" i="14"/>
  <c r="CW30" i="14"/>
  <c r="CR30" i="14"/>
  <c r="CP30" i="14"/>
  <c r="CN30" i="14"/>
  <c r="CI30" i="14"/>
  <c r="CG30" i="14"/>
  <c r="CE30" i="14"/>
  <c r="BZ30" i="14"/>
  <c r="BX30" i="14"/>
  <c r="BV30" i="14"/>
  <c r="BQ30" i="14"/>
  <c r="BO30" i="14"/>
  <c r="BM30" i="14"/>
  <c r="BH30" i="14"/>
  <c r="BF30" i="14"/>
  <c r="BD30" i="14"/>
  <c r="AY30" i="14"/>
  <c r="AW30" i="14"/>
  <c r="AU30" i="14"/>
  <c r="AP30" i="14"/>
  <c r="AN30" i="14"/>
  <c r="AL30" i="14"/>
  <c r="AG30" i="14"/>
  <c r="AE30" i="14"/>
  <c r="AC30" i="14"/>
  <c r="DV26" i="14"/>
  <c r="DM26" i="14"/>
  <c r="DD26" i="14"/>
  <c r="CU26" i="14"/>
  <c r="CL26" i="14"/>
  <c r="CC26" i="14"/>
  <c r="BT26" i="14"/>
  <c r="BK26" i="14"/>
  <c r="BB26" i="14"/>
  <c r="AS26" i="14"/>
  <c r="AJ26" i="14"/>
  <c r="DT25" i="14"/>
  <c r="DK25" i="14"/>
  <c r="DB25" i="14"/>
  <c r="DA19" i="14" s="1"/>
  <c r="CS25" i="14"/>
  <c r="CR19" i="14" s="1"/>
  <c r="CJ25" i="14"/>
  <c r="CA25" i="14"/>
  <c r="BR25" i="14"/>
  <c r="BI25" i="14"/>
  <c r="AZ25" i="14"/>
  <c r="AQ25" i="14"/>
  <c r="AH25" i="14"/>
  <c r="DR23" i="14"/>
  <c r="DI23" i="14"/>
  <c r="CZ23" i="14"/>
  <c r="CQ23" i="14"/>
  <c r="CH23" i="14"/>
  <c r="BY23" i="14"/>
  <c r="BP23" i="14"/>
  <c r="BG23" i="14"/>
  <c r="AX23" i="14"/>
  <c r="AO23" i="14"/>
  <c r="AF23" i="14"/>
  <c r="DP21" i="14"/>
  <c r="DG21" i="14"/>
  <c r="CX21" i="14"/>
  <c r="CO21" i="14"/>
  <c r="CF21" i="14"/>
  <c r="BW21" i="14"/>
  <c r="BN21" i="14"/>
  <c r="BE21" i="14"/>
  <c r="AV21" i="14"/>
  <c r="AM21" i="14"/>
  <c r="AD21" i="14"/>
  <c r="DU19" i="14"/>
  <c r="DS19" i="14"/>
  <c r="DQ19" i="14"/>
  <c r="DO19" i="14"/>
  <c r="DL19" i="14"/>
  <c r="DJ19" i="14"/>
  <c r="DH19" i="14"/>
  <c r="DF19" i="14"/>
  <c r="DC19" i="14"/>
  <c r="CY19" i="14"/>
  <c r="CW19" i="14"/>
  <c r="CT19" i="14"/>
  <c r="CP19" i="14"/>
  <c r="CN19" i="14"/>
  <c r="CK19" i="14"/>
  <c r="CI19" i="14"/>
  <c r="CG19" i="14"/>
  <c r="CE19" i="14"/>
  <c r="CB19" i="14"/>
  <c r="BZ19" i="14"/>
  <c r="BX19" i="14"/>
  <c r="BV19" i="14"/>
  <c r="BS19" i="14"/>
  <c r="BQ19" i="14"/>
  <c r="BO19" i="14"/>
  <c r="BM19" i="14"/>
  <c r="BJ19" i="14"/>
  <c r="BH19" i="14"/>
  <c r="BF19" i="14"/>
  <c r="BD19" i="14"/>
  <c r="BA19" i="14"/>
  <c r="AY19" i="14"/>
  <c r="AW19" i="14"/>
  <c r="AU19" i="14"/>
  <c r="AR19" i="14"/>
  <c r="AP19" i="14"/>
  <c r="AN19" i="14"/>
  <c r="AL19" i="14"/>
  <c r="AI19" i="14"/>
  <c r="AG19" i="14"/>
  <c r="AE19" i="14"/>
  <c r="AC19" i="14"/>
  <c r="DT13" i="14"/>
  <c r="DK13" i="14"/>
  <c r="DB13" i="14"/>
  <c r="CS13" i="14"/>
  <c r="CJ13" i="14"/>
  <c r="CA13" i="14"/>
  <c r="BR13" i="14"/>
  <c r="BI13" i="14"/>
  <c r="AZ13" i="14"/>
  <c r="AQ13" i="14"/>
  <c r="AH13" i="14"/>
  <c r="DR11" i="14"/>
  <c r="DI11" i="14"/>
  <c r="CZ11" i="14"/>
  <c r="CQ11" i="14"/>
  <c r="CH11" i="14"/>
  <c r="BY11" i="14"/>
  <c r="BP11" i="14"/>
  <c r="BG11" i="14"/>
  <c r="AX11" i="14"/>
  <c r="AO11" i="14"/>
  <c r="AF11" i="14"/>
  <c r="DP9" i="14"/>
  <c r="DG9" i="14"/>
  <c r="CX9" i="14"/>
  <c r="CO9" i="14"/>
  <c r="CF9" i="14"/>
  <c r="BW9" i="14"/>
  <c r="BN9" i="14"/>
  <c r="BE9" i="14"/>
  <c r="AV9" i="14"/>
  <c r="AM9" i="14"/>
  <c r="AD9" i="14"/>
  <c r="DS8" i="14"/>
  <c r="DQ8" i="14"/>
  <c r="DO8" i="14"/>
  <c r="DJ8" i="14"/>
  <c r="DH8" i="14"/>
  <c r="DF8" i="14"/>
  <c r="DA8" i="14"/>
  <c r="CY8" i="14"/>
  <c r="CW8" i="14"/>
  <c r="CR8" i="14"/>
  <c r="CP8" i="14"/>
  <c r="CN8" i="14"/>
  <c r="CI8" i="14"/>
  <c r="CG8" i="14"/>
  <c r="CE8" i="14"/>
  <c r="BZ8" i="14"/>
  <c r="BX8" i="14"/>
  <c r="BV8" i="14"/>
  <c r="BQ8" i="14"/>
  <c r="BO8" i="14"/>
  <c r="BM8" i="14"/>
  <c r="BH8" i="14"/>
  <c r="BF8" i="14"/>
  <c r="BD8" i="14"/>
  <c r="AY8" i="14"/>
  <c r="AW8" i="14"/>
  <c r="AU8" i="14"/>
  <c r="AP8" i="14"/>
  <c r="AN8" i="14"/>
  <c r="AL8" i="14"/>
  <c r="AG8" i="14"/>
  <c r="AE8" i="14"/>
  <c r="AC8" i="14"/>
  <c r="AJ235" i="13"/>
  <c r="AG235" i="13"/>
  <c r="AD235" i="13"/>
  <c r="AJ233" i="13"/>
  <c r="AG233" i="13"/>
  <c r="AD233" i="13"/>
  <c r="AJ232" i="13"/>
  <c r="AG232" i="13"/>
  <c r="AD232" i="13"/>
  <c r="AJ231" i="13"/>
  <c r="AG231" i="13"/>
  <c r="AD231" i="13"/>
  <c r="AJ230" i="13"/>
  <c r="AG230" i="13"/>
  <c r="AD230" i="13"/>
  <c r="AJ229" i="13"/>
  <c r="AG229" i="13"/>
  <c r="AD229" i="13"/>
  <c r="AJ228" i="13"/>
  <c r="AG228" i="13"/>
  <c r="AD228" i="13"/>
  <c r="AD225" i="13"/>
  <c r="AD223" i="13"/>
  <c r="AD222" i="13"/>
  <c r="AD221" i="13"/>
  <c r="AD220" i="13"/>
  <c r="AD219" i="13"/>
  <c r="AD218" i="13"/>
  <c r="AJ215" i="13"/>
  <c r="AG215" i="13"/>
  <c r="AD215" i="13"/>
  <c r="AJ213" i="13"/>
  <c r="AG213" i="13"/>
  <c r="AD213" i="13"/>
  <c r="AJ212" i="13"/>
  <c r="AG212" i="13"/>
  <c r="AD212" i="13"/>
  <c r="AJ211" i="13"/>
  <c r="AG211" i="13"/>
  <c r="AD211" i="13"/>
  <c r="AJ210" i="13"/>
  <c r="AG210" i="13"/>
  <c r="AD210" i="13"/>
  <c r="AJ209" i="13"/>
  <c r="AG209" i="13"/>
  <c r="AD209" i="13"/>
  <c r="AJ208" i="13"/>
  <c r="AG208" i="13"/>
  <c r="AD208" i="13"/>
  <c r="AG205" i="13"/>
  <c r="AD205" i="13"/>
  <c r="AG203" i="13"/>
  <c r="AD203" i="13"/>
  <c r="AG202" i="13"/>
  <c r="AD202" i="13"/>
  <c r="AG201" i="13"/>
  <c r="AD201" i="13"/>
  <c r="AG200" i="13"/>
  <c r="AD200" i="13"/>
  <c r="AG199" i="13"/>
  <c r="AD199" i="13"/>
  <c r="AG198" i="13"/>
  <c r="AD198" i="13"/>
  <c r="AG195" i="13"/>
  <c r="AG188" i="13" s="1"/>
  <c r="AD195" i="13"/>
  <c r="AG193" i="13"/>
  <c r="AD193" i="13"/>
  <c r="AG192" i="13"/>
  <c r="AD192" i="13"/>
  <c r="AG191" i="13"/>
  <c r="AD191" i="13"/>
  <c r="AG190" i="13"/>
  <c r="AD190" i="13"/>
  <c r="AG189" i="13"/>
  <c r="AD189" i="13"/>
  <c r="AD188" i="13"/>
  <c r="AG185" i="13"/>
  <c r="AG178" i="13" s="1"/>
  <c r="AD185" i="13"/>
  <c r="AD178" i="13" s="1"/>
  <c r="AG183" i="13"/>
  <c r="AD183" i="13"/>
  <c r="AG182" i="13"/>
  <c r="AD182" i="13"/>
  <c r="AG181" i="13"/>
  <c r="AD181" i="13"/>
  <c r="AG180" i="13"/>
  <c r="AD180" i="13"/>
  <c r="AG179" i="13"/>
  <c r="AD179" i="13"/>
  <c r="AG175" i="13"/>
  <c r="AD175" i="13"/>
  <c r="AG173" i="13"/>
  <c r="AD173" i="13"/>
  <c r="AG172" i="13"/>
  <c r="AD172" i="13"/>
  <c r="AG171" i="13"/>
  <c r="AD171" i="13"/>
  <c r="AG170" i="13"/>
  <c r="AD170" i="13"/>
  <c r="AG169" i="13"/>
  <c r="AD169" i="13"/>
  <c r="AG168" i="13"/>
  <c r="AD168" i="13"/>
  <c r="AG165" i="13"/>
  <c r="AD165" i="13"/>
  <c r="AG163" i="13"/>
  <c r="AD163" i="13"/>
  <c r="AG162" i="13"/>
  <c r="AD162" i="13"/>
  <c r="AG161" i="13"/>
  <c r="AD161" i="13"/>
  <c r="AG160" i="13"/>
  <c r="AD160" i="13"/>
  <c r="AG159" i="13"/>
  <c r="AD159" i="13"/>
  <c r="AG158" i="13"/>
  <c r="AD158" i="13"/>
  <c r="AD155" i="13"/>
  <c r="AD148" i="13" s="1"/>
  <c r="AD153" i="13"/>
  <c r="AD152" i="13"/>
  <c r="AD151" i="13"/>
  <c r="AD150" i="13"/>
  <c r="AD149" i="13"/>
  <c r="AG145" i="13"/>
  <c r="AD145" i="13"/>
  <c r="AG143" i="13"/>
  <c r="AD143" i="13"/>
  <c r="AG142" i="13"/>
  <c r="AD142" i="13"/>
  <c r="AG141" i="13"/>
  <c r="AD141" i="13"/>
  <c r="AG140" i="13"/>
  <c r="AD140" i="13"/>
  <c r="AG139" i="13"/>
  <c r="AD139" i="13"/>
  <c r="AG138" i="13"/>
  <c r="AD138" i="13"/>
  <c r="AG135" i="13"/>
  <c r="AD135" i="13"/>
  <c r="AD128" i="13" s="1"/>
  <c r="AG133" i="13"/>
  <c r="AD133" i="13"/>
  <c r="AG132" i="13"/>
  <c r="AD132" i="13"/>
  <c r="AG131" i="13"/>
  <c r="AD131" i="13"/>
  <c r="AG130" i="13"/>
  <c r="AD130" i="13"/>
  <c r="AG129" i="13"/>
  <c r="AG128" i="13" s="1"/>
  <c r="AD129" i="13"/>
  <c r="AG125" i="13"/>
  <c r="AD125" i="13"/>
  <c r="AG123" i="13"/>
  <c r="AD123" i="13"/>
  <c r="AG122" i="13"/>
  <c r="AD122" i="13"/>
  <c r="AG121" i="13"/>
  <c r="AD121" i="13"/>
  <c r="AG120" i="13"/>
  <c r="AD120" i="13"/>
  <c r="AG119" i="13"/>
  <c r="AD119" i="13"/>
  <c r="AG118" i="13"/>
  <c r="AD118" i="13"/>
  <c r="AG115" i="13"/>
  <c r="AD115" i="13"/>
  <c r="AG113" i="13"/>
  <c r="AD113" i="13"/>
  <c r="AG112" i="13"/>
  <c r="AD112" i="13"/>
  <c r="AG111" i="13"/>
  <c r="AD111" i="13"/>
  <c r="AG110" i="13"/>
  <c r="AD110" i="13"/>
  <c r="AG109" i="13"/>
  <c r="AD109" i="13"/>
  <c r="AG108" i="13"/>
  <c r="AD108" i="13"/>
  <c r="AN99" i="13"/>
  <c r="AL98" i="13"/>
  <c r="AJ97" i="13"/>
  <c r="AH96" i="13"/>
  <c r="AF95" i="13"/>
  <c r="D95" i="13"/>
  <c r="AD94" i="13"/>
  <c r="AM93" i="13"/>
  <c r="AK93" i="13"/>
  <c r="AI93" i="13"/>
  <c r="AG93" i="13"/>
  <c r="AE93" i="13"/>
  <c r="AC93" i="13"/>
  <c r="AN90" i="13"/>
  <c r="AL89" i="13"/>
  <c r="AJ88" i="13"/>
  <c r="D88" i="13"/>
  <c r="AH87" i="13"/>
  <c r="Z87" i="13"/>
  <c r="W87" i="13"/>
  <c r="AF86" i="13"/>
  <c r="Z86" i="13"/>
  <c r="W86" i="13"/>
  <c r="AD85" i="13"/>
  <c r="AM84" i="13"/>
  <c r="AK84" i="13"/>
  <c r="AI84" i="13"/>
  <c r="AG84" i="13"/>
  <c r="AE84" i="13"/>
  <c r="AC84" i="13"/>
  <c r="AN81" i="13"/>
  <c r="Z81" i="13"/>
  <c r="W81" i="13"/>
  <c r="AL80" i="13"/>
  <c r="Z80" i="13"/>
  <c r="W80" i="13"/>
  <c r="AJ79" i="13"/>
  <c r="AH78" i="13"/>
  <c r="AF77" i="13"/>
  <c r="AD76" i="13"/>
  <c r="AM75" i="13"/>
  <c r="AK75" i="13"/>
  <c r="AI75" i="13"/>
  <c r="AG75" i="13"/>
  <c r="AE75" i="13"/>
  <c r="AC75" i="13"/>
  <c r="DM70" i="13"/>
  <c r="DD70" i="13"/>
  <c r="CU70" i="13"/>
  <c r="CL70" i="13"/>
  <c r="CK63" i="13" s="1"/>
  <c r="CC70" i="13"/>
  <c r="BT70" i="13"/>
  <c r="BK70" i="13"/>
  <c r="BB70" i="13"/>
  <c r="AS70" i="13"/>
  <c r="AJ70" i="13"/>
  <c r="DK69" i="13"/>
  <c r="DJ63" i="13" s="1"/>
  <c r="DB69" i="13"/>
  <c r="CS69" i="13"/>
  <c r="CJ69" i="13"/>
  <c r="CA69" i="13"/>
  <c r="BR69" i="13"/>
  <c r="BI69" i="13"/>
  <c r="AZ69" i="13"/>
  <c r="AQ69" i="13"/>
  <c r="AP63" i="13" s="1"/>
  <c r="AH69" i="13"/>
  <c r="DI67" i="13"/>
  <c r="CZ67" i="13"/>
  <c r="CQ67" i="13"/>
  <c r="CH67" i="13"/>
  <c r="BY67" i="13"/>
  <c r="BP67" i="13"/>
  <c r="BG67" i="13"/>
  <c r="AX67" i="13"/>
  <c r="AO67" i="13"/>
  <c r="AF67" i="13"/>
  <c r="DG65" i="13"/>
  <c r="CX65" i="13"/>
  <c r="CO65" i="13"/>
  <c r="CF65" i="13"/>
  <c r="BW65" i="13"/>
  <c r="BN65" i="13"/>
  <c r="BE65" i="13"/>
  <c r="AV65" i="13"/>
  <c r="AM65" i="13"/>
  <c r="AD65" i="13"/>
  <c r="DL63" i="13"/>
  <c r="DH63" i="13"/>
  <c r="DF63" i="13"/>
  <c r="DC63" i="13"/>
  <c r="DA63" i="13"/>
  <c r="CY63" i="13"/>
  <c r="CW63" i="13"/>
  <c r="CT63" i="13"/>
  <c r="CR63" i="13"/>
  <c r="CP63" i="13"/>
  <c r="CN63" i="13"/>
  <c r="CI63" i="13"/>
  <c r="CG63" i="13"/>
  <c r="CE63" i="13"/>
  <c r="CB63" i="13"/>
  <c r="BZ63" i="13"/>
  <c r="BX63" i="13"/>
  <c r="BV63" i="13"/>
  <c r="BS63" i="13"/>
  <c r="BQ63" i="13"/>
  <c r="BO63" i="13"/>
  <c r="BM63" i="13"/>
  <c r="BJ63" i="13"/>
  <c r="BH63" i="13"/>
  <c r="BF63" i="13"/>
  <c r="BD63" i="13"/>
  <c r="BA63" i="13"/>
  <c r="AY63" i="13"/>
  <c r="AW63" i="13"/>
  <c r="AU63" i="13"/>
  <c r="AR63" i="13"/>
  <c r="AN63" i="13"/>
  <c r="AL63" i="13"/>
  <c r="AI63" i="13"/>
  <c r="AG63" i="13"/>
  <c r="AE63" i="13"/>
  <c r="AC63" i="13"/>
  <c r="Z85" i="13"/>
  <c r="W85" i="13"/>
  <c r="DK57" i="13"/>
  <c r="DB57" i="13"/>
  <c r="CS57" i="13"/>
  <c r="CJ57" i="13"/>
  <c r="CA57" i="13"/>
  <c r="BR57" i="13"/>
  <c r="BI57" i="13"/>
  <c r="AZ57" i="13"/>
  <c r="AQ57" i="13"/>
  <c r="AH57" i="13"/>
  <c r="DI55" i="13"/>
  <c r="CZ55" i="13"/>
  <c r="CQ55" i="13"/>
  <c r="CH55" i="13"/>
  <c r="BY55" i="13"/>
  <c r="BP55" i="13"/>
  <c r="BG55" i="13"/>
  <c r="AX55" i="13"/>
  <c r="AO55" i="13"/>
  <c r="AF55" i="13"/>
  <c r="DG53" i="13"/>
  <c r="CX53" i="13"/>
  <c r="CO53" i="13"/>
  <c r="CF53" i="13"/>
  <c r="BW53" i="13"/>
  <c r="BN53" i="13"/>
  <c r="BE53" i="13"/>
  <c r="AV53" i="13"/>
  <c r="AM53" i="13"/>
  <c r="AD53" i="13"/>
  <c r="AA83" i="13"/>
  <c r="U83" i="13"/>
  <c r="DJ52" i="13"/>
  <c r="DH52" i="13"/>
  <c r="DF52" i="13"/>
  <c r="DA52" i="13"/>
  <c r="CY52" i="13"/>
  <c r="CW52" i="13"/>
  <c r="CR52" i="13"/>
  <c r="CP52" i="13"/>
  <c r="CN52" i="13"/>
  <c r="CI52" i="13"/>
  <c r="CG52" i="13"/>
  <c r="CE52" i="13"/>
  <c r="BZ52" i="13"/>
  <c r="BX52" i="13"/>
  <c r="BV52" i="13"/>
  <c r="BQ52" i="13"/>
  <c r="BO52" i="13"/>
  <c r="BM52" i="13"/>
  <c r="BH52" i="13"/>
  <c r="BF52" i="13"/>
  <c r="BD52" i="13"/>
  <c r="AY52" i="13"/>
  <c r="AW52" i="13"/>
  <c r="AU52" i="13"/>
  <c r="AP52" i="13"/>
  <c r="AN52" i="13"/>
  <c r="AL52" i="13"/>
  <c r="AG52" i="13"/>
  <c r="AE52" i="13"/>
  <c r="AC52" i="13"/>
  <c r="DV48" i="13"/>
  <c r="DM48" i="13"/>
  <c r="DD48" i="13"/>
  <c r="CU48" i="13"/>
  <c r="CL48" i="13"/>
  <c r="CC48" i="13"/>
  <c r="BT48" i="13"/>
  <c r="BK48" i="13"/>
  <c r="BB48" i="13"/>
  <c r="AS48" i="13"/>
  <c r="AJ48" i="13"/>
  <c r="DT47" i="13"/>
  <c r="DK47" i="13"/>
  <c r="DB47" i="13"/>
  <c r="CS47" i="13"/>
  <c r="CR41" i="13" s="1"/>
  <c r="CJ47" i="13"/>
  <c r="CA47" i="13"/>
  <c r="BR47" i="13"/>
  <c r="BI47" i="13"/>
  <c r="AZ47" i="13"/>
  <c r="AQ47" i="13"/>
  <c r="AH47" i="13"/>
  <c r="DR45" i="13"/>
  <c r="DI45" i="13"/>
  <c r="CZ45" i="13"/>
  <c r="CQ45" i="13"/>
  <c r="CH45" i="13"/>
  <c r="BY45" i="13"/>
  <c r="BP45" i="13"/>
  <c r="BG45" i="13"/>
  <c r="AX45" i="13"/>
  <c r="AO45" i="13"/>
  <c r="AF45" i="13"/>
  <c r="O44" i="13"/>
  <c r="DP43" i="13"/>
  <c r="DG43" i="13"/>
  <c r="CX43" i="13"/>
  <c r="CO43" i="13"/>
  <c r="CF43" i="13"/>
  <c r="BW43" i="13"/>
  <c r="BN43" i="13"/>
  <c r="BE43" i="13"/>
  <c r="AV43" i="13"/>
  <c r="AM43" i="13"/>
  <c r="AD43" i="13"/>
  <c r="DU41" i="13"/>
  <c r="DS41" i="13"/>
  <c r="DQ41" i="13"/>
  <c r="DO41" i="13"/>
  <c r="DL41" i="13"/>
  <c r="DJ41" i="13"/>
  <c r="DH41" i="13"/>
  <c r="DF41" i="13"/>
  <c r="DC41" i="13"/>
  <c r="DA41" i="13"/>
  <c r="CY41" i="13"/>
  <c r="CW41" i="13"/>
  <c r="CT41" i="13"/>
  <c r="CP41" i="13"/>
  <c r="CN41" i="13"/>
  <c r="CK41" i="13"/>
  <c r="CI41" i="13"/>
  <c r="CG41" i="13"/>
  <c r="CE41" i="13"/>
  <c r="CB41" i="13"/>
  <c r="BZ41" i="13"/>
  <c r="BX41" i="13"/>
  <c r="BV41" i="13"/>
  <c r="BS41" i="13"/>
  <c r="BQ41" i="13"/>
  <c r="BO41" i="13"/>
  <c r="BM41" i="13"/>
  <c r="BJ41" i="13"/>
  <c r="BH41" i="13"/>
  <c r="BF41" i="13"/>
  <c r="BD41" i="13"/>
  <c r="BA41" i="13"/>
  <c r="AY41" i="13"/>
  <c r="AW41" i="13"/>
  <c r="AU41" i="13"/>
  <c r="AR41" i="13"/>
  <c r="AP41" i="13"/>
  <c r="AN41" i="13"/>
  <c r="AL41" i="13"/>
  <c r="AI41" i="13"/>
  <c r="AG41" i="13"/>
  <c r="AE41" i="13"/>
  <c r="AC41" i="13"/>
  <c r="DT35" i="13"/>
  <c r="DK35" i="13"/>
  <c r="DB35" i="13"/>
  <c r="CS35" i="13"/>
  <c r="CJ35" i="13"/>
  <c r="CA35" i="13"/>
  <c r="BR35" i="13"/>
  <c r="BI35" i="13"/>
  <c r="AZ35" i="13"/>
  <c r="AQ35" i="13"/>
  <c r="AH35" i="13"/>
  <c r="DR33" i="13"/>
  <c r="DI33" i="13"/>
  <c r="CZ33" i="13"/>
  <c r="CQ33" i="13"/>
  <c r="CH33" i="13"/>
  <c r="BY33" i="13"/>
  <c r="BP33" i="13"/>
  <c r="BG33" i="13"/>
  <c r="AX33" i="13"/>
  <c r="AO33" i="13"/>
  <c r="AF33" i="13"/>
  <c r="DP31" i="13"/>
  <c r="DG31" i="13"/>
  <c r="CX31" i="13"/>
  <c r="CO31" i="13"/>
  <c r="CF31" i="13"/>
  <c r="BW31" i="13"/>
  <c r="BN31" i="13"/>
  <c r="BE31" i="13"/>
  <c r="AV31" i="13"/>
  <c r="AM31" i="13"/>
  <c r="AD31" i="13"/>
  <c r="DS30" i="13"/>
  <c r="DQ30" i="13"/>
  <c r="DO30" i="13"/>
  <c r="DJ30" i="13"/>
  <c r="DH30" i="13"/>
  <c r="DF30" i="13"/>
  <c r="DA30" i="13"/>
  <c r="CY30" i="13"/>
  <c r="CW30" i="13"/>
  <c r="CR30" i="13"/>
  <c r="CP30" i="13"/>
  <c r="CN30" i="13"/>
  <c r="CI30" i="13"/>
  <c r="CG30" i="13"/>
  <c r="CE30" i="13"/>
  <c r="BZ30" i="13"/>
  <c r="BX30" i="13"/>
  <c r="BV30" i="13"/>
  <c r="BQ30" i="13"/>
  <c r="BO30" i="13"/>
  <c r="BM30" i="13"/>
  <c r="BH30" i="13"/>
  <c r="BF30" i="13"/>
  <c r="BD30" i="13"/>
  <c r="AY30" i="13"/>
  <c r="AW30" i="13"/>
  <c r="AU30" i="13"/>
  <c r="AP30" i="13"/>
  <c r="AN30" i="13"/>
  <c r="AL30" i="13"/>
  <c r="AG30" i="13"/>
  <c r="AE30" i="13"/>
  <c r="AC30" i="13"/>
  <c r="DV26" i="13"/>
  <c r="DM26" i="13"/>
  <c r="DD26" i="13"/>
  <c r="CU26" i="13"/>
  <c r="CL26" i="13"/>
  <c r="CK19" i="13" s="1"/>
  <c r="CC26" i="13"/>
  <c r="BT26" i="13"/>
  <c r="BK26" i="13"/>
  <c r="BJ19" i="13" s="1"/>
  <c r="BB26" i="13"/>
  <c r="AS26" i="13"/>
  <c r="AJ26" i="13"/>
  <c r="DT25" i="13"/>
  <c r="DK25" i="13"/>
  <c r="DB25" i="13"/>
  <c r="DA19" i="13" s="1"/>
  <c r="CS25" i="13"/>
  <c r="CR19" i="13" s="1"/>
  <c r="CJ25" i="13"/>
  <c r="CA25" i="13"/>
  <c r="BR25" i="13"/>
  <c r="BI25" i="13"/>
  <c r="AZ25" i="13"/>
  <c r="AQ25" i="13"/>
  <c r="AH25" i="13"/>
  <c r="DR23" i="13"/>
  <c r="DI23" i="13"/>
  <c r="CZ23" i="13"/>
  <c r="CQ23" i="13"/>
  <c r="CH23" i="13"/>
  <c r="BY23" i="13"/>
  <c r="BP23" i="13"/>
  <c r="BG23" i="13"/>
  <c r="AX23" i="13"/>
  <c r="AO23" i="13"/>
  <c r="AF23" i="13"/>
  <c r="DP21" i="13"/>
  <c r="DG21" i="13"/>
  <c r="CX21" i="13"/>
  <c r="CO21" i="13"/>
  <c r="CF21" i="13"/>
  <c r="BW21" i="13"/>
  <c r="BN21" i="13"/>
  <c r="BE21" i="13"/>
  <c r="AV21" i="13"/>
  <c r="AM21" i="13"/>
  <c r="AD21" i="13"/>
  <c r="DU19" i="13"/>
  <c r="DS19" i="13"/>
  <c r="DQ19" i="13"/>
  <c r="DO19" i="13"/>
  <c r="DL19" i="13"/>
  <c r="DJ19" i="13"/>
  <c r="DH19" i="13"/>
  <c r="DF19" i="13"/>
  <c r="DC19" i="13"/>
  <c r="CY19" i="13"/>
  <c r="CW19" i="13"/>
  <c r="CT19" i="13"/>
  <c r="CP19" i="13"/>
  <c r="CN19" i="13"/>
  <c r="CI19" i="13"/>
  <c r="CG19" i="13"/>
  <c r="CE19" i="13"/>
  <c r="CB19" i="13"/>
  <c r="BZ19" i="13"/>
  <c r="BX19" i="13"/>
  <c r="BV19" i="13"/>
  <c r="BS19" i="13"/>
  <c r="BQ19" i="13"/>
  <c r="BO19" i="13"/>
  <c r="BM19" i="13"/>
  <c r="BH19" i="13"/>
  <c r="BF19" i="13"/>
  <c r="BD19" i="13"/>
  <c r="BA19" i="13"/>
  <c r="AY19" i="13"/>
  <c r="AW19" i="13"/>
  <c r="AU19" i="13"/>
  <c r="AR19" i="13"/>
  <c r="AP19" i="13"/>
  <c r="AN19" i="13"/>
  <c r="AL19" i="13"/>
  <c r="AI19" i="13"/>
  <c r="AG19" i="13"/>
  <c r="AE19" i="13"/>
  <c r="AC19" i="13"/>
  <c r="DT13" i="13"/>
  <c r="DK13" i="13"/>
  <c r="DB13" i="13"/>
  <c r="CS13" i="13"/>
  <c r="CJ13" i="13"/>
  <c r="CA13" i="13"/>
  <c r="BR13" i="13"/>
  <c r="BI13" i="13"/>
  <c r="AZ13" i="13"/>
  <c r="AQ13" i="13"/>
  <c r="AH13" i="13"/>
  <c r="DR11" i="13"/>
  <c r="DI11" i="13"/>
  <c r="CZ11" i="13"/>
  <c r="CQ11" i="13"/>
  <c r="CH11" i="13"/>
  <c r="BY11" i="13"/>
  <c r="BP11" i="13"/>
  <c r="BG11" i="13"/>
  <c r="AX11" i="13"/>
  <c r="AO11" i="13"/>
  <c r="AF11" i="13"/>
  <c r="DP9" i="13"/>
  <c r="DG9" i="13"/>
  <c r="CX9" i="13"/>
  <c r="CO9" i="13"/>
  <c r="CF9" i="13"/>
  <c r="BW9" i="13"/>
  <c r="BN9" i="13"/>
  <c r="BE9" i="13"/>
  <c r="AV9" i="13"/>
  <c r="AM9" i="13"/>
  <c r="AD9" i="13"/>
  <c r="DS8" i="13"/>
  <c r="DQ8" i="13"/>
  <c r="DO8" i="13"/>
  <c r="DJ8" i="13"/>
  <c r="DH8" i="13"/>
  <c r="DF8" i="13"/>
  <c r="DA8" i="13"/>
  <c r="CY8" i="13"/>
  <c r="CW8" i="13"/>
  <c r="CR8" i="13"/>
  <c r="CP8" i="13"/>
  <c r="CN8" i="13"/>
  <c r="CI8" i="13"/>
  <c r="CG8" i="13"/>
  <c r="CE8" i="13"/>
  <c r="BZ8" i="13"/>
  <c r="BX8" i="13"/>
  <c r="BV8" i="13"/>
  <c r="BQ8" i="13"/>
  <c r="BO8" i="13"/>
  <c r="BM8" i="13"/>
  <c r="BH8" i="13"/>
  <c r="BF8" i="13"/>
  <c r="BD8" i="13"/>
  <c r="AY8" i="13"/>
  <c r="AW8" i="13"/>
  <c r="AU8" i="13"/>
  <c r="AP8" i="13"/>
  <c r="AN8" i="13"/>
  <c r="AL8" i="13"/>
  <c r="AG8" i="13"/>
  <c r="AE8" i="13"/>
  <c r="AC8" i="13"/>
  <c r="AJ235" i="12"/>
  <c r="AG235" i="12"/>
  <c r="AD235" i="12"/>
  <c r="AJ233" i="12"/>
  <c r="AG233" i="12"/>
  <c r="AD233" i="12"/>
  <c r="AJ232" i="12"/>
  <c r="AG232" i="12"/>
  <c r="AD232" i="12"/>
  <c r="AJ231" i="12"/>
  <c r="AG231" i="12"/>
  <c r="AD231" i="12"/>
  <c r="AJ230" i="12"/>
  <c r="AG230" i="12"/>
  <c r="AD230" i="12"/>
  <c r="AJ229" i="12"/>
  <c r="AG229" i="12"/>
  <c r="AD229" i="12"/>
  <c r="AJ228" i="12"/>
  <c r="AG228" i="12"/>
  <c r="AD228" i="12"/>
  <c r="AD225" i="12"/>
  <c r="AD223" i="12"/>
  <c r="AD222" i="12"/>
  <c r="AD221" i="12"/>
  <c r="AD220" i="12"/>
  <c r="AD219" i="12"/>
  <c r="AD218" i="12"/>
  <c r="AJ215" i="12"/>
  <c r="AG215" i="12"/>
  <c r="AD215" i="12"/>
  <c r="AJ213" i="12"/>
  <c r="AG213" i="12"/>
  <c r="AD213" i="12"/>
  <c r="AJ212" i="12"/>
  <c r="AG212" i="12"/>
  <c r="AD212" i="12"/>
  <c r="AJ211" i="12"/>
  <c r="AG211" i="12"/>
  <c r="AD211" i="12"/>
  <c r="AJ210" i="12"/>
  <c r="AG210" i="12"/>
  <c r="AD210" i="12"/>
  <c r="AJ209" i="12"/>
  <c r="AG209" i="12"/>
  <c r="AD209" i="12"/>
  <c r="AJ208" i="12"/>
  <c r="AG208" i="12"/>
  <c r="AD208" i="12"/>
  <c r="AG205" i="12"/>
  <c r="AD205" i="12"/>
  <c r="AG203" i="12"/>
  <c r="AD203" i="12"/>
  <c r="AG202" i="12"/>
  <c r="AD202" i="12"/>
  <c r="AG201" i="12"/>
  <c r="AD201" i="12"/>
  <c r="AG200" i="12"/>
  <c r="AD200" i="12"/>
  <c r="AG199" i="12"/>
  <c r="AD199" i="12"/>
  <c r="AG198" i="12"/>
  <c r="AD198" i="12"/>
  <c r="AG195" i="12"/>
  <c r="AD195" i="12"/>
  <c r="AG193" i="12"/>
  <c r="AD193" i="12"/>
  <c r="AG192" i="12"/>
  <c r="AD192" i="12"/>
  <c r="AG191" i="12"/>
  <c r="AD191" i="12"/>
  <c r="AG190" i="12"/>
  <c r="AD190" i="12"/>
  <c r="AG189" i="12"/>
  <c r="AD189" i="12"/>
  <c r="AG188" i="12"/>
  <c r="AD188" i="12"/>
  <c r="AG185" i="12"/>
  <c r="AG178" i="12" s="1"/>
  <c r="AD185" i="12"/>
  <c r="AD178" i="12" s="1"/>
  <c r="AG183" i="12"/>
  <c r="AD183" i="12"/>
  <c r="AG182" i="12"/>
  <c r="AD182" i="12"/>
  <c r="AG181" i="12"/>
  <c r="AD181" i="12"/>
  <c r="AG180" i="12"/>
  <c r="AD180" i="12"/>
  <c r="AG179" i="12"/>
  <c r="AD179" i="12"/>
  <c r="AG175" i="12"/>
  <c r="AG168" i="12" s="1"/>
  <c r="AD175" i="12"/>
  <c r="AG173" i="12"/>
  <c r="AD173" i="12"/>
  <c r="AG172" i="12"/>
  <c r="AD172" i="12"/>
  <c r="AG171" i="12"/>
  <c r="AD171" i="12"/>
  <c r="AG170" i="12"/>
  <c r="AD170" i="12"/>
  <c r="AG169" i="12"/>
  <c r="AD169" i="12"/>
  <c r="AD168" i="12"/>
  <c r="AG165" i="12"/>
  <c r="AD165" i="12"/>
  <c r="AG163" i="12"/>
  <c r="AD163" i="12"/>
  <c r="AG162" i="12"/>
  <c r="AD162" i="12"/>
  <c r="AG161" i="12"/>
  <c r="AD161" i="12"/>
  <c r="AG160" i="12"/>
  <c r="AD160" i="12"/>
  <c r="AG159" i="12"/>
  <c r="AD159" i="12"/>
  <c r="AG158" i="12"/>
  <c r="AD158" i="12"/>
  <c r="AD155" i="12"/>
  <c r="AD153" i="12"/>
  <c r="AD152" i="12"/>
  <c r="AD151" i="12"/>
  <c r="AD150" i="12"/>
  <c r="AD149" i="12"/>
  <c r="AD148" i="12"/>
  <c r="AG145" i="12"/>
  <c r="AD145" i="12"/>
  <c r="AG143" i="12"/>
  <c r="AD143" i="12"/>
  <c r="AG142" i="12"/>
  <c r="AD142" i="12"/>
  <c r="AG141" i="12"/>
  <c r="AD141" i="12"/>
  <c r="AG140" i="12"/>
  <c r="AD140" i="12"/>
  <c r="AG139" i="12"/>
  <c r="AD139" i="12"/>
  <c r="AG138" i="12"/>
  <c r="AD138" i="12"/>
  <c r="AG135" i="12"/>
  <c r="AD135" i="12"/>
  <c r="AG133" i="12"/>
  <c r="AD133" i="12"/>
  <c r="AG132" i="12"/>
  <c r="AD132" i="12"/>
  <c r="AG131" i="12"/>
  <c r="AD131" i="12"/>
  <c r="AG130" i="12"/>
  <c r="AD130" i="12"/>
  <c r="AG129" i="12"/>
  <c r="AG128" i="12" s="1"/>
  <c r="AD129" i="12"/>
  <c r="AD128" i="12"/>
  <c r="AG125" i="12"/>
  <c r="AD125" i="12"/>
  <c r="AG123" i="12"/>
  <c r="AD123" i="12"/>
  <c r="AG122" i="12"/>
  <c r="AD122" i="12"/>
  <c r="AG121" i="12"/>
  <c r="AD121" i="12"/>
  <c r="AG120" i="12"/>
  <c r="AD120" i="12"/>
  <c r="AG119" i="12"/>
  <c r="AD119" i="12"/>
  <c r="AG118" i="12"/>
  <c r="AD118" i="12"/>
  <c r="AG115" i="12"/>
  <c r="AD115" i="12"/>
  <c r="AD108" i="12" s="1"/>
  <c r="AG113" i="12"/>
  <c r="AD113" i="12"/>
  <c r="AG112" i="12"/>
  <c r="AD112" i="12"/>
  <c r="AG111" i="12"/>
  <c r="AD111" i="12"/>
  <c r="AG110" i="12"/>
  <c r="AD110" i="12"/>
  <c r="AG109" i="12"/>
  <c r="AD109" i="12"/>
  <c r="AG108" i="12"/>
  <c r="AN99" i="12"/>
  <c r="AM93" i="12" s="1"/>
  <c r="AL98" i="12"/>
  <c r="AJ97" i="12"/>
  <c r="AH96" i="12"/>
  <c r="AF95" i="12"/>
  <c r="D95" i="12"/>
  <c r="AD94" i="12"/>
  <c r="AK93" i="12"/>
  <c r="AI93" i="12"/>
  <c r="AG93" i="12"/>
  <c r="AE93" i="12"/>
  <c r="AC93" i="12"/>
  <c r="AN90" i="12"/>
  <c r="AM84" i="12" s="1"/>
  <c r="AL89" i="12"/>
  <c r="AJ88" i="12"/>
  <c r="D88" i="12"/>
  <c r="AH87" i="12"/>
  <c r="AG84" i="12" s="1"/>
  <c r="Z87" i="12"/>
  <c r="W87" i="12"/>
  <c r="AF86" i="12"/>
  <c r="Z86" i="12"/>
  <c r="W86" i="12"/>
  <c r="AD85" i="12"/>
  <c r="W85" i="12"/>
  <c r="AK84" i="12"/>
  <c r="AI84" i="12"/>
  <c r="AE84" i="12"/>
  <c r="AC84" i="12"/>
  <c r="U83" i="12"/>
  <c r="AN81" i="12"/>
  <c r="Z81" i="12"/>
  <c r="W81" i="12"/>
  <c r="AL80" i="12"/>
  <c r="Z80" i="12"/>
  <c r="W80" i="12"/>
  <c r="AJ79" i="12"/>
  <c r="AH78" i="12"/>
  <c r="AF77" i="12"/>
  <c r="AD76" i="12"/>
  <c r="AM75" i="12"/>
  <c r="AK75" i="12"/>
  <c r="AI75" i="12"/>
  <c r="AG75" i="12"/>
  <c r="AE75" i="12"/>
  <c r="AC75" i="12"/>
  <c r="DM70" i="12"/>
  <c r="DD70" i="12"/>
  <c r="CU70" i="12"/>
  <c r="CL70" i="12"/>
  <c r="CK63" i="12" s="1"/>
  <c r="CC70" i="12"/>
  <c r="BT70" i="12"/>
  <c r="BK70" i="12"/>
  <c r="BB70" i="12"/>
  <c r="AS70" i="12"/>
  <c r="AJ70" i="12"/>
  <c r="DK69" i="12"/>
  <c r="DJ63" i="12" s="1"/>
  <c r="DB69" i="12"/>
  <c r="CS69" i="12"/>
  <c r="CR63" i="12" s="1"/>
  <c r="CJ69" i="12"/>
  <c r="CA69" i="12"/>
  <c r="BZ63" i="12" s="1"/>
  <c r="BR69" i="12"/>
  <c r="BI69" i="12"/>
  <c r="AZ69" i="12"/>
  <c r="AQ69" i="12"/>
  <c r="AH69" i="12"/>
  <c r="DI67" i="12"/>
  <c r="CZ67" i="12"/>
  <c r="CQ67" i="12"/>
  <c r="CH67" i="12"/>
  <c r="BY67" i="12"/>
  <c r="BP67" i="12"/>
  <c r="BG67" i="12"/>
  <c r="AX67" i="12"/>
  <c r="AO67" i="12"/>
  <c r="AF67" i="12"/>
  <c r="DG65" i="12"/>
  <c r="CX65" i="12"/>
  <c r="CO65" i="12"/>
  <c r="CF65" i="12"/>
  <c r="BW65" i="12"/>
  <c r="BN65" i="12"/>
  <c r="BE65" i="12"/>
  <c r="AV65" i="12"/>
  <c r="AM65" i="12"/>
  <c r="AD65" i="12"/>
  <c r="DL63" i="12"/>
  <c r="DH63" i="12"/>
  <c r="DF63" i="12"/>
  <c r="DC63" i="12"/>
  <c r="DA63" i="12"/>
  <c r="CY63" i="12"/>
  <c r="CW63" i="12"/>
  <c r="CT63" i="12"/>
  <c r="CP63" i="12"/>
  <c r="CN63" i="12"/>
  <c r="CI63" i="12"/>
  <c r="CG63" i="12"/>
  <c r="CE63" i="12"/>
  <c r="CB63" i="12"/>
  <c r="BX63" i="12"/>
  <c r="BV63" i="12"/>
  <c r="BS63" i="12"/>
  <c r="BQ63" i="12"/>
  <c r="BO63" i="12"/>
  <c r="BM63" i="12"/>
  <c r="BJ63" i="12"/>
  <c r="BH63" i="12"/>
  <c r="BF63" i="12"/>
  <c r="BD63" i="12"/>
  <c r="BA63" i="12"/>
  <c r="AY63" i="12"/>
  <c r="AW63" i="12"/>
  <c r="AU63" i="12"/>
  <c r="AR63" i="12"/>
  <c r="AP63" i="12"/>
  <c r="AN63" i="12"/>
  <c r="AL63" i="12"/>
  <c r="AI63" i="12"/>
  <c r="AG63" i="12"/>
  <c r="AE63" i="12"/>
  <c r="AC63" i="12"/>
  <c r="Z85" i="12"/>
  <c r="U89" i="12"/>
  <c r="DK57" i="12"/>
  <c r="DB57" i="12"/>
  <c r="CS57" i="12"/>
  <c r="CJ57" i="12"/>
  <c r="CA57" i="12"/>
  <c r="BR57" i="12"/>
  <c r="BI57" i="12"/>
  <c r="AZ57" i="12"/>
  <c r="AQ57" i="12"/>
  <c r="AH57" i="12"/>
  <c r="DI55" i="12"/>
  <c r="CZ55" i="12"/>
  <c r="CQ55" i="12"/>
  <c r="CH55" i="12"/>
  <c r="BY55" i="12"/>
  <c r="BP55" i="12"/>
  <c r="BG55" i="12"/>
  <c r="AX55" i="12"/>
  <c r="AO55" i="12"/>
  <c r="AF55" i="12"/>
  <c r="DG53" i="12"/>
  <c r="CX53" i="12"/>
  <c r="CO53" i="12"/>
  <c r="CF53" i="12"/>
  <c r="BW53" i="12"/>
  <c r="BN53" i="12"/>
  <c r="BE53" i="12"/>
  <c r="AV53" i="12"/>
  <c r="AM53" i="12"/>
  <c r="AD53" i="12"/>
  <c r="AA83" i="12"/>
  <c r="U82" i="12"/>
  <c r="DJ52" i="12"/>
  <c r="DH52" i="12"/>
  <c r="DF52" i="12"/>
  <c r="DA52" i="12"/>
  <c r="CY52" i="12"/>
  <c r="CW52" i="12"/>
  <c r="CR52" i="12"/>
  <c r="CP52" i="12"/>
  <c r="CN52" i="12"/>
  <c r="CI52" i="12"/>
  <c r="CG52" i="12"/>
  <c r="CE52" i="12"/>
  <c r="BZ52" i="12"/>
  <c r="BX52" i="12"/>
  <c r="BV52" i="12"/>
  <c r="BQ52" i="12"/>
  <c r="BO52" i="12"/>
  <c r="BM52" i="12"/>
  <c r="BH52" i="12"/>
  <c r="BF52" i="12"/>
  <c r="BD52" i="12"/>
  <c r="AY52" i="12"/>
  <c r="AW52" i="12"/>
  <c r="AU52" i="12"/>
  <c r="AP52" i="12"/>
  <c r="AN52" i="12"/>
  <c r="AL52" i="12"/>
  <c r="AG52" i="12"/>
  <c r="AE52" i="12"/>
  <c r="AC52" i="12"/>
  <c r="DV48" i="12"/>
  <c r="DM48" i="12"/>
  <c r="DD48" i="12"/>
  <c r="CU48" i="12"/>
  <c r="CL48" i="12"/>
  <c r="CC48" i="12"/>
  <c r="BT48" i="12"/>
  <c r="BK48" i="12"/>
  <c r="BB48" i="12"/>
  <c r="AS48" i="12"/>
  <c r="AJ48" i="12"/>
  <c r="DT47" i="12"/>
  <c r="DK47" i="12"/>
  <c r="DJ41" i="12" s="1"/>
  <c r="DB47" i="12"/>
  <c r="CS47" i="12"/>
  <c r="CR41" i="12" s="1"/>
  <c r="CJ47" i="12"/>
  <c r="CA47" i="12"/>
  <c r="BZ41" i="12" s="1"/>
  <c r="BR47" i="12"/>
  <c r="BI47" i="12"/>
  <c r="AZ47" i="12"/>
  <c r="AQ47" i="12"/>
  <c r="AH47" i="12"/>
  <c r="DR45" i="12"/>
  <c r="DI45" i="12"/>
  <c r="CZ45" i="12"/>
  <c r="CQ45" i="12"/>
  <c r="CH45" i="12"/>
  <c r="BY45" i="12"/>
  <c r="BP45" i="12"/>
  <c r="BG45" i="12"/>
  <c r="AX45" i="12"/>
  <c r="AO45" i="12"/>
  <c r="AF45" i="12"/>
  <c r="O44" i="12"/>
  <c r="DP43" i="12"/>
  <c r="DG43" i="12"/>
  <c r="CX43" i="12"/>
  <c r="CO43" i="12"/>
  <c r="CF43" i="12"/>
  <c r="BW43" i="12"/>
  <c r="BN43" i="12"/>
  <c r="BE43" i="12"/>
  <c r="AV43" i="12"/>
  <c r="AM43" i="12"/>
  <c r="AD43" i="12"/>
  <c r="DU41" i="12"/>
  <c r="DS41" i="12"/>
  <c r="DQ41" i="12"/>
  <c r="DO41" i="12"/>
  <c r="DL41" i="12"/>
  <c r="DH41" i="12"/>
  <c r="DF41" i="12"/>
  <c r="DC41" i="12"/>
  <c r="DA41" i="12"/>
  <c r="CY41" i="12"/>
  <c r="CW41" i="12"/>
  <c r="CT41" i="12"/>
  <c r="CP41" i="12"/>
  <c r="CN41" i="12"/>
  <c r="CK41" i="12"/>
  <c r="CI41" i="12"/>
  <c r="CG41" i="12"/>
  <c r="CE41" i="12"/>
  <c r="CB41" i="12"/>
  <c r="BX41" i="12"/>
  <c r="BV41" i="12"/>
  <c r="BS41" i="12"/>
  <c r="BQ41" i="12"/>
  <c r="BO41" i="12"/>
  <c r="BM41" i="12"/>
  <c r="BJ41" i="12"/>
  <c r="BH41" i="12"/>
  <c r="BF41" i="12"/>
  <c r="BD41" i="12"/>
  <c r="BA41" i="12"/>
  <c r="AY41" i="12"/>
  <c r="AW41" i="12"/>
  <c r="AU41" i="12"/>
  <c r="AR41" i="12"/>
  <c r="AP41" i="12"/>
  <c r="AN41" i="12"/>
  <c r="AL41" i="12"/>
  <c r="AI41" i="12"/>
  <c r="AG41" i="12"/>
  <c r="AE41" i="12"/>
  <c r="AC41" i="12"/>
  <c r="DT35" i="12"/>
  <c r="DK35" i="12"/>
  <c r="DB35" i="12"/>
  <c r="CS35" i="12"/>
  <c r="CJ35" i="12"/>
  <c r="CA35" i="12"/>
  <c r="BR35" i="12"/>
  <c r="BI35" i="12"/>
  <c r="AZ35" i="12"/>
  <c r="AQ35" i="12"/>
  <c r="AH35" i="12"/>
  <c r="DR33" i="12"/>
  <c r="DI33" i="12"/>
  <c r="CZ33" i="12"/>
  <c r="CQ33" i="12"/>
  <c r="CH33" i="12"/>
  <c r="BY33" i="12"/>
  <c r="BP33" i="12"/>
  <c r="BG33" i="12"/>
  <c r="AX33" i="12"/>
  <c r="AO33" i="12"/>
  <c r="AF33" i="12"/>
  <c r="DP31" i="12"/>
  <c r="DG31" i="12"/>
  <c r="CX31" i="12"/>
  <c r="CO31" i="12"/>
  <c r="CF31" i="12"/>
  <c r="BW31" i="12"/>
  <c r="BN31" i="12"/>
  <c r="BE31" i="12"/>
  <c r="AV31" i="12"/>
  <c r="AM31" i="12"/>
  <c r="AD31" i="12"/>
  <c r="DS30" i="12"/>
  <c r="DQ30" i="12"/>
  <c r="DO30" i="12"/>
  <c r="DJ30" i="12"/>
  <c r="DH30" i="12"/>
  <c r="DF30" i="12"/>
  <c r="DA30" i="12"/>
  <c r="CY30" i="12"/>
  <c r="CW30" i="12"/>
  <c r="CR30" i="12"/>
  <c r="CP30" i="12"/>
  <c r="CN30" i="12"/>
  <c r="CI30" i="12"/>
  <c r="CG30" i="12"/>
  <c r="CE30" i="12"/>
  <c r="BZ30" i="12"/>
  <c r="BX30" i="12"/>
  <c r="BV30" i="12"/>
  <c r="BQ30" i="12"/>
  <c r="BO30" i="12"/>
  <c r="BM30" i="12"/>
  <c r="BH30" i="12"/>
  <c r="BF30" i="12"/>
  <c r="BD30" i="12"/>
  <c r="AY30" i="12"/>
  <c r="AW30" i="12"/>
  <c r="AU30" i="12"/>
  <c r="AP30" i="12"/>
  <c r="AN30" i="12"/>
  <c r="AL30" i="12"/>
  <c r="AG30" i="12"/>
  <c r="AE30" i="12"/>
  <c r="AC30" i="12"/>
  <c r="DV26" i="12"/>
  <c r="DU19" i="12" s="1"/>
  <c r="DM26" i="12"/>
  <c r="DD26" i="12"/>
  <c r="CU26" i="12"/>
  <c r="CL26" i="12"/>
  <c r="CC26" i="12"/>
  <c r="BT26" i="12"/>
  <c r="BK26" i="12"/>
  <c r="BJ19" i="12" s="1"/>
  <c r="BB26" i="12"/>
  <c r="AS26" i="12"/>
  <c r="AJ26" i="12"/>
  <c r="DT25" i="12"/>
  <c r="DK25" i="12"/>
  <c r="DB25" i="12"/>
  <c r="DA19" i="12" s="1"/>
  <c r="CS25" i="12"/>
  <c r="CJ25" i="12"/>
  <c r="CA25" i="12"/>
  <c r="BZ19" i="12" s="1"/>
  <c r="BR25" i="12"/>
  <c r="BI25" i="12"/>
  <c r="AZ25" i="12"/>
  <c r="AY19" i="12" s="1"/>
  <c r="AQ25" i="12"/>
  <c r="AP19" i="12" s="1"/>
  <c r="AH25" i="12"/>
  <c r="DR23" i="12"/>
  <c r="DI23" i="12"/>
  <c r="CZ23" i="12"/>
  <c r="CQ23" i="12"/>
  <c r="CH23" i="12"/>
  <c r="BY23" i="12"/>
  <c r="BP23" i="12"/>
  <c r="BG23" i="12"/>
  <c r="AX23" i="12"/>
  <c r="AO23" i="12"/>
  <c r="AF23" i="12"/>
  <c r="DP21" i="12"/>
  <c r="DG21" i="12"/>
  <c r="CX21" i="12"/>
  <c r="CO21" i="12"/>
  <c r="CF21" i="12"/>
  <c r="BW21" i="12"/>
  <c r="BN21" i="12"/>
  <c r="BE21" i="12"/>
  <c r="AV21" i="12"/>
  <c r="AM21" i="12"/>
  <c r="AD21" i="12"/>
  <c r="DS19" i="12"/>
  <c r="DQ19" i="12"/>
  <c r="DO19" i="12"/>
  <c r="DL19" i="12"/>
  <c r="DJ19" i="12"/>
  <c r="DH19" i="12"/>
  <c r="DF19" i="12"/>
  <c r="DC19" i="12"/>
  <c r="CY19" i="12"/>
  <c r="CW19" i="12"/>
  <c r="CT19" i="12"/>
  <c r="CR19" i="12"/>
  <c r="CP19" i="12"/>
  <c r="CN19" i="12"/>
  <c r="CK19" i="12"/>
  <c r="CI19" i="12"/>
  <c r="CG19" i="12"/>
  <c r="CE19" i="12"/>
  <c r="CB19" i="12"/>
  <c r="BX19" i="12"/>
  <c r="BV19" i="12"/>
  <c r="BS19" i="12"/>
  <c r="BQ19" i="12"/>
  <c r="BO19" i="12"/>
  <c r="BM19" i="12"/>
  <c r="BH19" i="12"/>
  <c r="BF19" i="12"/>
  <c r="BD19" i="12"/>
  <c r="BA19" i="12"/>
  <c r="AW19" i="12"/>
  <c r="AU19" i="12"/>
  <c r="AR19" i="12"/>
  <c r="AN19" i="12"/>
  <c r="AL19" i="12"/>
  <c r="AI19" i="12"/>
  <c r="AG19" i="12"/>
  <c r="AE19" i="12"/>
  <c r="AC19" i="12"/>
  <c r="DT13" i="12"/>
  <c r="DK13" i="12"/>
  <c r="DB13" i="12"/>
  <c r="CS13" i="12"/>
  <c r="CJ13" i="12"/>
  <c r="CA13" i="12"/>
  <c r="BR13" i="12"/>
  <c r="BI13" i="12"/>
  <c r="AZ13" i="12"/>
  <c r="AQ13" i="12"/>
  <c r="AH13" i="12"/>
  <c r="DR11" i="12"/>
  <c r="DI11" i="12"/>
  <c r="CZ11" i="12"/>
  <c r="CQ11" i="12"/>
  <c r="CH11" i="12"/>
  <c r="BY11" i="12"/>
  <c r="BP11" i="12"/>
  <c r="BG11" i="12"/>
  <c r="AX11" i="12"/>
  <c r="AO11" i="12"/>
  <c r="AF11" i="12"/>
  <c r="DP9" i="12"/>
  <c r="DG9" i="12"/>
  <c r="CX9" i="12"/>
  <c r="CO9" i="12"/>
  <c r="CF9" i="12"/>
  <c r="BW9" i="12"/>
  <c r="BN9" i="12"/>
  <c r="BE9" i="12"/>
  <c r="AV9" i="12"/>
  <c r="AM9" i="12"/>
  <c r="AD9" i="12"/>
  <c r="DS8" i="12"/>
  <c r="DQ8" i="12"/>
  <c r="DO8" i="12"/>
  <c r="DJ8" i="12"/>
  <c r="DH8" i="12"/>
  <c r="DF8" i="12"/>
  <c r="DA8" i="12"/>
  <c r="CY8" i="12"/>
  <c r="CW8" i="12"/>
  <c r="CR8" i="12"/>
  <c r="CP8" i="12"/>
  <c r="CN8" i="12"/>
  <c r="CI8" i="12"/>
  <c r="CG8" i="12"/>
  <c r="CE8" i="12"/>
  <c r="BZ8" i="12"/>
  <c r="BX8" i="12"/>
  <c r="BV8" i="12"/>
  <c r="BQ8" i="12"/>
  <c r="BO8" i="12"/>
  <c r="BM8" i="12"/>
  <c r="BH8" i="12"/>
  <c r="BF8" i="12"/>
  <c r="BD8" i="12"/>
  <c r="AY8" i="12"/>
  <c r="AW8" i="12"/>
  <c r="AU8" i="12"/>
  <c r="AP8" i="12"/>
  <c r="AN8" i="12"/>
  <c r="AL8" i="12"/>
  <c r="AG8" i="12"/>
  <c r="AE8" i="12"/>
  <c r="AC8" i="12"/>
  <c r="AJ235" i="11"/>
  <c r="AJ228" i="11" s="1"/>
  <c r="AG235" i="11"/>
  <c r="AD235" i="11"/>
  <c r="AJ233" i="11"/>
  <c r="AG233" i="11"/>
  <c r="AD233" i="11"/>
  <c r="AJ232" i="11"/>
  <c r="AG232" i="11"/>
  <c r="AD232" i="11"/>
  <c r="AJ231" i="11"/>
  <c r="AG231" i="11"/>
  <c r="AD231" i="11"/>
  <c r="AJ230" i="11"/>
  <c r="AG230" i="11"/>
  <c r="AD230" i="11"/>
  <c r="AJ229" i="11"/>
  <c r="AG229" i="11"/>
  <c r="AD229" i="11"/>
  <c r="AG228" i="11"/>
  <c r="AD228" i="11"/>
  <c r="AD225" i="11"/>
  <c r="AD218" i="11" s="1"/>
  <c r="AD223" i="11"/>
  <c r="AD222" i="11"/>
  <c r="AD221" i="11"/>
  <c r="AD220" i="11"/>
  <c r="AD219" i="11"/>
  <c r="AJ215" i="11"/>
  <c r="AG215" i="11"/>
  <c r="AD215" i="11"/>
  <c r="AD208" i="11" s="1"/>
  <c r="AJ213" i="11"/>
  <c r="AG213" i="11"/>
  <c r="AD213" i="11"/>
  <c r="AJ212" i="11"/>
  <c r="AG212" i="11"/>
  <c r="AD212" i="11"/>
  <c r="AJ211" i="11"/>
  <c r="AG211" i="11"/>
  <c r="AD211" i="11"/>
  <c r="AJ210" i="11"/>
  <c r="AG210" i="11"/>
  <c r="AD210" i="11"/>
  <c r="AJ209" i="11"/>
  <c r="AG209" i="11"/>
  <c r="AD209" i="11"/>
  <c r="AJ208" i="11"/>
  <c r="AG208" i="11"/>
  <c r="AG205" i="11"/>
  <c r="AD205" i="11"/>
  <c r="AG203" i="11"/>
  <c r="AD203" i="11"/>
  <c r="AG202" i="11"/>
  <c r="AD202" i="11"/>
  <c r="AG201" i="11"/>
  <c r="AD201" i="11"/>
  <c r="AG200" i="11"/>
  <c r="AD200" i="11"/>
  <c r="AG199" i="11"/>
  <c r="AD199" i="11"/>
  <c r="AG198" i="11"/>
  <c r="AD198" i="11"/>
  <c r="AG195" i="11"/>
  <c r="AG188" i="11" s="1"/>
  <c r="AD195" i="11"/>
  <c r="AG193" i="11"/>
  <c r="AD193" i="11"/>
  <c r="AG192" i="11"/>
  <c r="AD192" i="11"/>
  <c r="AG191" i="11"/>
  <c r="AD191" i="11"/>
  <c r="AG190" i="11"/>
  <c r="AD190" i="11"/>
  <c r="AG189" i="11"/>
  <c r="AD189" i="11"/>
  <c r="AD188" i="11"/>
  <c r="AG185" i="11"/>
  <c r="AG178" i="11" s="1"/>
  <c r="AD185" i="11"/>
  <c r="AD178" i="11" s="1"/>
  <c r="AG183" i="11"/>
  <c r="AD183" i="11"/>
  <c r="AG182" i="11"/>
  <c r="AD182" i="11"/>
  <c r="AG181" i="11"/>
  <c r="AD181" i="11"/>
  <c r="AG180" i="11"/>
  <c r="AD180" i="11"/>
  <c r="AG179" i="11"/>
  <c r="AD179" i="11"/>
  <c r="AG175" i="11"/>
  <c r="AD175" i="11"/>
  <c r="AD168" i="11" s="1"/>
  <c r="AG173" i="11"/>
  <c r="AD173" i="11"/>
  <c r="AG172" i="11"/>
  <c r="AD172" i="11"/>
  <c r="AG171" i="11"/>
  <c r="AD171" i="11"/>
  <c r="AG170" i="11"/>
  <c r="AD170" i="11"/>
  <c r="AG169" i="11"/>
  <c r="AD169" i="11"/>
  <c r="AG168" i="11"/>
  <c r="AG165" i="11"/>
  <c r="AD165" i="11"/>
  <c r="AG163" i="11"/>
  <c r="AD163" i="11"/>
  <c r="AG162" i="11"/>
  <c r="AD162" i="11"/>
  <c r="AG161" i="11"/>
  <c r="AD161" i="11"/>
  <c r="AG160" i="11"/>
  <c r="AD160" i="11"/>
  <c r="AG159" i="11"/>
  <c r="AD159" i="11"/>
  <c r="AG158" i="11"/>
  <c r="AD158" i="11"/>
  <c r="AD155" i="11"/>
  <c r="AD148" i="11" s="1"/>
  <c r="AD153" i="11"/>
  <c r="AD152" i="11"/>
  <c r="AD151" i="11"/>
  <c r="AD150" i="11"/>
  <c r="AD149" i="11"/>
  <c r="AG145" i="11"/>
  <c r="AD145" i="11"/>
  <c r="AG143" i="11"/>
  <c r="AD143" i="11"/>
  <c r="AG142" i="11"/>
  <c r="AD142" i="11"/>
  <c r="AG141" i="11"/>
  <c r="AD141" i="11"/>
  <c r="AD138" i="11" s="1"/>
  <c r="AG140" i="11"/>
  <c r="AD140" i="11"/>
  <c r="AG139" i="11"/>
  <c r="AD139" i="11"/>
  <c r="AG138" i="11"/>
  <c r="AG135" i="11"/>
  <c r="AD135" i="11"/>
  <c r="AD128" i="11" s="1"/>
  <c r="AG133" i="11"/>
  <c r="AD133" i="11"/>
  <c r="AG132" i="11"/>
  <c r="AD132" i="11"/>
  <c r="AG131" i="11"/>
  <c r="AD131" i="11"/>
  <c r="AG130" i="11"/>
  <c r="AD130" i="11"/>
  <c r="AG129" i="11"/>
  <c r="AG128" i="11" s="1"/>
  <c r="AD129" i="11"/>
  <c r="AG125" i="11"/>
  <c r="AD125" i="11"/>
  <c r="AG123" i="11"/>
  <c r="AD123" i="11"/>
  <c r="AG122" i="11"/>
  <c r="AD122" i="11"/>
  <c r="AG121" i="11"/>
  <c r="AD121" i="11"/>
  <c r="AG120" i="11"/>
  <c r="AD120" i="11"/>
  <c r="AG119" i="11"/>
  <c r="AD119" i="11"/>
  <c r="AG118" i="11"/>
  <c r="AD118" i="11"/>
  <c r="AG115" i="11"/>
  <c r="AD115" i="11"/>
  <c r="AG113" i="11"/>
  <c r="AD113" i="11"/>
  <c r="AG112" i="11"/>
  <c r="AD112" i="11"/>
  <c r="AG111" i="11"/>
  <c r="AD111" i="11"/>
  <c r="AG110" i="11"/>
  <c r="AD110" i="11"/>
  <c r="AG109" i="11"/>
  <c r="AD109" i="11"/>
  <c r="AG108" i="11"/>
  <c r="AD108" i="11"/>
  <c r="AN99" i="11"/>
  <c r="AL98" i="11"/>
  <c r="AJ97" i="11"/>
  <c r="AH96" i="11"/>
  <c r="AF95" i="11"/>
  <c r="D95" i="11"/>
  <c r="AD94" i="11"/>
  <c r="AM93" i="11"/>
  <c r="AK93" i="11"/>
  <c r="AI93" i="11"/>
  <c r="AG93" i="11"/>
  <c r="AE93" i="11"/>
  <c r="AC93" i="11"/>
  <c r="AN90" i="11"/>
  <c r="AL89" i="11"/>
  <c r="AJ88" i="11"/>
  <c r="AA88" i="11"/>
  <c r="U88" i="11"/>
  <c r="D88" i="11"/>
  <c r="AH87" i="11"/>
  <c r="AG84" i="11" s="1"/>
  <c r="Z87" i="11"/>
  <c r="W87" i="11"/>
  <c r="AF86" i="11"/>
  <c r="Z86" i="11"/>
  <c r="W86" i="11"/>
  <c r="AD85" i="11"/>
  <c r="AM84" i="11"/>
  <c r="AK84" i="11"/>
  <c r="AI84" i="11"/>
  <c r="AE84" i="11"/>
  <c r="AC84" i="11"/>
  <c r="AN81" i="11"/>
  <c r="Z81" i="11"/>
  <c r="W81" i="11"/>
  <c r="AL80" i="11"/>
  <c r="Z80" i="11"/>
  <c r="W80" i="11"/>
  <c r="AJ79" i="11"/>
  <c r="Z79" i="11"/>
  <c r="AH78" i="11"/>
  <c r="AF77" i="11"/>
  <c r="AD76" i="11"/>
  <c r="AC75" i="11" s="1"/>
  <c r="AM75" i="11"/>
  <c r="AK75" i="11"/>
  <c r="AI75" i="11"/>
  <c r="AG75" i="11"/>
  <c r="AE75" i="11"/>
  <c r="DM70" i="11"/>
  <c r="DD70" i="11"/>
  <c r="CU70" i="11"/>
  <c r="CL70" i="11"/>
  <c r="CK63" i="11" s="1"/>
  <c r="CC70" i="11"/>
  <c r="BT70" i="11"/>
  <c r="BK70" i="11"/>
  <c r="BB70" i="11"/>
  <c r="AS70" i="11"/>
  <c r="AJ70" i="11"/>
  <c r="DK69" i="11"/>
  <c r="DJ63" i="11" s="1"/>
  <c r="DB69" i="11"/>
  <c r="CS69" i="11"/>
  <c r="CJ69" i="11"/>
  <c r="CA69" i="11"/>
  <c r="BR69" i="11"/>
  <c r="BI69" i="11"/>
  <c r="BH63" i="11" s="1"/>
  <c r="AZ69" i="11"/>
  <c r="AQ69" i="11"/>
  <c r="AP63" i="11" s="1"/>
  <c r="AH69" i="11"/>
  <c r="DI67" i="11"/>
  <c r="CZ67" i="11"/>
  <c r="CQ67" i="11"/>
  <c r="CH67" i="11"/>
  <c r="BY67" i="11"/>
  <c r="BP67" i="11"/>
  <c r="BG67" i="11"/>
  <c r="AX67" i="11"/>
  <c r="AO67" i="11"/>
  <c r="AF67" i="11"/>
  <c r="DG65" i="11"/>
  <c r="CX65" i="11"/>
  <c r="CO65" i="11"/>
  <c r="CF65" i="11"/>
  <c r="BW65" i="11"/>
  <c r="BN65" i="11"/>
  <c r="BE65" i="11"/>
  <c r="AV65" i="11"/>
  <c r="AM65" i="11"/>
  <c r="AD65" i="11"/>
  <c r="DL63" i="11"/>
  <c r="DH63" i="11"/>
  <c r="DF63" i="11"/>
  <c r="DC63" i="11"/>
  <c r="DA63" i="11"/>
  <c r="CY63" i="11"/>
  <c r="CW63" i="11"/>
  <c r="CT63" i="11"/>
  <c r="CR63" i="11"/>
  <c r="CP63" i="11"/>
  <c r="CN63" i="11"/>
  <c r="CI63" i="11"/>
  <c r="CG63" i="11"/>
  <c r="CE63" i="11"/>
  <c r="CB63" i="11"/>
  <c r="BZ63" i="11"/>
  <c r="BX63" i="11"/>
  <c r="BV63" i="11"/>
  <c r="BS63" i="11"/>
  <c r="BQ63" i="11"/>
  <c r="BO63" i="11"/>
  <c r="BM63" i="11"/>
  <c r="BJ63" i="11"/>
  <c r="BF63" i="11"/>
  <c r="BD63" i="11"/>
  <c r="BA63" i="11"/>
  <c r="AY63" i="11"/>
  <c r="AW63" i="11"/>
  <c r="AU63" i="11"/>
  <c r="AR63" i="11"/>
  <c r="AN63" i="11"/>
  <c r="AL63" i="11"/>
  <c r="AI63" i="11"/>
  <c r="AG63" i="11"/>
  <c r="AE63" i="11"/>
  <c r="AC63" i="11"/>
  <c r="Z85" i="11"/>
  <c r="W85" i="11"/>
  <c r="DK57" i="11"/>
  <c r="DB57" i="11"/>
  <c r="CS57" i="11"/>
  <c r="CJ57" i="11"/>
  <c r="CA57" i="11"/>
  <c r="BR57" i="11"/>
  <c r="BI57" i="11"/>
  <c r="AZ57" i="11"/>
  <c r="AQ57" i="11"/>
  <c r="AH57" i="11"/>
  <c r="DI55" i="11"/>
  <c r="CZ55" i="11"/>
  <c r="CQ55" i="11"/>
  <c r="CH55" i="11"/>
  <c r="BY55" i="11"/>
  <c r="BP55" i="11"/>
  <c r="BG55" i="11"/>
  <c r="AX55" i="11"/>
  <c r="AO55" i="11"/>
  <c r="AF55" i="11"/>
  <c r="DG53" i="11"/>
  <c r="CX53" i="11"/>
  <c r="CO53" i="11"/>
  <c r="CF53" i="11"/>
  <c r="BW53" i="11"/>
  <c r="BN53" i="11"/>
  <c r="BE53" i="11"/>
  <c r="AV53" i="11"/>
  <c r="AM53" i="11"/>
  <c r="AD53" i="11"/>
  <c r="AA83" i="11"/>
  <c r="U83" i="11"/>
  <c r="DJ52" i="11"/>
  <c r="DH52" i="11"/>
  <c r="DF52" i="11"/>
  <c r="DA52" i="11"/>
  <c r="CY52" i="11"/>
  <c r="CW52" i="11"/>
  <c r="CR52" i="11"/>
  <c r="CP52" i="11"/>
  <c r="CN52" i="11"/>
  <c r="CI52" i="11"/>
  <c r="CG52" i="11"/>
  <c r="CE52" i="11"/>
  <c r="BZ52" i="11"/>
  <c r="BX52" i="11"/>
  <c r="BV52" i="11"/>
  <c r="BQ52" i="11"/>
  <c r="BO52" i="11"/>
  <c r="BM52" i="11"/>
  <c r="BH52" i="11"/>
  <c r="BF52" i="11"/>
  <c r="BD52" i="11"/>
  <c r="AY52" i="11"/>
  <c r="AW52" i="11"/>
  <c r="AU52" i="11"/>
  <c r="AP52" i="11"/>
  <c r="AN52" i="11"/>
  <c r="AL52" i="11"/>
  <c r="AG52" i="11"/>
  <c r="AE52" i="11"/>
  <c r="AC52" i="11"/>
  <c r="DV48" i="11"/>
  <c r="DM48" i="11"/>
  <c r="DD48" i="11"/>
  <c r="CU48" i="11"/>
  <c r="CL48" i="11"/>
  <c r="CK41" i="11" s="1"/>
  <c r="CC48" i="11"/>
  <c r="BT48" i="11"/>
  <c r="BK48" i="11"/>
  <c r="BB48" i="11"/>
  <c r="AS48" i="11"/>
  <c r="AJ48" i="11"/>
  <c r="DT47" i="11"/>
  <c r="DK47" i="11"/>
  <c r="DJ41" i="11" s="1"/>
  <c r="DB47" i="11"/>
  <c r="CS47" i="11"/>
  <c r="CR41" i="11" s="1"/>
  <c r="CJ47" i="11"/>
  <c r="CA47" i="11"/>
  <c r="BR47" i="11"/>
  <c r="BI47" i="11"/>
  <c r="AZ47" i="11"/>
  <c r="AQ47" i="11"/>
  <c r="AP41" i="11" s="1"/>
  <c r="AH47" i="11"/>
  <c r="DR45" i="11"/>
  <c r="DI45" i="11"/>
  <c r="CZ45" i="11"/>
  <c r="CQ45" i="11"/>
  <c r="CH45" i="11"/>
  <c r="BY45" i="11"/>
  <c r="BP45" i="11"/>
  <c r="BG45" i="11"/>
  <c r="AX45" i="11"/>
  <c r="AO45" i="11"/>
  <c r="AF45" i="11"/>
  <c r="O44" i="11"/>
  <c r="DP43" i="11"/>
  <c r="DG43" i="11"/>
  <c r="CX43" i="11"/>
  <c r="CO43" i="11"/>
  <c r="CF43" i="11"/>
  <c r="BW43" i="11"/>
  <c r="BN43" i="11"/>
  <c r="BE43" i="11"/>
  <c r="AV43" i="11"/>
  <c r="AM43" i="11"/>
  <c r="AD43" i="11"/>
  <c r="DU41" i="11"/>
  <c r="DS41" i="11"/>
  <c r="DQ41" i="11"/>
  <c r="DO41" i="11"/>
  <c r="DL41" i="11"/>
  <c r="DH41" i="11"/>
  <c r="DF41" i="11"/>
  <c r="DC41" i="11"/>
  <c r="DA41" i="11"/>
  <c r="CY41" i="11"/>
  <c r="CW41" i="11"/>
  <c r="CT41" i="11"/>
  <c r="CP41" i="11"/>
  <c r="CN41" i="11"/>
  <c r="CI41" i="11"/>
  <c r="CG41" i="11"/>
  <c r="CE41" i="11"/>
  <c r="CB41" i="11"/>
  <c r="BZ41" i="11"/>
  <c r="BX41" i="11"/>
  <c r="BV41" i="11"/>
  <c r="BS41" i="11"/>
  <c r="BQ41" i="11"/>
  <c r="BO41" i="11"/>
  <c r="BM41" i="11"/>
  <c r="BJ41" i="11"/>
  <c r="BH41" i="11"/>
  <c r="BF41" i="11"/>
  <c r="BD41" i="11"/>
  <c r="BA41" i="11"/>
  <c r="AY41" i="11"/>
  <c r="AW41" i="11"/>
  <c r="AU41" i="11"/>
  <c r="AR41" i="11"/>
  <c r="AN41" i="11"/>
  <c r="AL41" i="11"/>
  <c r="AI41" i="11"/>
  <c r="AG41" i="11"/>
  <c r="AE41" i="11"/>
  <c r="AC41" i="11"/>
  <c r="DT35" i="11"/>
  <c r="DK35" i="11"/>
  <c r="DB35" i="11"/>
  <c r="CS35" i="11"/>
  <c r="CJ35" i="11"/>
  <c r="CA35" i="11"/>
  <c r="BR35" i="11"/>
  <c r="BI35" i="11"/>
  <c r="AZ35" i="11"/>
  <c r="AQ35" i="11"/>
  <c r="AH35" i="11"/>
  <c r="DR33" i="11"/>
  <c r="DI33" i="11"/>
  <c r="CZ33" i="11"/>
  <c r="CQ33" i="11"/>
  <c r="CH33" i="11"/>
  <c r="BY33" i="11"/>
  <c r="BP33" i="11"/>
  <c r="BG33" i="11"/>
  <c r="AX33" i="11"/>
  <c r="AO33" i="11"/>
  <c r="AF33" i="11"/>
  <c r="DP31" i="11"/>
  <c r="DG31" i="11"/>
  <c r="CX31" i="11"/>
  <c r="CO31" i="11"/>
  <c r="CF31" i="11"/>
  <c r="BW31" i="11"/>
  <c r="BN31" i="11"/>
  <c r="BE31" i="11"/>
  <c r="AV31" i="11"/>
  <c r="AM31" i="11"/>
  <c r="AD31" i="11"/>
  <c r="DS30" i="11"/>
  <c r="DQ30" i="11"/>
  <c r="DO30" i="11"/>
  <c r="DJ30" i="11"/>
  <c r="DH30" i="11"/>
  <c r="DF30" i="11"/>
  <c r="DA30" i="11"/>
  <c r="CY30" i="11"/>
  <c r="CW30" i="11"/>
  <c r="CR30" i="11"/>
  <c r="CP30" i="11"/>
  <c r="CN30" i="11"/>
  <c r="CI30" i="11"/>
  <c r="CG30" i="11"/>
  <c r="CE30" i="11"/>
  <c r="BZ30" i="11"/>
  <c r="BX30" i="11"/>
  <c r="BV30" i="11"/>
  <c r="BQ30" i="11"/>
  <c r="BO30" i="11"/>
  <c r="BM30" i="11"/>
  <c r="BH30" i="11"/>
  <c r="BF30" i="11"/>
  <c r="BD30" i="11"/>
  <c r="AY30" i="11"/>
  <c r="AW30" i="11"/>
  <c r="AU30" i="11"/>
  <c r="AP30" i="11"/>
  <c r="AN30" i="11"/>
  <c r="AL30" i="11"/>
  <c r="AG30" i="11"/>
  <c r="AE30" i="11"/>
  <c r="AC30" i="11"/>
  <c r="DV26" i="11"/>
  <c r="DM26" i="11"/>
  <c r="DD26" i="11"/>
  <c r="CU26" i="11"/>
  <c r="CL26" i="11"/>
  <c r="CK19" i="11" s="1"/>
  <c r="CC26" i="11"/>
  <c r="BT26" i="11"/>
  <c r="BS19" i="11" s="1"/>
  <c r="BK26" i="11"/>
  <c r="BJ19" i="11" s="1"/>
  <c r="BB26" i="11"/>
  <c r="AS26" i="11"/>
  <c r="AJ26" i="11"/>
  <c r="DT25" i="11"/>
  <c r="DS19" i="11" s="1"/>
  <c r="DK25" i="11"/>
  <c r="DB25" i="11"/>
  <c r="DA19" i="11" s="1"/>
  <c r="CS25" i="11"/>
  <c r="CR19" i="11" s="1"/>
  <c r="CJ25" i="11"/>
  <c r="CA25" i="11"/>
  <c r="BZ19" i="11" s="1"/>
  <c r="BR25" i="11"/>
  <c r="BI25" i="11"/>
  <c r="AZ25" i="11"/>
  <c r="AY19" i="11" s="1"/>
  <c r="AQ25" i="11"/>
  <c r="AH25" i="11"/>
  <c r="AG19" i="11" s="1"/>
  <c r="DR23" i="11"/>
  <c r="DI23" i="11"/>
  <c r="CZ23" i="11"/>
  <c r="CQ23" i="11"/>
  <c r="CH23" i="11"/>
  <c r="BY23" i="11"/>
  <c r="BP23" i="11"/>
  <c r="BG23" i="11"/>
  <c r="AX23" i="11"/>
  <c r="AO23" i="11"/>
  <c r="AF23" i="11"/>
  <c r="DP21" i="11"/>
  <c r="DG21" i="11"/>
  <c r="CX21" i="11"/>
  <c r="CO21" i="11"/>
  <c r="CF21" i="11"/>
  <c r="BW21" i="11"/>
  <c r="BN21" i="11"/>
  <c r="BE21" i="11"/>
  <c r="AV21" i="11"/>
  <c r="AM21" i="11"/>
  <c r="AD21" i="11"/>
  <c r="DU19" i="11"/>
  <c r="DQ19" i="11"/>
  <c r="DO19" i="11"/>
  <c r="DL19" i="11"/>
  <c r="DJ19" i="11"/>
  <c r="DH19" i="11"/>
  <c r="DF19" i="11"/>
  <c r="DC19" i="11"/>
  <c r="CY19" i="11"/>
  <c r="CW19" i="11"/>
  <c r="CT19" i="11"/>
  <c r="CP19" i="11"/>
  <c r="CN19" i="11"/>
  <c r="CI19" i="11"/>
  <c r="CG19" i="11"/>
  <c r="CE19" i="11"/>
  <c r="CB19" i="11"/>
  <c r="BX19" i="11"/>
  <c r="BV19" i="11"/>
  <c r="BQ19" i="11"/>
  <c r="BO19" i="11"/>
  <c r="BM19" i="11"/>
  <c r="BH19" i="11"/>
  <c r="BF19" i="11"/>
  <c r="BD19" i="11"/>
  <c r="BA19" i="11"/>
  <c r="AW19" i="11"/>
  <c r="AU19" i="11"/>
  <c r="AR19" i="11"/>
  <c r="AP19" i="11"/>
  <c r="AN19" i="11"/>
  <c r="AL19" i="11"/>
  <c r="AI19" i="11"/>
  <c r="AE19" i="11"/>
  <c r="AC19" i="11"/>
  <c r="DT13" i="11"/>
  <c r="DK13" i="11"/>
  <c r="DB13" i="11"/>
  <c r="CS13" i="11"/>
  <c r="CJ13" i="11"/>
  <c r="CA13" i="11"/>
  <c r="BR13" i="11"/>
  <c r="BI13" i="11"/>
  <c r="AZ13" i="11"/>
  <c r="AQ13" i="11"/>
  <c r="AH13" i="11"/>
  <c r="DR11" i="11"/>
  <c r="DI11" i="11"/>
  <c r="CZ11" i="11"/>
  <c r="CQ11" i="11"/>
  <c r="CH11" i="11"/>
  <c r="BY11" i="11"/>
  <c r="BP11" i="11"/>
  <c r="BG11" i="11"/>
  <c r="AX11" i="11"/>
  <c r="AO11" i="11"/>
  <c r="AF11" i="11"/>
  <c r="DP9" i="11"/>
  <c r="DG9" i="11"/>
  <c r="CX9" i="11"/>
  <c r="CO9" i="11"/>
  <c r="CF9" i="11"/>
  <c r="BW9" i="11"/>
  <c r="BN9" i="11"/>
  <c r="BE9" i="11"/>
  <c r="AV9" i="11"/>
  <c r="AM9" i="11"/>
  <c r="AD9" i="11"/>
  <c r="DS8" i="11"/>
  <c r="DQ8" i="11"/>
  <c r="DO8" i="11"/>
  <c r="DJ8" i="11"/>
  <c r="DH8" i="11"/>
  <c r="DF8" i="11"/>
  <c r="DA8" i="11"/>
  <c r="CY8" i="11"/>
  <c r="CW8" i="11"/>
  <c r="CR8" i="11"/>
  <c r="CP8" i="11"/>
  <c r="CN8" i="11"/>
  <c r="CI8" i="11"/>
  <c r="CG8" i="11"/>
  <c r="CE8" i="11"/>
  <c r="BZ8" i="11"/>
  <c r="BX8" i="11"/>
  <c r="BV8" i="11"/>
  <c r="BQ8" i="11"/>
  <c r="BO8" i="11"/>
  <c r="BM8" i="11"/>
  <c r="BH8" i="11"/>
  <c r="BF8" i="11"/>
  <c r="BD8" i="11"/>
  <c r="AY8" i="11"/>
  <c r="AW8" i="11"/>
  <c r="AU8" i="11"/>
  <c r="AP8" i="11"/>
  <c r="AN8" i="11"/>
  <c r="AL8" i="11"/>
  <c r="AG8" i="11"/>
  <c r="AE8" i="11"/>
  <c r="AC8" i="11"/>
  <c r="AJ235" i="10"/>
  <c r="AJ228" i="10" s="1"/>
  <c r="AG235" i="10"/>
  <c r="AD235" i="10"/>
  <c r="AJ233" i="10"/>
  <c r="AG233" i="10"/>
  <c r="AD233" i="10"/>
  <c r="AJ232" i="10"/>
  <c r="AG232" i="10"/>
  <c r="AD232" i="10"/>
  <c r="AJ231" i="10"/>
  <c r="AG231" i="10"/>
  <c r="AD231" i="10"/>
  <c r="AJ230" i="10"/>
  <c r="AG230" i="10"/>
  <c r="AD230" i="10"/>
  <c r="AJ229" i="10"/>
  <c r="AG229" i="10"/>
  <c r="AD229" i="10"/>
  <c r="AG228" i="10"/>
  <c r="AD228" i="10"/>
  <c r="AD225" i="10"/>
  <c r="AD223" i="10"/>
  <c r="AD222" i="10"/>
  <c r="AD221" i="10"/>
  <c r="AD220" i="10"/>
  <c r="AD219" i="10"/>
  <c r="AD218" i="10"/>
  <c r="AJ215" i="10"/>
  <c r="AG215" i="10"/>
  <c r="AD215" i="10"/>
  <c r="AJ213" i="10"/>
  <c r="AG213" i="10"/>
  <c r="AD213" i="10"/>
  <c r="AJ212" i="10"/>
  <c r="AG212" i="10"/>
  <c r="AD212" i="10"/>
  <c r="AJ211" i="10"/>
  <c r="AG211" i="10"/>
  <c r="AD211" i="10"/>
  <c r="AJ210" i="10"/>
  <c r="AG210" i="10"/>
  <c r="AD210" i="10"/>
  <c r="AJ209" i="10"/>
  <c r="AG209" i="10"/>
  <c r="AD209" i="10"/>
  <c r="AJ208" i="10"/>
  <c r="AG208" i="10"/>
  <c r="AD208" i="10"/>
  <c r="AG205" i="10"/>
  <c r="AD205" i="10"/>
  <c r="AG203" i="10"/>
  <c r="AD203" i="10"/>
  <c r="AG202" i="10"/>
  <c r="AD202" i="10"/>
  <c r="AG201" i="10"/>
  <c r="AD201" i="10"/>
  <c r="AG200" i="10"/>
  <c r="AD200" i="10"/>
  <c r="AG199" i="10"/>
  <c r="AD199" i="10"/>
  <c r="AG198" i="10"/>
  <c r="AD198" i="10"/>
  <c r="AG195" i="10"/>
  <c r="AG188" i="10" s="1"/>
  <c r="AD195" i="10"/>
  <c r="AG193" i="10"/>
  <c r="AD193" i="10"/>
  <c r="AG192" i="10"/>
  <c r="AD192" i="10"/>
  <c r="AG191" i="10"/>
  <c r="AD191" i="10"/>
  <c r="AG190" i="10"/>
  <c r="AD190" i="10"/>
  <c r="AG189" i="10"/>
  <c r="AD189" i="10"/>
  <c r="AD188" i="10"/>
  <c r="AG185" i="10"/>
  <c r="AG178" i="10" s="1"/>
  <c r="AD185" i="10"/>
  <c r="AD178" i="10" s="1"/>
  <c r="AG183" i="10"/>
  <c r="AD183" i="10"/>
  <c r="AG182" i="10"/>
  <c r="AD182" i="10"/>
  <c r="AG181" i="10"/>
  <c r="AD181" i="10"/>
  <c r="AG180" i="10"/>
  <c r="AD180" i="10"/>
  <c r="AG179" i="10"/>
  <c r="AD179" i="10"/>
  <c r="AG175" i="10"/>
  <c r="AD175" i="10"/>
  <c r="AG173" i="10"/>
  <c r="AD173" i="10"/>
  <c r="AG172" i="10"/>
  <c r="AD172" i="10"/>
  <c r="AG171" i="10"/>
  <c r="AD171" i="10"/>
  <c r="AG170" i="10"/>
  <c r="AD170" i="10"/>
  <c r="AG169" i="10"/>
  <c r="AD169" i="10"/>
  <c r="AG168" i="10"/>
  <c r="AD168" i="10"/>
  <c r="AG165" i="10"/>
  <c r="AD165" i="10"/>
  <c r="AG163" i="10"/>
  <c r="AD163" i="10"/>
  <c r="AG162" i="10"/>
  <c r="AD162" i="10"/>
  <c r="AG161" i="10"/>
  <c r="AD161" i="10"/>
  <c r="AG160" i="10"/>
  <c r="AD160" i="10"/>
  <c r="AG159" i="10"/>
  <c r="AD159" i="10"/>
  <c r="AG158" i="10"/>
  <c r="AD158" i="10"/>
  <c r="AD155" i="10"/>
  <c r="AD148" i="10" s="1"/>
  <c r="AD153" i="10"/>
  <c r="AD152" i="10"/>
  <c r="AD151" i="10"/>
  <c r="AD150" i="10"/>
  <c r="AD149" i="10"/>
  <c r="AG145" i="10"/>
  <c r="AD145" i="10"/>
  <c r="AG143" i="10"/>
  <c r="AD143" i="10"/>
  <c r="AG142" i="10"/>
  <c r="AD142" i="10"/>
  <c r="AG141" i="10"/>
  <c r="AD141" i="10"/>
  <c r="AG140" i="10"/>
  <c r="AD140" i="10"/>
  <c r="AG139" i="10"/>
  <c r="AD139" i="10"/>
  <c r="AG138" i="10"/>
  <c r="AD138" i="10"/>
  <c r="AG135" i="10"/>
  <c r="AD135" i="10"/>
  <c r="AD128" i="10" s="1"/>
  <c r="AG133" i="10"/>
  <c r="AD133" i="10"/>
  <c r="AG132" i="10"/>
  <c r="AD132" i="10"/>
  <c r="AG131" i="10"/>
  <c r="AD131" i="10"/>
  <c r="AG130" i="10"/>
  <c r="AD130" i="10"/>
  <c r="AG129" i="10"/>
  <c r="AG128" i="10" s="1"/>
  <c r="AD129" i="10"/>
  <c r="AG125" i="10"/>
  <c r="AD125" i="10"/>
  <c r="AG123" i="10"/>
  <c r="AD123" i="10"/>
  <c r="AG122" i="10"/>
  <c r="AD122" i="10"/>
  <c r="AG121" i="10"/>
  <c r="AD121" i="10"/>
  <c r="AG120" i="10"/>
  <c r="AD120" i="10"/>
  <c r="AG119" i="10"/>
  <c r="AD119" i="10"/>
  <c r="AG118" i="10"/>
  <c r="AD118" i="10"/>
  <c r="AG115" i="10"/>
  <c r="AD115" i="10"/>
  <c r="AG113" i="10"/>
  <c r="AD113" i="10"/>
  <c r="AG112" i="10"/>
  <c r="AD112" i="10"/>
  <c r="AG111" i="10"/>
  <c r="AD111" i="10"/>
  <c r="AG110" i="10"/>
  <c r="AD110" i="10"/>
  <c r="AG109" i="10"/>
  <c r="AD109" i="10"/>
  <c r="AG108" i="10"/>
  <c r="AD108" i="10"/>
  <c r="AN99" i="10"/>
  <c r="AM93" i="10" s="1"/>
  <c r="AL98" i="10"/>
  <c r="AJ97" i="10"/>
  <c r="AH96" i="10"/>
  <c r="AF95" i="10"/>
  <c r="D95" i="10"/>
  <c r="AD94" i="10"/>
  <c r="AK93" i="10"/>
  <c r="AI93" i="10"/>
  <c r="AG93" i="10"/>
  <c r="AE93" i="10"/>
  <c r="AC93" i="10"/>
  <c r="AN90" i="10"/>
  <c r="AM84" i="10" s="1"/>
  <c r="AL89" i="10"/>
  <c r="AJ88" i="10"/>
  <c r="U88" i="10"/>
  <c r="D88" i="10"/>
  <c r="AH87" i="10"/>
  <c r="AG84" i="10" s="1"/>
  <c r="Z87" i="10"/>
  <c r="W87" i="10"/>
  <c r="AF86" i="10"/>
  <c r="Z86" i="10"/>
  <c r="W86" i="10"/>
  <c r="AD85" i="10"/>
  <c r="AK84" i="10"/>
  <c r="AI84" i="10"/>
  <c r="AE84" i="10"/>
  <c r="AC84" i="10"/>
  <c r="AN81" i="10"/>
  <c r="Z81" i="10"/>
  <c r="W81" i="10"/>
  <c r="AL80" i="10"/>
  <c r="Z80" i="10"/>
  <c r="W80" i="10"/>
  <c r="AJ79" i="10"/>
  <c r="AH78" i="10"/>
  <c r="AF77" i="10"/>
  <c r="AD76" i="10"/>
  <c r="AC75" i="10" s="1"/>
  <c r="AM75" i="10"/>
  <c r="AK75" i="10"/>
  <c r="AI75" i="10"/>
  <c r="AG75" i="10"/>
  <c r="AE75" i="10"/>
  <c r="DM70" i="10"/>
  <c r="DD70" i="10"/>
  <c r="CU70" i="10"/>
  <c r="CL70" i="10"/>
  <c r="CK63" i="10" s="1"/>
  <c r="CC70" i="10"/>
  <c r="BT70" i="10"/>
  <c r="BS63" i="10" s="1"/>
  <c r="BK70" i="10"/>
  <c r="BJ63" i="10" s="1"/>
  <c r="BB70" i="10"/>
  <c r="BA63" i="10" s="1"/>
  <c r="AS70" i="10"/>
  <c r="AR63" i="10" s="1"/>
  <c r="AJ70" i="10"/>
  <c r="DK69" i="10"/>
  <c r="DJ63" i="10" s="1"/>
  <c r="DB69" i="10"/>
  <c r="CS69" i="10"/>
  <c r="CJ69" i="10"/>
  <c r="CA69" i="10"/>
  <c r="BR69" i="10"/>
  <c r="BQ63" i="10" s="1"/>
  <c r="BI69" i="10"/>
  <c r="AZ69" i="10"/>
  <c r="AQ69" i="10"/>
  <c r="AP63" i="10" s="1"/>
  <c r="AH69" i="10"/>
  <c r="AG63" i="10" s="1"/>
  <c r="DI67" i="10"/>
  <c r="CZ67" i="10"/>
  <c r="CQ67" i="10"/>
  <c r="CH67" i="10"/>
  <c r="BY67" i="10"/>
  <c r="BP67" i="10"/>
  <c r="BG67" i="10"/>
  <c r="AX67" i="10"/>
  <c r="AO67" i="10"/>
  <c r="AF67" i="10"/>
  <c r="DG65" i="10"/>
  <c r="CX65" i="10"/>
  <c r="CO65" i="10"/>
  <c r="CF65" i="10"/>
  <c r="BW65" i="10"/>
  <c r="BN65" i="10"/>
  <c r="BE65" i="10"/>
  <c r="AV65" i="10"/>
  <c r="AM65" i="10"/>
  <c r="AD65" i="10"/>
  <c r="DL63" i="10"/>
  <c r="DH63" i="10"/>
  <c r="DF63" i="10"/>
  <c r="DC63" i="10"/>
  <c r="DA63" i="10"/>
  <c r="CY63" i="10"/>
  <c r="CW63" i="10"/>
  <c r="CT63" i="10"/>
  <c r="CR63" i="10"/>
  <c r="CP63" i="10"/>
  <c r="CN63" i="10"/>
  <c r="CI63" i="10"/>
  <c r="CG63" i="10"/>
  <c r="CE63" i="10"/>
  <c r="CB63" i="10"/>
  <c r="BZ63" i="10"/>
  <c r="BX63" i="10"/>
  <c r="BV63" i="10"/>
  <c r="BO63" i="10"/>
  <c r="BM63" i="10"/>
  <c r="BH63" i="10"/>
  <c r="BF63" i="10"/>
  <c r="BD63" i="10"/>
  <c r="AY63" i="10"/>
  <c r="AW63" i="10"/>
  <c r="AU63" i="10"/>
  <c r="AN63" i="10"/>
  <c r="AL63" i="10"/>
  <c r="AI63" i="10"/>
  <c r="AE63" i="10"/>
  <c r="AC63" i="10"/>
  <c r="Z85" i="10"/>
  <c r="W85" i="10"/>
  <c r="DK57" i="10"/>
  <c r="DB57" i="10"/>
  <c r="CS57" i="10"/>
  <c r="CJ57" i="10"/>
  <c r="CA57" i="10"/>
  <c r="BR57" i="10"/>
  <c r="BI57" i="10"/>
  <c r="AZ57" i="10"/>
  <c r="AQ57" i="10"/>
  <c r="AH57" i="10"/>
  <c r="DI55" i="10"/>
  <c r="CZ55" i="10"/>
  <c r="CQ55" i="10"/>
  <c r="CH55" i="10"/>
  <c r="BY55" i="10"/>
  <c r="BP55" i="10"/>
  <c r="BG55" i="10"/>
  <c r="AX55" i="10"/>
  <c r="AO55" i="10"/>
  <c r="AF55" i="10"/>
  <c r="DG53" i="10"/>
  <c r="CX53" i="10"/>
  <c r="CO53" i="10"/>
  <c r="CF53" i="10"/>
  <c r="BW53" i="10"/>
  <c r="BN53" i="10"/>
  <c r="BE53" i="10"/>
  <c r="AV53" i="10"/>
  <c r="AM53" i="10"/>
  <c r="AD53" i="10"/>
  <c r="AA83" i="10"/>
  <c r="U83" i="10"/>
  <c r="DJ52" i="10"/>
  <c r="DH52" i="10"/>
  <c r="DF52" i="10"/>
  <c r="DA52" i="10"/>
  <c r="CY52" i="10"/>
  <c r="CW52" i="10"/>
  <c r="CR52" i="10"/>
  <c r="CP52" i="10"/>
  <c r="CN52" i="10"/>
  <c r="CI52" i="10"/>
  <c r="CG52" i="10"/>
  <c r="CE52" i="10"/>
  <c r="BZ52" i="10"/>
  <c r="BX52" i="10"/>
  <c r="BV52" i="10"/>
  <c r="BQ52" i="10"/>
  <c r="BO52" i="10"/>
  <c r="BM52" i="10"/>
  <c r="BH52" i="10"/>
  <c r="BF52" i="10"/>
  <c r="BD52" i="10"/>
  <c r="AY52" i="10"/>
  <c r="AW52" i="10"/>
  <c r="AU52" i="10"/>
  <c r="AP52" i="10"/>
  <c r="AN52" i="10"/>
  <c r="AL52" i="10"/>
  <c r="AG52" i="10"/>
  <c r="AE52" i="10"/>
  <c r="AC52" i="10"/>
  <c r="DV48" i="10"/>
  <c r="DM48" i="10"/>
  <c r="DD48" i="10"/>
  <c r="CU48" i="10"/>
  <c r="CL48" i="10"/>
  <c r="CK41" i="10" s="1"/>
  <c r="CC48" i="10"/>
  <c r="CB41" i="10" s="1"/>
  <c r="BT48" i="10"/>
  <c r="BS41" i="10" s="1"/>
  <c r="BK48" i="10"/>
  <c r="BB48" i="10"/>
  <c r="AS48" i="10"/>
  <c r="AJ48" i="10"/>
  <c r="DT47" i="10"/>
  <c r="DK47" i="10"/>
  <c r="DJ41" i="10" s="1"/>
  <c r="DB47" i="10"/>
  <c r="CS47" i="10"/>
  <c r="CR41" i="10" s="1"/>
  <c r="CJ47" i="10"/>
  <c r="CA47" i="10"/>
  <c r="BR47" i="10"/>
  <c r="BI47" i="10"/>
  <c r="BH41" i="10" s="1"/>
  <c r="AZ47" i="10"/>
  <c r="AQ47" i="10"/>
  <c r="AH47" i="10"/>
  <c r="AG41" i="10" s="1"/>
  <c r="DR45" i="10"/>
  <c r="DI45" i="10"/>
  <c r="CZ45" i="10"/>
  <c r="CQ45" i="10"/>
  <c r="CH45" i="10"/>
  <c r="BY45" i="10"/>
  <c r="BP45" i="10"/>
  <c r="BG45" i="10"/>
  <c r="AX45" i="10"/>
  <c r="AO45" i="10"/>
  <c r="AF45" i="10"/>
  <c r="O44" i="10"/>
  <c r="DP43" i="10"/>
  <c r="DG43" i="10"/>
  <c r="CX43" i="10"/>
  <c r="CO43" i="10"/>
  <c r="CF43" i="10"/>
  <c r="BW43" i="10"/>
  <c r="BN43" i="10"/>
  <c r="BE43" i="10"/>
  <c r="AV43" i="10"/>
  <c r="AM43" i="10"/>
  <c r="AD43" i="10"/>
  <c r="DU41" i="10"/>
  <c r="DS41" i="10"/>
  <c r="DQ41" i="10"/>
  <c r="DO41" i="10"/>
  <c r="DL41" i="10"/>
  <c r="DH41" i="10"/>
  <c r="DF41" i="10"/>
  <c r="DC41" i="10"/>
  <c r="DA41" i="10"/>
  <c r="CY41" i="10"/>
  <c r="CW41" i="10"/>
  <c r="CT41" i="10"/>
  <c r="CP41" i="10"/>
  <c r="CN41" i="10"/>
  <c r="CI41" i="10"/>
  <c r="CG41" i="10"/>
  <c r="CE41" i="10"/>
  <c r="BZ41" i="10"/>
  <c r="BX41" i="10"/>
  <c r="BV41" i="10"/>
  <c r="BQ41" i="10"/>
  <c r="BO41" i="10"/>
  <c r="BM41" i="10"/>
  <c r="BJ41" i="10"/>
  <c r="BF41" i="10"/>
  <c r="BD41" i="10"/>
  <c r="BA41" i="10"/>
  <c r="AY41" i="10"/>
  <c r="AW41" i="10"/>
  <c r="AU41" i="10"/>
  <c r="AR41" i="10"/>
  <c r="AP41" i="10"/>
  <c r="AN41" i="10"/>
  <c r="AL41" i="10"/>
  <c r="AI41" i="10"/>
  <c r="AE41" i="10"/>
  <c r="AC41" i="10"/>
  <c r="DT35" i="10"/>
  <c r="DK35" i="10"/>
  <c r="DB35" i="10"/>
  <c r="CS35" i="10"/>
  <c r="CJ35" i="10"/>
  <c r="CA35" i="10"/>
  <c r="BR35" i="10"/>
  <c r="BI35" i="10"/>
  <c r="AZ35" i="10"/>
  <c r="AQ35" i="10"/>
  <c r="AH35" i="10"/>
  <c r="DR33" i="10"/>
  <c r="DI33" i="10"/>
  <c r="CZ33" i="10"/>
  <c r="CQ33" i="10"/>
  <c r="CH33" i="10"/>
  <c r="BY33" i="10"/>
  <c r="BP33" i="10"/>
  <c r="BG33" i="10"/>
  <c r="AX33" i="10"/>
  <c r="AO33" i="10"/>
  <c r="AF33" i="10"/>
  <c r="DP31" i="10"/>
  <c r="DG31" i="10"/>
  <c r="CX31" i="10"/>
  <c r="CO31" i="10"/>
  <c r="CF31" i="10"/>
  <c r="BW31" i="10"/>
  <c r="BN31" i="10"/>
  <c r="BE31" i="10"/>
  <c r="AV31" i="10"/>
  <c r="AM31" i="10"/>
  <c r="AD31" i="10"/>
  <c r="DS30" i="10"/>
  <c r="DQ30" i="10"/>
  <c r="DO30" i="10"/>
  <c r="DJ30" i="10"/>
  <c r="DH30" i="10"/>
  <c r="DF30" i="10"/>
  <c r="DA30" i="10"/>
  <c r="CY30" i="10"/>
  <c r="CW30" i="10"/>
  <c r="CR30" i="10"/>
  <c r="CP30" i="10"/>
  <c r="CN30" i="10"/>
  <c r="CI30" i="10"/>
  <c r="CG30" i="10"/>
  <c r="CE30" i="10"/>
  <c r="BZ30" i="10"/>
  <c r="BX30" i="10"/>
  <c r="BV30" i="10"/>
  <c r="BQ30" i="10"/>
  <c r="BO30" i="10"/>
  <c r="BM30" i="10"/>
  <c r="BH30" i="10"/>
  <c r="BF30" i="10"/>
  <c r="BD30" i="10"/>
  <c r="AY30" i="10"/>
  <c r="AW30" i="10"/>
  <c r="AU30" i="10"/>
  <c r="AP30" i="10"/>
  <c r="AN30" i="10"/>
  <c r="AL30" i="10"/>
  <c r="AG30" i="10"/>
  <c r="AE30" i="10"/>
  <c r="AC30" i="10"/>
  <c r="DV26" i="10"/>
  <c r="DU19" i="10" s="1"/>
  <c r="DM26" i="10"/>
  <c r="DD26" i="10"/>
  <c r="CU26" i="10"/>
  <c r="CL26" i="10"/>
  <c r="CC26" i="10"/>
  <c r="BT26" i="10"/>
  <c r="BK26" i="10"/>
  <c r="BJ19" i="10" s="1"/>
  <c r="BB26" i="10"/>
  <c r="AS26" i="10"/>
  <c r="AJ26" i="10"/>
  <c r="DT25" i="10"/>
  <c r="DK25" i="10"/>
  <c r="DB25" i="10"/>
  <c r="DA19" i="10" s="1"/>
  <c r="CS25" i="10"/>
  <c r="CR19" i="10" s="1"/>
  <c r="CJ25" i="10"/>
  <c r="CA25" i="10"/>
  <c r="BZ19" i="10" s="1"/>
  <c r="BR25" i="10"/>
  <c r="BI25" i="10"/>
  <c r="AZ25" i="10"/>
  <c r="AQ25" i="10"/>
  <c r="AP19" i="10" s="1"/>
  <c r="AH25" i="10"/>
  <c r="DR23" i="10"/>
  <c r="DI23" i="10"/>
  <c r="CZ23" i="10"/>
  <c r="CQ23" i="10"/>
  <c r="CH23" i="10"/>
  <c r="BY23" i="10"/>
  <c r="BP23" i="10"/>
  <c r="BG23" i="10"/>
  <c r="AX23" i="10"/>
  <c r="AO23" i="10"/>
  <c r="AF23" i="10"/>
  <c r="DP21" i="10"/>
  <c r="DG21" i="10"/>
  <c r="CX21" i="10"/>
  <c r="CO21" i="10"/>
  <c r="CF21" i="10"/>
  <c r="BW21" i="10"/>
  <c r="BN21" i="10"/>
  <c r="BE21" i="10"/>
  <c r="AV21" i="10"/>
  <c r="AM21" i="10"/>
  <c r="AD21" i="10"/>
  <c r="DS19" i="10"/>
  <c r="DQ19" i="10"/>
  <c r="DO19" i="10"/>
  <c r="DL19" i="10"/>
  <c r="DJ19" i="10"/>
  <c r="DH19" i="10"/>
  <c r="DF19" i="10"/>
  <c r="DC19" i="10"/>
  <c r="CY19" i="10"/>
  <c r="CW19" i="10"/>
  <c r="CT19" i="10"/>
  <c r="CP19" i="10"/>
  <c r="CN19" i="10"/>
  <c r="CK19" i="10"/>
  <c r="CI19" i="10"/>
  <c r="CG19" i="10"/>
  <c r="CE19" i="10"/>
  <c r="CB19" i="10"/>
  <c r="BX19" i="10"/>
  <c r="BV19" i="10"/>
  <c r="BS19" i="10"/>
  <c r="BQ19" i="10"/>
  <c r="BO19" i="10"/>
  <c r="BM19" i="10"/>
  <c r="BH19" i="10"/>
  <c r="BF19" i="10"/>
  <c r="BD19" i="10"/>
  <c r="BA19" i="10"/>
  <c r="AY19" i="10"/>
  <c r="AW19" i="10"/>
  <c r="AU19" i="10"/>
  <c r="AR19" i="10"/>
  <c r="AN19" i="10"/>
  <c r="AL19" i="10"/>
  <c r="AI19" i="10"/>
  <c r="AG19" i="10"/>
  <c r="AE19" i="10"/>
  <c r="AC19" i="10"/>
  <c r="DT13" i="10"/>
  <c r="DK13" i="10"/>
  <c r="DB13" i="10"/>
  <c r="CS13" i="10"/>
  <c r="CJ13" i="10"/>
  <c r="CA13" i="10"/>
  <c r="BR13" i="10"/>
  <c r="BI13" i="10"/>
  <c r="AZ13" i="10"/>
  <c r="AQ13" i="10"/>
  <c r="AH13" i="10"/>
  <c r="DR11" i="10"/>
  <c r="DI11" i="10"/>
  <c r="CZ11" i="10"/>
  <c r="CQ11" i="10"/>
  <c r="CH11" i="10"/>
  <c r="BY11" i="10"/>
  <c r="BP11" i="10"/>
  <c r="BG11" i="10"/>
  <c r="AX11" i="10"/>
  <c r="AO11" i="10"/>
  <c r="AF11" i="10"/>
  <c r="DP9" i="10"/>
  <c r="DG9" i="10"/>
  <c r="CX9" i="10"/>
  <c r="CO9" i="10"/>
  <c r="CF9" i="10"/>
  <c r="BW9" i="10"/>
  <c r="BN9" i="10"/>
  <c r="BE9" i="10"/>
  <c r="AV9" i="10"/>
  <c r="AM9" i="10"/>
  <c r="AD9" i="10"/>
  <c r="DS8" i="10"/>
  <c r="DQ8" i="10"/>
  <c r="DO8" i="10"/>
  <c r="DJ8" i="10"/>
  <c r="DH8" i="10"/>
  <c r="DF8" i="10"/>
  <c r="DA8" i="10"/>
  <c r="CY8" i="10"/>
  <c r="CW8" i="10"/>
  <c r="CR8" i="10"/>
  <c r="CP8" i="10"/>
  <c r="CN8" i="10"/>
  <c r="CI8" i="10"/>
  <c r="CG8" i="10"/>
  <c r="CE8" i="10"/>
  <c r="BZ8" i="10"/>
  <c r="BX8" i="10"/>
  <c r="BV8" i="10"/>
  <c r="BQ8" i="10"/>
  <c r="BO8" i="10"/>
  <c r="BM8" i="10"/>
  <c r="BH8" i="10"/>
  <c r="BF8" i="10"/>
  <c r="BD8" i="10"/>
  <c r="AY8" i="10"/>
  <c r="AW8" i="10"/>
  <c r="AU8" i="10"/>
  <c r="AP8" i="10"/>
  <c r="AN8" i="10"/>
  <c r="AL8" i="10"/>
  <c r="AG8" i="10"/>
  <c r="AE8" i="10"/>
  <c r="AC8" i="10"/>
  <c r="AJ235" i="9"/>
  <c r="AG235" i="9"/>
  <c r="AD235" i="9"/>
  <c r="AJ233" i="9"/>
  <c r="AG233" i="9"/>
  <c r="AD233" i="9"/>
  <c r="AJ232" i="9"/>
  <c r="AG232" i="9"/>
  <c r="AD232" i="9"/>
  <c r="AJ231" i="9"/>
  <c r="AG231" i="9"/>
  <c r="AD231" i="9"/>
  <c r="AJ230" i="9"/>
  <c r="AG230" i="9"/>
  <c r="AD230" i="9"/>
  <c r="AJ229" i="9"/>
  <c r="AG229" i="9"/>
  <c r="AD229" i="9"/>
  <c r="AJ228" i="9"/>
  <c r="AG228" i="9"/>
  <c r="AD228" i="9"/>
  <c r="AD225" i="9"/>
  <c r="AD223" i="9"/>
  <c r="AD222" i="9"/>
  <c r="AD221" i="9"/>
  <c r="AD220" i="9"/>
  <c r="AD219" i="9"/>
  <c r="AD218" i="9"/>
  <c r="AJ215" i="9"/>
  <c r="AG215" i="9"/>
  <c r="AD215" i="9"/>
  <c r="AD208" i="9" s="1"/>
  <c r="AJ213" i="9"/>
  <c r="AG213" i="9"/>
  <c r="AD213" i="9"/>
  <c r="AJ212" i="9"/>
  <c r="AG212" i="9"/>
  <c r="AD212" i="9"/>
  <c r="AJ211" i="9"/>
  <c r="AG211" i="9"/>
  <c r="AD211" i="9"/>
  <c r="AJ210" i="9"/>
  <c r="AG210" i="9"/>
  <c r="AD210" i="9"/>
  <c r="AJ209" i="9"/>
  <c r="AG209" i="9"/>
  <c r="AD209" i="9"/>
  <c r="AJ208" i="9"/>
  <c r="AG208" i="9"/>
  <c r="AG205" i="9"/>
  <c r="AD205" i="9"/>
  <c r="AG203" i="9"/>
  <c r="AD203" i="9"/>
  <c r="AG202" i="9"/>
  <c r="AD202" i="9"/>
  <c r="AG201" i="9"/>
  <c r="AD201" i="9"/>
  <c r="AG200" i="9"/>
  <c r="AD200" i="9"/>
  <c r="AG199" i="9"/>
  <c r="AD199" i="9"/>
  <c r="AG198" i="9"/>
  <c r="AD198" i="9"/>
  <c r="AG195" i="9"/>
  <c r="AG188" i="9" s="1"/>
  <c r="AD195" i="9"/>
  <c r="AG193" i="9"/>
  <c r="AD193" i="9"/>
  <c r="AG192" i="9"/>
  <c r="AD192" i="9"/>
  <c r="AG191" i="9"/>
  <c r="AD191" i="9"/>
  <c r="AG190" i="9"/>
  <c r="AD190" i="9"/>
  <c r="AG189" i="9"/>
  <c r="AD189" i="9"/>
  <c r="AD188" i="9"/>
  <c r="AG185" i="9"/>
  <c r="AG178" i="9" s="1"/>
  <c r="AD185" i="9"/>
  <c r="AD178" i="9" s="1"/>
  <c r="AG183" i="9"/>
  <c r="AD183" i="9"/>
  <c r="AG182" i="9"/>
  <c r="AD182" i="9"/>
  <c r="AG181" i="9"/>
  <c r="AD181" i="9"/>
  <c r="AG180" i="9"/>
  <c r="AD180" i="9"/>
  <c r="AG179" i="9"/>
  <c r="AD179" i="9"/>
  <c r="AG175" i="9"/>
  <c r="AD175" i="9"/>
  <c r="AG173" i="9"/>
  <c r="AD173" i="9"/>
  <c r="AG172" i="9"/>
  <c r="AD172" i="9"/>
  <c r="AG171" i="9"/>
  <c r="AD171" i="9"/>
  <c r="AG170" i="9"/>
  <c r="AD170" i="9"/>
  <c r="AG169" i="9"/>
  <c r="AD169" i="9"/>
  <c r="AG168" i="9"/>
  <c r="AD168" i="9"/>
  <c r="AG165" i="9"/>
  <c r="AD165" i="9"/>
  <c r="AG163" i="9"/>
  <c r="AD163" i="9"/>
  <c r="AG162" i="9"/>
  <c r="AD162" i="9"/>
  <c r="AG161" i="9"/>
  <c r="AD161" i="9"/>
  <c r="AG160" i="9"/>
  <c r="AD160" i="9"/>
  <c r="AG159" i="9"/>
  <c r="AD159" i="9"/>
  <c r="AG158" i="9"/>
  <c r="AD158" i="9"/>
  <c r="AD155" i="9"/>
  <c r="AD148" i="9" s="1"/>
  <c r="AD153" i="9"/>
  <c r="AD152" i="9"/>
  <c r="AD151" i="9"/>
  <c r="AD150" i="9"/>
  <c r="AD149" i="9"/>
  <c r="AG145" i="9"/>
  <c r="AD145" i="9"/>
  <c r="AG143" i="9"/>
  <c r="AD143" i="9"/>
  <c r="AG142" i="9"/>
  <c r="AD142" i="9"/>
  <c r="AG141" i="9"/>
  <c r="AD141" i="9"/>
  <c r="AG140" i="9"/>
  <c r="AD140" i="9"/>
  <c r="AG139" i="9"/>
  <c r="AD139" i="9"/>
  <c r="AG138" i="9"/>
  <c r="AD138" i="9"/>
  <c r="AG135" i="9"/>
  <c r="AD135" i="9"/>
  <c r="AD128" i="9" s="1"/>
  <c r="AG133" i="9"/>
  <c r="AD133" i="9"/>
  <c r="AG132" i="9"/>
  <c r="AD132" i="9"/>
  <c r="AG131" i="9"/>
  <c r="AD131" i="9"/>
  <c r="AG130" i="9"/>
  <c r="AD130" i="9"/>
  <c r="AG129" i="9"/>
  <c r="AG128" i="9" s="1"/>
  <c r="AD129" i="9"/>
  <c r="AG125" i="9"/>
  <c r="AD125" i="9"/>
  <c r="AG123" i="9"/>
  <c r="AD123" i="9"/>
  <c r="AG122" i="9"/>
  <c r="AD122" i="9"/>
  <c r="AG121" i="9"/>
  <c r="AD121" i="9"/>
  <c r="AG120" i="9"/>
  <c r="AD120" i="9"/>
  <c r="AG119" i="9"/>
  <c r="AD119" i="9"/>
  <c r="AG118" i="9"/>
  <c r="AD118" i="9"/>
  <c r="AG115" i="9"/>
  <c r="AD115" i="9"/>
  <c r="AG113" i="9"/>
  <c r="AD113" i="9"/>
  <c r="AG112" i="9"/>
  <c r="AD112" i="9"/>
  <c r="AG111" i="9"/>
  <c r="AD111" i="9"/>
  <c r="AG110" i="9"/>
  <c r="AD110" i="9"/>
  <c r="AG109" i="9"/>
  <c r="AD109" i="9"/>
  <c r="AG108" i="9"/>
  <c r="AD108" i="9"/>
  <c r="AN99" i="9"/>
  <c r="AL98" i="9"/>
  <c r="AJ97" i="9"/>
  <c r="AH96" i="9"/>
  <c r="AF95" i="9"/>
  <c r="D95" i="9"/>
  <c r="AD94" i="9"/>
  <c r="AM93" i="9"/>
  <c r="AK93" i="9"/>
  <c r="AI93" i="9"/>
  <c r="AG93" i="9"/>
  <c r="AE93" i="9"/>
  <c r="AC93" i="9"/>
  <c r="AN90" i="9"/>
  <c r="AM84" i="9" s="1"/>
  <c r="AL89" i="9"/>
  <c r="AJ88" i="9"/>
  <c r="D88" i="9"/>
  <c r="AH87" i="9"/>
  <c r="Z87" i="9"/>
  <c r="AA88" i="9" s="1"/>
  <c r="W87" i="9"/>
  <c r="AF86" i="9"/>
  <c r="Z86" i="9"/>
  <c r="W86" i="9"/>
  <c r="AD85" i="9"/>
  <c r="AK84" i="9"/>
  <c r="AI84" i="9"/>
  <c r="AG84" i="9"/>
  <c r="AE84" i="9"/>
  <c r="AC84" i="9"/>
  <c r="AN81" i="9"/>
  <c r="Z81" i="9"/>
  <c r="W81" i="9"/>
  <c r="AL80" i="9"/>
  <c r="Z80" i="9"/>
  <c r="W80" i="9"/>
  <c r="AJ79" i="9"/>
  <c r="AH78" i="9"/>
  <c r="AF77" i="9"/>
  <c r="AD76" i="9"/>
  <c r="AC75" i="9" s="1"/>
  <c r="AM75" i="9"/>
  <c r="AK75" i="9"/>
  <c r="AI75" i="9"/>
  <c r="AG75" i="9"/>
  <c r="AE75" i="9"/>
  <c r="DM70" i="9"/>
  <c r="DD70" i="9"/>
  <c r="CU70" i="9"/>
  <c r="CL70" i="9"/>
  <c r="CK63" i="9" s="1"/>
  <c r="CC70" i="9"/>
  <c r="BT70" i="9"/>
  <c r="BK70" i="9"/>
  <c r="BB70" i="9"/>
  <c r="AS70" i="9"/>
  <c r="AJ70" i="9"/>
  <c r="DK69" i="9"/>
  <c r="DJ63" i="9" s="1"/>
  <c r="DB69" i="9"/>
  <c r="CS69" i="9"/>
  <c r="CJ69" i="9"/>
  <c r="CA69" i="9"/>
  <c r="BR69" i="9"/>
  <c r="BI69" i="9"/>
  <c r="BH63" i="9" s="1"/>
  <c r="AZ69" i="9"/>
  <c r="AQ69" i="9"/>
  <c r="AP63" i="9" s="1"/>
  <c r="AH69" i="9"/>
  <c r="DI67" i="9"/>
  <c r="CZ67" i="9"/>
  <c r="CQ67" i="9"/>
  <c r="CH67" i="9"/>
  <c r="BY67" i="9"/>
  <c r="BP67" i="9"/>
  <c r="BG67" i="9"/>
  <c r="AX67" i="9"/>
  <c r="AO67" i="9"/>
  <c r="AF67" i="9"/>
  <c r="DG65" i="9"/>
  <c r="CX65" i="9"/>
  <c r="CO65" i="9"/>
  <c r="CF65" i="9"/>
  <c r="BW65" i="9"/>
  <c r="BN65" i="9"/>
  <c r="BE65" i="9"/>
  <c r="AV65" i="9"/>
  <c r="AM65" i="9"/>
  <c r="AD65" i="9"/>
  <c r="DL63" i="9"/>
  <c r="DH63" i="9"/>
  <c r="DF63" i="9"/>
  <c r="DC63" i="9"/>
  <c r="DA63" i="9"/>
  <c r="CY63" i="9"/>
  <c r="CW63" i="9"/>
  <c r="CT63" i="9"/>
  <c r="CR63" i="9"/>
  <c r="CP63" i="9"/>
  <c r="CN63" i="9"/>
  <c r="CI63" i="9"/>
  <c r="CG63" i="9"/>
  <c r="CE63" i="9"/>
  <c r="CB63" i="9"/>
  <c r="BZ63" i="9"/>
  <c r="BX63" i="9"/>
  <c r="BV63" i="9"/>
  <c r="BS63" i="9"/>
  <c r="BQ63" i="9"/>
  <c r="BO63" i="9"/>
  <c r="BM63" i="9"/>
  <c r="BJ63" i="9"/>
  <c r="BF63" i="9"/>
  <c r="BD63" i="9"/>
  <c r="BA63" i="9"/>
  <c r="AY63" i="9"/>
  <c r="AW63" i="9"/>
  <c r="AU63" i="9"/>
  <c r="AR63" i="9"/>
  <c r="AN63" i="9"/>
  <c r="AL63" i="9"/>
  <c r="AI63" i="9"/>
  <c r="AG63" i="9"/>
  <c r="AE63" i="9"/>
  <c r="AC63" i="9"/>
  <c r="DK57" i="9"/>
  <c r="DB57" i="9"/>
  <c r="CS57" i="9"/>
  <c r="CJ57" i="9"/>
  <c r="CA57" i="9"/>
  <c r="BR57" i="9"/>
  <c r="BI57" i="9"/>
  <c r="AZ57" i="9"/>
  <c r="AQ57" i="9"/>
  <c r="AH57" i="9"/>
  <c r="DI55" i="9"/>
  <c r="CZ55" i="9"/>
  <c r="CQ55" i="9"/>
  <c r="CH55" i="9"/>
  <c r="BY55" i="9"/>
  <c r="BP55" i="9"/>
  <c r="BG55" i="9"/>
  <c r="AX55" i="9"/>
  <c r="AO55" i="9"/>
  <c r="AF55" i="9"/>
  <c r="DG53" i="9"/>
  <c r="CX53" i="9"/>
  <c r="CO53" i="9"/>
  <c r="CF53" i="9"/>
  <c r="BW53" i="9"/>
  <c r="BN53" i="9"/>
  <c r="BE53" i="9"/>
  <c r="AV53" i="9"/>
  <c r="AM53" i="9"/>
  <c r="AD53" i="9"/>
  <c r="DJ52" i="9"/>
  <c r="DH52" i="9"/>
  <c r="DF52" i="9"/>
  <c r="DA52" i="9"/>
  <c r="CY52" i="9"/>
  <c r="CW52" i="9"/>
  <c r="CR52" i="9"/>
  <c r="CP52" i="9"/>
  <c r="CN52" i="9"/>
  <c r="CI52" i="9"/>
  <c r="CG52" i="9"/>
  <c r="CE52" i="9"/>
  <c r="BZ52" i="9"/>
  <c r="BX52" i="9"/>
  <c r="BV52" i="9"/>
  <c r="BQ52" i="9"/>
  <c r="BO52" i="9"/>
  <c r="BM52" i="9"/>
  <c r="BH52" i="9"/>
  <c r="BF52" i="9"/>
  <c r="BD52" i="9"/>
  <c r="AY52" i="9"/>
  <c r="AW52" i="9"/>
  <c r="AU52" i="9"/>
  <c r="AP52" i="9"/>
  <c r="AN52" i="9"/>
  <c r="AL52" i="9"/>
  <c r="AG52" i="9"/>
  <c r="AE52" i="9"/>
  <c r="AC52" i="9"/>
  <c r="DV48" i="9"/>
  <c r="DM48" i="9"/>
  <c r="DD48" i="9"/>
  <c r="CU48" i="9"/>
  <c r="CL48" i="9"/>
  <c r="CK41" i="9" s="1"/>
  <c r="CC48" i="9"/>
  <c r="BT48" i="9"/>
  <c r="BK48" i="9"/>
  <c r="BB48" i="9"/>
  <c r="AS48" i="9"/>
  <c r="AJ48" i="9"/>
  <c r="DT47" i="9"/>
  <c r="DK47" i="9"/>
  <c r="DJ41" i="9" s="1"/>
  <c r="DB47" i="9"/>
  <c r="CS47" i="9"/>
  <c r="CR41" i="9" s="1"/>
  <c r="CJ47" i="9"/>
  <c r="CA47" i="9"/>
  <c r="BR47" i="9"/>
  <c r="BI47" i="9"/>
  <c r="AZ47" i="9"/>
  <c r="AQ47" i="9"/>
  <c r="AP41" i="9" s="1"/>
  <c r="AH47" i="9"/>
  <c r="DR45" i="9"/>
  <c r="DI45" i="9"/>
  <c r="CZ45" i="9"/>
  <c r="CQ45" i="9"/>
  <c r="CH45" i="9"/>
  <c r="BY45" i="9"/>
  <c r="BP45" i="9"/>
  <c r="BG45" i="9"/>
  <c r="AX45" i="9"/>
  <c r="AO45" i="9"/>
  <c r="AF45" i="9"/>
  <c r="O44" i="9"/>
  <c r="DP43" i="9"/>
  <c r="DG43" i="9"/>
  <c r="CX43" i="9"/>
  <c r="CO43" i="9"/>
  <c r="CF43" i="9"/>
  <c r="BW43" i="9"/>
  <c r="BN43" i="9"/>
  <c r="BE43" i="9"/>
  <c r="AV43" i="9"/>
  <c r="AM43" i="9"/>
  <c r="AD43" i="9"/>
  <c r="DU41" i="9"/>
  <c r="DS41" i="9"/>
  <c r="DQ41" i="9"/>
  <c r="DO41" i="9"/>
  <c r="DL41" i="9"/>
  <c r="DH41" i="9"/>
  <c r="DF41" i="9"/>
  <c r="DC41" i="9"/>
  <c r="DA41" i="9"/>
  <c r="CY41" i="9"/>
  <c r="CW41" i="9"/>
  <c r="CT41" i="9"/>
  <c r="CP41" i="9"/>
  <c r="CN41" i="9"/>
  <c r="CI41" i="9"/>
  <c r="CG41" i="9"/>
  <c r="CE41" i="9"/>
  <c r="CB41" i="9"/>
  <c r="BZ41" i="9"/>
  <c r="BX41" i="9"/>
  <c r="BV41" i="9"/>
  <c r="BS41" i="9"/>
  <c r="BQ41" i="9"/>
  <c r="BO41" i="9"/>
  <c r="BM41" i="9"/>
  <c r="BJ41" i="9"/>
  <c r="BH41" i="9"/>
  <c r="BF41" i="9"/>
  <c r="BD41" i="9"/>
  <c r="BA41" i="9"/>
  <c r="AY41" i="9"/>
  <c r="AW41" i="9"/>
  <c r="AU41" i="9"/>
  <c r="AR41" i="9"/>
  <c r="AN41" i="9"/>
  <c r="AL41" i="9"/>
  <c r="AI41" i="9"/>
  <c r="AG41" i="9"/>
  <c r="AE41" i="9"/>
  <c r="AC41" i="9"/>
  <c r="DT35" i="9"/>
  <c r="DK35" i="9"/>
  <c r="DB35" i="9"/>
  <c r="CS35" i="9"/>
  <c r="CJ35" i="9"/>
  <c r="CA35" i="9"/>
  <c r="BR35" i="9"/>
  <c r="BI35" i="9"/>
  <c r="AZ35" i="9"/>
  <c r="AQ35" i="9"/>
  <c r="AH35" i="9"/>
  <c r="DR33" i="9"/>
  <c r="DI33" i="9"/>
  <c r="CZ33" i="9"/>
  <c r="CQ33" i="9"/>
  <c r="CH33" i="9"/>
  <c r="BY33" i="9"/>
  <c r="BP33" i="9"/>
  <c r="BG33" i="9"/>
  <c r="AX33" i="9"/>
  <c r="AO33" i="9"/>
  <c r="AF33" i="9"/>
  <c r="DP31" i="9"/>
  <c r="DG31" i="9"/>
  <c r="CX31" i="9"/>
  <c r="CO31" i="9"/>
  <c r="CF31" i="9"/>
  <c r="BW31" i="9"/>
  <c r="BN31" i="9"/>
  <c r="BE31" i="9"/>
  <c r="AV31" i="9"/>
  <c r="AM31" i="9"/>
  <c r="AD31" i="9"/>
  <c r="DS30" i="9"/>
  <c r="DQ30" i="9"/>
  <c r="DO30" i="9"/>
  <c r="DJ30" i="9"/>
  <c r="DH30" i="9"/>
  <c r="DF30" i="9"/>
  <c r="DA30" i="9"/>
  <c r="CY30" i="9"/>
  <c r="CW30" i="9"/>
  <c r="CR30" i="9"/>
  <c r="CP30" i="9"/>
  <c r="CN30" i="9"/>
  <c r="CI30" i="9"/>
  <c r="CG30" i="9"/>
  <c r="CE30" i="9"/>
  <c r="BZ30" i="9"/>
  <c r="BX30" i="9"/>
  <c r="BV30" i="9"/>
  <c r="BQ30" i="9"/>
  <c r="BO30" i="9"/>
  <c r="BM30" i="9"/>
  <c r="BH30" i="9"/>
  <c r="BF30" i="9"/>
  <c r="BD30" i="9"/>
  <c r="AY30" i="9"/>
  <c r="AW30" i="9"/>
  <c r="AU30" i="9"/>
  <c r="AP30" i="9"/>
  <c r="AN30" i="9"/>
  <c r="AL30" i="9"/>
  <c r="AG30" i="9"/>
  <c r="AE30" i="9"/>
  <c r="AC30" i="9"/>
  <c r="DV26" i="9"/>
  <c r="DM26" i="9"/>
  <c r="DD26" i="9"/>
  <c r="CU26" i="9"/>
  <c r="CL26" i="9"/>
  <c r="CK19" i="9" s="1"/>
  <c r="CC26" i="9"/>
  <c r="BT26" i="9"/>
  <c r="BS19" i="9" s="1"/>
  <c r="BK26" i="9"/>
  <c r="BJ19" i="9" s="1"/>
  <c r="BB26" i="9"/>
  <c r="AS26" i="9"/>
  <c r="AJ26" i="9"/>
  <c r="DT25" i="9"/>
  <c r="DS19" i="9" s="1"/>
  <c r="DK25" i="9"/>
  <c r="DB25" i="9"/>
  <c r="DA19" i="9" s="1"/>
  <c r="CS25" i="9"/>
  <c r="CR19" i="9" s="1"/>
  <c r="CJ25" i="9"/>
  <c r="CA25" i="9"/>
  <c r="BR25" i="9"/>
  <c r="BI25" i="9"/>
  <c r="AZ25" i="9"/>
  <c r="AY19" i="9" s="1"/>
  <c r="AQ25" i="9"/>
  <c r="AH25" i="9"/>
  <c r="AG19" i="9" s="1"/>
  <c r="DR23" i="9"/>
  <c r="DI23" i="9"/>
  <c r="CZ23" i="9"/>
  <c r="CQ23" i="9"/>
  <c r="CH23" i="9"/>
  <c r="BY23" i="9"/>
  <c r="BP23" i="9"/>
  <c r="BG23" i="9"/>
  <c r="AX23" i="9"/>
  <c r="AO23" i="9"/>
  <c r="AF23" i="9"/>
  <c r="DP21" i="9"/>
  <c r="DG21" i="9"/>
  <c r="CX21" i="9"/>
  <c r="CO21" i="9"/>
  <c r="CF21" i="9"/>
  <c r="BW21" i="9"/>
  <c r="BN21" i="9"/>
  <c r="BE21" i="9"/>
  <c r="AV21" i="9"/>
  <c r="AM21" i="9"/>
  <c r="AD21" i="9"/>
  <c r="DU19" i="9"/>
  <c r="DQ19" i="9"/>
  <c r="DO19" i="9"/>
  <c r="DL19" i="9"/>
  <c r="DJ19" i="9"/>
  <c r="DH19" i="9"/>
  <c r="DF19" i="9"/>
  <c r="DC19" i="9"/>
  <c r="CY19" i="9"/>
  <c r="CW19" i="9"/>
  <c r="CT19" i="9"/>
  <c r="CP19" i="9"/>
  <c r="CN19" i="9"/>
  <c r="CI19" i="9"/>
  <c r="CG19" i="9"/>
  <c r="CE19" i="9"/>
  <c r="CB19" i="9"/>
  <c r="BZ19" i="9"/>
  <c r="BX19" i="9"/>
  <c r="BV19" i="9"/>
  <c r="BQ19" i="9"/>
  <c r="BO19" i="9"/>
  <c r="BM19" i="9"/>
  <c r="BH19" i="9"/>
  <c r="BF19" i="9"/>
  <c r="BD19" i="9"/>
  <c r="BA19" i="9"/>
  <c r="AW19" i="9"/>
  <c r="AU19" i="9"/>
  <c r="AR19" i="9"/>
  <c r="AP19" i="9"/>
  <c r="AN19" i="9"/>
  <c r="AL19" i="9"/>
  <c r="AI19" i="9"/>
  <c r="AE19" i="9"/>
  <c r="AC19" i="9"/>
  <c r="DT13" i="9"/>
  <c r="DK13" i="9"/>
  <c r="DB13" i="9"/>
  <c r="CS13" i="9"/>
  <c r="CJ13" i="9"/>
  <c r="CA13" i="9"/>
  <c r="BR13" i="9"/>
  <c r="BI13" i="9"/>
  <c r="AZ13" i="9"/>
  <c r="AQ13" i="9"/>
  <c r="AH13" i="9"/>
  <c r="DR11" i="9"/>
  <c r="DI11" i="9"/>
  <c r="CZ11" i="9"/>
  <c r="CQ11" i="9"/>
  <c r="CH11" i="9"/>
  <c r="BY11" i="9"/>
  <c r="BP11" i="9"/>
  <c r="BG11" i="9"/>
  <c r="AX11" i="9"/>
  <c r="AO11" i="9"/>
  <c r="AF11" i="9"/>
  <c r="DP9" i="9"/>
  <c r="DG9" i="9"/>
  <c r="CX9" i="9"/>
  <c r="CO9" i="9"/>
  <c r="CF9" i="9"/>
  <c r="BW9" i="9"/>
  <c r="BN9" i="9"/>
  <c r="BE9" i="9"/>
  <c r="AV9" i="9"/>
  <c r="AM9" i="9"/>
  <c r="AD9" i="9"/>
  <c r="DS8" i="9"/>
  <c r="DQ8" i="9"/>
  <c r="DO8" i="9"/>
  <c r="DJ8" i="9"/>
  <c r="DH8" i="9"/>
  <c r="DF8" i="9"/>
  <c r="DA8" i="9"/>
  <c r="CY8" i="9"/>
  <c r="CW8" i="9"/>
  <c r="CR8" i="9"/>
  <c r="CP8" i="9"/>
  <c r="CN8" i="9"/>
  <c r="CI8" i="9"/>
  <c r="CG8" i="9"/>
  <c r="CE8" i="9"/>
  <c r="BZ8" i="9"/>
  <c r="BX8" i="9"/>
  <c r="BV8" i="9"/>
  <c r="BQ8" i="9"/>
  <c r="BO8" i="9"/>
  <c r="BM8" i="9"/>
  <c r="BH8" i="9"/>
  <c r="BF8" i="9"/>
  <c r="BD8" i="9"/>
  <c r="AY8" i="9"/>
  <c r="AW8" i="9"/>
  <c r="AU8" i="9"/>
  <c r="AP8" i="9"/>
  <c r="AN8" i="9"/>
  <c r="AL8" i="9"/>
  <c r="AG8" i="9"/>
  <c r="AE8" i="9"/>
  <c r="AC8" i="9"/>
  <c r="AJ235" i="8"/>
  <c r="AJ228" i="8" s="1"/>
  <c r="AG235" i="8"/>
  <c r="AD235" i="8"/>
  <c r="AJ233" i="8"/>
  <c r="AG233" i="8"/>
  <c r="AD233" i="8"/>
  <c r="AJ232" i="8"/>
  <c r="AG232" i="8"/>
  <c r="AD232" i="8"/>
  <c r="AJ231" i="8"/>
  <c r="AG231" i="8"/>
  <c r="AD231" i="8"/>
  <c r="AJ230" i="8"/>
  <c r="AG230" i="8"/>
  <c r="AD230" i="8"/>
  <c r="AJ229" i="8"/>
  <c r="AG229" i="8"/>
  <c r="AD229" i="8"/>
  <c r="AG228" i="8"/>
  <c r="AD228" i="8"/>
  <c r="AD225" i="8"/>
  <c r="AD223" i="8"/>
  <c r="AD222" i="8"/>
  <c r="AD221" i="8"/>
  <c r="AD220" i="8"/>
  <c r="AD219" i="8"/>
  <c r="AD218" i="8"/>
  <c r="AJ215" i="8"/>
  <c r="AG215" i="8"/>
  <c r="AD215" i="8"/>
  <c r="AD208" i="8" s="1"/>
  <c r="AJ213" i="8"/>
  <c r="AG213" i="8"/>
  <c r="AD213" i="8"/>
  <c r="AJ212" i="8"/>
  <c r="AG212" i="8"/>
  <c r="AD212" i="8"/>
  <c r="AJ211" i="8"/>
  <c r="AG211" i="8"/>
  <c r="AD211" i="8"/>
  <c r="AJ210" i="8"/>
  <c r="AG210" i="8"/>
  <c r="AD210" i="8"/>
  <c r="AJ209" i="8"/>
  <c r="AG209" i="8"/>
  <c r="AD209" i="8"/>
  <c r="AJ208" i="8"/>
  <c r="AG208" i="8"/>
  <c r="AG205" i="8"/>
  <c r="AD205" i="8"/>
  <c r="AG203" i="8"/>
  <c r="AD203" i="8"/>
  <c r="AG202" i="8"/>
  <c r="AD202" i="8"/>
  <c r="AG201" i="8"/>
  <c r="AD201" i="8"/>
  <c r="AG200" i="8"/>
  <c r="AD200" i="8"/>
  <c r="AG199" i="8"/>
  <c r="AD199" i="8"/>
  <c r="AG198" i="8"/>
  <c r="AD198" i="8"/>
  <c r="AG195" i="8"/>
  <c r="AG188" i="8" s="1"/>
  <c r="AD195" i="8"/>
  <c r="AG193" i="8"/>
  <c r="AD193" i="8"/>
  <c r="AG192" i="8"/>
  <c r="AD192" i="8"/>
  <c r="AG191" i="8"/>
  <c r="AD191" i="8"/>
  <c r="AG190" i="8"/>
  <c r="AD190" i="8"/>
  <c r="AG189" i="8"/>
  <c r="AD189" i="8"/>
  <c r="AD188" i="8"/>
  <c r="AG185" i="8"/>
  <c r="AG178" i="8" s="1"/>
  <c r="AD185" i="8"/>
  <c r="AD178" i="8" s="1"/>
  <c r="AG183" i="8"/>
  <c r="AD183" i="8"/>
  <c r="AG182" i="8"/>
  <c r="AD182" i="8"/>
  <c r="AG181" i="8"/>
  <c r="AD181" i="8"/>
  <c r="AG180" i="8"/>
  <c r="AD180" i="8"/>
  <c r="AG179" i="8"/>
  <c r="AD179" i="8"/>
  <c r="AG175" i="8"/>
  <c r="AD175" i="8"/>
  <c r="AG173" i="8"/>
  <c r="AD173" i="8"/>
  <c r="AG172" i="8"/>
  <c r="AD172" i="8"/>
  <c r="AG171" i="8"/>
  <c r="AD171" i="8"/>
  <c r="AG170" i="8"/>
  <c r="AD170" i="8"/>
  <c r="AG169" i="8"/>
  <c r="AD169" i="8"/>
  <c r="AG168" i="8"/>
  <c r="AD168" i="8"/>
  <c r="AG165" i="8"/>
  <c r="AD165" i="8"/>
  <c r="AG163" i="8"/>
  <c r="AD163" i="8"/>
  <c r="AG162" i="8"/>
  <c r="AD162" i="8"/>
  <c r="AG161" i="8"/>
  <c r="AD161" i="8"/>
  <c r="AG160" i="8"/>
  <c r="AD160" i="8"/>
  <c r="AG159" i="8"/>
  <c r="AD159" i="8"/>
  <c r="AG158" i="8"/>
  <c r="AD158" i="8"/>
  <c r="AD155" i="8"/>
  <c r="AD148" i="8" s="1"/>
  <c r="AD153" i="8"/>
  <c r="AD152" i="8"/>
  <c r="AD151" i="8"/>
  <c r="AD150" i="8"/>
  <c r="AD149" i="8"/>
  <c r="AG145" i="8"/>
  <c r="AD145" i="8"/>
  <c r="AG143" i="8"/>
  <c r="AD143" i="8"/>
  <c r="AG142" i="8"/>
  <c r="AD142" i="8"/>
  <c r="AG141" i="8"/>
  <c r="AD141" i="8"/>
  <c r="AG140" i="8"/>
  <c r="AD140" i="8"/>
  <c r="AG139" i="8"/>
  <c r="AD139" i="8"/>
  <c r="AG138" i="8"/>
  <c r="AD138" i="8"/>
  <c r="AG135" i="8"/>
  <c r="AD135" i="8"/>
  <c r="AD128" i="8" s="1"/>
  <c r="AG133" i="8"/>
  <c r="AD133" i="8"/>
  <c r="AG132" i="8"/>
  <c r="AD132" i="8"/>
  <c r="AG131" i="8"/>
  <c r="AD131" i="8"/>
  <c r="AG130" i="8"/>
  <c r="AD130" i="8"/>
  <c r="AG129" i="8"/>
  <c r="AG128" i="8" s="1"/>
  <c r="AD129" i="8"/>
  <c r="AG125" i="8"/>
  <c r="AD125" i="8"/>
  <c r="AG123" i="8"/>
  <c r="AD123" i="8"/>
  <c r="AG122" i="8"/>
  <c r="AD122" i="8"/>
  <c r="AG121" i="8"/>
  <c r="AD121" i="8"/>
  <c r="AG120" i="8"/>
  <c r="AD120" i="8"/>
  <c r="AG119" i="8"/>
  <c r="AD119" i="8"/>
  <c r="AG118" i="8"/>
  <c r="AD118" i="8"/>
  <c r="AG115" i="8"/>
  <c r="AD115" i="8"/>
  <c r="AG113" i="8"/>
  <c r="AD113" i="8"/>
  <c r="AG112" i="8"/>
  <c r="AD112" i="8"/>
  <c r="AG111" i="8"/>
  <c r="AD111" i="8"/>
  <c r="AG110" i="8"/>
  <c r="AD110" i="8"/>
  <c r="AG109" i="8"/>
  <c r="AD109" i="8"/>
  <c r="AG108" i="8"/>
  <c r="AD108" i="8"/>
  <c r="AN99" i="8"/>
  <c r="AL98" i="8"/>
  <c r="AJ97" i="8"/>
  <c r="AH96" i="8"/>
  <c r="AF95" i="8"/>
  <c r="D95" i="8"/>
  <c r="AD94" i="8"/>
  <c r="AM93" i="8"/>
  <c r="AK93" i="8"/>
  <c r="AI93" i="8"/>
  <c r="AG93" i="8"/>
  <c r="AE93" i="8"/>
  <c r="AC93" i="8"/>
  <c r="AN90" i="8"/>
  <c r="AL89" i="8"/>
  <c r="AJ88" i="8"/>
  <c r="U88" i="8"/>
  <c r="D88" i="8"/>
  <c r="AH87" i="8"/>
  <c r="Z87" i="8"/>
  <c r="Z85" i="8" s="1"/>
  <c r="W87" i="8"/>
  <c r="AF86" i="8"/>
  <c r="Z86" i="8"/>
  <c r="W86" i="8"/>
  <c r="AD85" i="8"/>
  <c r="AM84" i="8"/>
  <c r="AK84" i="8"/>
  <c r="AI84" i="8"/>
  <c r="AG84" i="8"/>
  <c r="AE84" i="8"/>
  <c r="AC84" i="8"/>
  <c r="AN81" i="8"/>
  <c r="Z81" i="8"/>
  <c r="W81" i="8"/>
  <c r="AL80" i="8"/>
  <c r="Z80" i="8"/>
  <c r="W80" i="8"/>
  <c r="AJ79" i="8"/>
  <c r="AH78" i="8"/>
  <c r="AF77" i="8"/>
  <c r="AD76" i="8"/>
  <c r="AM75" i="8"/>
  <c r="AK75" i="8"/>
  <c r="AI75" i="8"/>
  <c r="AG75" i="8"/>
  <c r="AE75" i="8"/>
  <c r="AC75" i="8"/>
  <c r="DM70" i="8"/>
  <c r="DD70" i="8"/>
  <c r="CU70" i="8"/>
  <c r="CL70" i="8"/>
  <c r="CK63" i="8" s="1"/>
  <c r="CC70" i="8"/>
  <c r="BT70" i="8"/>
  <c r="BK70" i="8"/>
  <c r="BB70" i="8"/>
  <c r="AS70" i="8"/>
  <c r="AJ70" i="8"/>
  <c r="DK69" i="8"/>
  <c r="DJ63" i="8" s="1"/>
  <c r="DB69" i="8"/>
  <c r="CS69" i="8"/>
  <c r="CR63" i="8" s="1"/>
  <c r="CJ69" i="8"/>
  <c r="CA69" i="8"/>
  <c r="BR69" i="8"/>
  <c r="BQ63" i="8" s="1"/>
  <c r="BI69" i="8"/>
  <c r="AZ69" i="8"/>
  <c r="AQ69" i="8"/>
  <c r="AP63" i="8" s="1"/>
  <c r="AH69" i="8"/>
  <c r="DI67" i="8"/>
  <c r="CZ67" i="8"/>
  <c r="CQ67" i="8"/>
  <c r="CH67" i="8"/>
  <c r="BY67" i="8"/>
  <c r="BP67" i="8"/>
  <c r="BG67" i="8"/>
  <c r="AX67" i="8"/>
  <c r="AO67" i="8"/>
  <c r="AF67" i="8"/>
  <c r="DG65" i="8"/>
  <c r="CX65" i="8"/>
  <c r="CO65" i="8"/>
  <c r="CF65" i="8"/>
  <c r="BW65" i="8"/>
  <c r="BN65" i="8"/>
  <c r="BE65" i="8"/>
  <c r="AV65" i="8"/>
  <c r="AM65" i="8"/>
  <c r="AD65" i="8"/>
  <c r="DL63" i="8"/>
  <c r="DH63" i="8"/>
  <c r="DF63" i="8"/>
  <c r="DC63" i="8"/>
  <c r="DA63" i="8"/>
  <c r="CY63" i="8"/>
  <c r="CW63" i="8"/>
  <c r="CT63" i="8"/>
  <c r="CP63" i="8"/>
  <c r="CN63" i="8"/>
  <c r="CI63" i="8"/>
  <c r="CG63" i="8"/>
  <c r="CE63" i="8"/>
  <c r="CB63" i="8"/>
  <c r="BZ63" i="8"/>
  <c r="BX63" i="8"/>
  <c r="BV63" i="8"/>
  <c r="BS63" i="8"/>
  <c r="BO63" i="8"/>
  <c r="BM63" i="8"/>
  <c r="BJ63" i="8"/>
  <c r="BH63" i="8"/>
  <c r="BF63" i="8"/>
  <c r="BD63" i="8"/>
  <c r="BA63" i="8"/>
  <c r="AY63" i="8"/>
  <c r="AW63" i="8"/>
  <c r="AU63" i="8"/>
  <c r="AR63" i="8"/>
  <c r="AN63" i="8"/>
  <c r="AL63" i="8"/>
  <c r="AI63" i="8"/>
  <c r="AG63" i="8"/>
  <c r="AE63" i="8"/>
  <c r="AC63" i="8"/>
  <c r="W85" i="8"/>
  <c r="DK57" i="8"/>
  <c r="DB57" i="8"/>
  <c r="CS57" i="8"/>
  <c r="CJ57" i="8"/>
  <c r="CA57" i="8"/>
  <c r="BR57" i="8"/>
  <c r="BI57" i="8"/>
  <c r="AZ57" i="8"/>
  <c r="AQ57" i="8"/>
  <c r="AH57" i="8"/>
  <c r="DI55" i="8"/>
  <c r="CZ55" i="8"/>
  <c r="CQ55" i="8"/>
  <c r="CH55" i="8"/>
  <c r="BY55" i="8"/>
  <c r="BP55" i="8"/>
  <c r="BG55" i="8"/>
  <c r="AX55" i="8"/>
  <c r="AO55" i="8"/>
  <c r="AF55" i="8"/>
  <c r="DG53" i="8"/>
  <c r="CX53" i="8"/>
  <c r="CO53" i="8"/>
  <c r="CF53" i="8"/>
  <c r="BW53" i="8"/>
  <c r="BN53" i="8"/>
  <c r="BE53" i="8"/>
  <c r="AV53" i="8"/>
  <c r="AM53" i="8"/>
  <c r="AD53" i="8"/>
  <c r="AA83" i="8"/>
  <c r="DJ52" i="8"/>
  <c r="DH52" i="8"/>
  <c r="DF52" i="8"/>
  <c r="DA52" i="8"/>
  <c r="CY52" i="8"/>
  <c r="CW52" i="8"/>
  <c r="CR52" i="8"/>
  <c r="CP52" i="8"/>
  <c r="CN52" i="8"/>
  <c r="CI52" i="8"/>
  <c r="CG52" i="8"/>
  <c r="CE52" i="8"/>
  <c r="BZ52" i="8"/>
  <c r="BX52" i="8"/>
  <c r="BV52" i="8"/>
  <c r="BQ52" i="8"/>
  <c r="BO52" i="8"/>
  <c r="BM52" i="8"/>
  <c r="BH52" i="8"/>
  <c r="BF52" i="8"/>
  <c r="BD52" i="8"/>
  <c r="AY52" i="8"/>
  <c r="AW52" i="8"/>
  <c r="AU52" i="8"/>
  <c r="AP52" i="8"/>
  <c r="AN52" i="8"/>
  <c r="AL52" i="8"/>
  <c r="AG52" i="8"/>
  <c r="AE52" i="8"/>
  <c r="AC52" i="8"/>
  <c r="DV48" i="8"/>
  <c r="DM48" i="8"/>
  <c r="DD48" i="8"/>
  <c r="CU48" i="8"/>
  <c r="CL48" i="8"/>
  <c r="CC48" i="8"/>
  <c r="CB41" i="8" s="1"/>
  <c r="BT48" i="8"/>
  <c r="BK48" i="8"/>
  <c r="BB48" i="8"/>
  <c r="BA41" i="8" s="1"/>
  <c r="AS48" i="8"/>
  <c r="AJ48" i="8"/>
  <c r="DT47" i="8"/>
  <c r="DK47" i="8"/>
  <c r="DJ41" i="8" s="1"/>
  <c r="DB47" i="8"/>
  <c r="CS47" i="8"/>
  <c r="CR41" i="8" s="1"/>
  <c r="CJ47" i="8"/>
  <c r="CA47" i="8"/>
  <c r="BR47" i="8"/>
  <c r="BI47" i="8"/>
  <c r="BH41" i="8" s="1"/>
  <c r="AZ47" i="8"/>
  <c r="AQ47" i="8"/>
  <c r="AP41" i="8" s="1"/>
  <c r="AH47" i="8"/>
  <c r="AG41" i="8" s="1"/>
  <c r="DR45" i="8"/>
  <c r="DI45" i="8"/>
  <c r="CZ45" i="8"/>
  <c r="CQ45" i="8"/>
  <c r="CH45" i="8"/>
  <c r="BY45" i="8"/>
  <c r="BP45" i="8"/>
  <c r="BG45" i="8"/>
  <c r="AX45" i="8"/>
  <c r="AO45" i="8"/>
  <c r="AF45" i="8"/>
  <c r="O44" i="8"/>
  <c r="DP43" i="8"/>
  <c r="DG43" i="8"/>
  <c r="CX43" i="8"/>
  <c r="CO43" i="8"/>
  <c r="CF43" i="8"/>
  <c r="BW43" i="8"/>
  <c r="BN43" i="8"/>
  <c r="BE43" i="8"/>
  <c r="AV43" i="8"/>
  <c r="AM43" i="8"/>
  <c r="AD43" i="8"/>
  <c r="DU41" i="8"/>
  <c r="DS41" i="8"/>
  <c r="DQ41" i="8"/>
  <c r="DO41" i="8"/>
  <c r="DL41" i="8"/>
  <c r="DH41" i="8"/>
  <c r="DF41" i="8"/>
  <c r="DC41" i="8"/>
  <c r="DA41" i="8"/>
  <c r="CY41" i="8"/>
  <c r="CW41" i="8"/>
  <c r="CT41" i="8"/>
  <c r="CP41" i="8"/>
  <c r="CN41" i="8"/>
  <c r="CK41" i="8"/>
  <c r="CI41" i="8"/>
  <c r="CG41" i="8"/>
  <c r="CE41" i="8"/>
  <c r="BZ41" i="8"/>
  <c r="BX41" i="8"/>
  <c r="BV41" i="8"/>
  <c r="BS41" i="8"/>
  <c r="BQ41" i="8"/>
  <c r="BO41" i="8"/>
  <c r="BM41" i="8"/>
  <c r="BJ41" i="8"/>
  <c r="BF41" i="8"/>
  <c r="BD41" i="8"/>
  <c r="AY41" i="8"/>
  <c r="AW41" i="8"/>
  <c r="AU41" i="8"/>
  <c r="AR41" i="8"/>
  <c r="AN41" i="8"/>
  <c r="AL41" i="8"/>
  <c r="AI41" i="8"/>
  <c r="AE41" i="8"/>
  <c r="AC41" i="8"/>
  <c r="DT35" i="8"/>
  <c r="DK35" i="8"/>
  <c r="DB35" i="8"/>
  <c r="CS35" i="8"/>
  <c r="CJ35" i="8"/>
  <c r="CA35" i="8"/>
  <c r="BR35" i="8"/>
  <c r="BI35" i="8"/>
  <c r="AZ35" i="8"/>
  <c r="AQ35" i="8"/>
  <c r="AH35" i="8"/>
  <c r="DR33" i="8"/>
  <c r="DI33" i="8"/>
  <c r="CZ33" i="8"/>
  <c r="CQ33" i="8"/>
  <c r="CH33" i="8"/>
  <c r="BY33" i="8"/>
  <c r="BP33" i="8"/>
  <c r="BG33" i="8"/>
  <c r="AX33" i="8"/>
  <c r="AO33" i="8"/>
  <c r="AF33" i="8"/>
  <c r="DP31" i="8"/>
  <c r="DG31" i="8"/>
  <c r="CX31" i="8"/>
  <c r="CO31" i="8"/>
  <c r="CF31" i="8"/>
  <c r="BW31" i="8"/>
  <c r="BN31" i="8"/>
  <c r="BE31" i="8"/>
  <c r="AV31" i="8"/>
  <c r="AM31" i="8"/>
  <c r="AD31" i="8"/>
  <c r="DS30" i="8"/>
  <c r="DQ30" i="8"/>
  <c r="DO30" i="8"/>
  <c r="DJ30" i="8"/>
  <c r="DH30" i="8"/>
  <c r="DF30" i="8"/>
  <c r="DA30" i="8"/>
  <c r="CY30" i="8"/>
  <c r="CW30" i="8"/>
  <c r="CR30" i="8"/>
  <c r="CP30" i="8"/>
  <c r="CN30" i="8"/>
  <c r="CI30" i="8"/>
  <c r="CG30" i="8"/>
  <c r="CE30" i="8"/>
  <c r="BZ30" i="8"/>
  <c r="BX30" i="8"/>
  <c r="BV30" i="8"/>
  <c r="BQ30" i="8"/>
  <c r="BO30" i="8"/>
  <c r="BM30" i="8"/>
  <c r="BH30" i="8"/>
  <c r="BF30" i="8"/>
  <c r="BD30" i="8"/>
  <c r="AY30" i="8"/>
  <c r="AW30" i="8"/>
  <c r="AU30" i="8"/>
  <c r="AP30" i="8"/>
  <c r="AN30" i="8"/>
  <c r="AL30" i="8"/>
  <c r="AG30" i="8"/>
  <c r="AE30" i="8"/>
  <c r="AC30" i="8"/>
  <c r="DV26" i="8"/>
  <c r="DM26" i="8"/>
  <c r="DD26" i="8"/>
  <c r="CU26" i="8"/>
  <c r="CL26" i="8"/>
  <c r="CC26" i="8"/>
  <c r="BT26" i="8"/>
  <c r="BS19" i="8" s="1"/>
  <c r="BK26" i="8"/>
  <c r="BJ19" i="8" s="1"/>
  <c r="BB26" i="8"/>
  <c r="AS26" i="8"/>
  <c r="AJ26" i="8"/>
  <c r="DT25" i="8"/>
  <c r="DK25" i="8"/>
  <c r="DB25" i="8"/>
  <c r="DA19" i="8" s="1"/>
  <c r="CS25" i="8"/>
  <c r="CJ25" i="8"/>
  <c r="CA25" i="8"/>
  <c r="BR25" i="8"/>
  <c r="BI25" i="8"/>
  <c r="AZ25" i="8"/>
  <c r="AY19" i="8" s="1"/>
  <c r="AQ25" i="8"/>
  <c r="AH25" i="8"/>
  <c r="AG19" i="8" s="1"/>
  <c r="DR23" i="8"/>
  <c r="DI23" i="8"/>
  <c r="CZ23" i="8"/>
  <c r="CQ23" i="8"/>
  <c r="CH23" i="8"/>
  <c r="BY23" i="8"/>
  <c r="BP23" i="8"/>
  <c r="BG23" i="8"/>
  <c r="AX23" i="8"/>
  <c r="AO23" i="8"/>
  <c r="AF23" i="8"/>
  <c r="DP21" i="8"/>
  <c r="DG21" i="8"/>
  <c r="CX21" i="8"/>
  <c r="CO21" i="8"/>
  <c r="CF21" i="8"/>
  <c r="BW21" i="8"/>
  <c r="BN21" i="8"/>
  <c r="BE21" i="8"/>
  <c r="AV21" i="8"/>
  <c r="AM21" i="8"/>
  <c r="AD21" i="8"/>
  <c r="DU19" i="8"/>
  <c r="DS19" i="8"/>
  <c r="DQ19" i="8"/>
  <c r="DO19" i="8"/>
  <c r="DL19" i="8"/>
  <c r="DJ19" i="8"/>
  <c r="DH19" i="8"/>
  <c r="DF19" i="8"/>
  <c r="DC19" i="8"/>
  <c r="CY19" i="8"/>
  <c r="CW19" i="8"/>
  <c r="CT19" i="8"/>
  <c r="CR19" i="8"/>
  <c r="CP19" i="8"/>
  <c r="CN19" i="8"/>
  <c r="CK19" i="8"/>
  <c r="CI19" i="8"/>
  <c r="CG19" i="8"/>
  <c r="CE19" i="8"/>
  <c r="CB19" i="8"/>
  <c r="BZ19" i="8"/>
  <c r="BX19" i="8"/>
  <c r="BV19" i="8"/>
  <c r="BQ19" i="8"/>
  <c r="BO19" i="8"/>
  <c r="BM19" i="8"/>
  <c r="BH19" i="8"/>
  <c r="BF19" i="8"/>
  <c r="BD19" i="8"/>
  <c r="BA19" i="8"/>
  <c r="AW19" i="8"/>
  <c r="AU19" i="8"/>
  <c r="AR19" i="8"/>
  <c r="AP19" i="8"/>
  <c r="AN19" i="8"/>
  <c r="AL19" i="8"/>
  <c r="AI19" i="8"/>
  <c r="AE19" i="8"/>
  <c r="AC19" i="8"/>
  <c r="DT13" i="8"/>
  <c r="DK13" i="8"/>
  <c r="DB13" i="8"/>
  <c r="CS13" i="8"/>
  <c r="CJ13" i="8"/>
  <c r="CA13" i="8"/>
  <c r="BR13" i="8"/>
  <c r="BI13" i="8"/>
  <c r="AZ13" i="8"/>
  <c r="AQ13" i="8"/>
  <c r="AH13" i="8"/>
  <c r="DR11" i="8"/>
  <c r="DI11" i="8"/>
  <c r="CZ11" i="8"/>
  <c r="CQ11" i="8"/>
  <c r="CH11" i="8"/>
  <c r="BY11" i="8"/>
  <c r="BP11" i="8"/>
  <c r="BG11" i="8"/>
  <c r="AX11" i="8"/>
  <c r="AO11" i="8"/>
  <c r="AF11" i="8"/>
  <c r="DP9" i="8"/>
  <c r="DG9" i="8"/>
  <c r="CX9" i="8"/>
  <c r="CO9" i="8"/>
  <c r="CF9" i="8"/>
  <c r="BW9" i="8"/>
  <c r="BN9" i="8"/>
  <c r="BE9" i="8"/>
  <c r="AV9" i="8"/>
  <c r="AM9" i="8"/>
  <c r="AD9" i="8"/>
  <c r="DS8" i="8"/>
  <c r="DQ8" i="8"/>
  <c r="DO8" i="8"/>
  <c r="DJ8" i="8"/>
  <c r="DH8" i="8"/>
  <c r="DF8" i="8"/>
  <c r="DA8" i="8"/>
  <c r="CY8" i="8"/>
  <c r="CW8" i="8"/>
  <c r="CR8" i="8"/>
  <c r="CP8" i="8"/>
  <c r="CN8" i="8"/>
  <c r="CI8" i="8"/>
  <c r="CG8" i="8"/>
  <c r="CE8" i="8"/>
  <c r="BZ8" i="8"/>
  <c r="BX8" i="8"/>
  <c r="BV8" i="8"/>
  <c r="BQ8" i="8"/>
  <c r="BO8" i="8"/>
  <c r="BM8" i="8"/>
  <c r="BH8" i="8"/>
  <c r="BF8" i="8"/>
  <c r="BD8" i="8"/>
  <c r="AY8" i="8"/>
  <c r="AW8" i="8"/>
  <c r="AU8" i="8"/>
  <c r="AP8" i="8"/>
  <c r="AN8" i="8"/>
  <c r="AL8" i="8"/>
  <c r="AG8" i="8"/>
  <c r="AE8" i="8"/>
  <c r="AC8" i="8"/>
  <c r="AJ235" i="7"/>
  <c r="AG235" i="7"/>
  <c r="AD235" i="7"/>
  <c r="AJ233" i="7"/>
  <c r="AG233" i="7"/>
  <c r="AD233" i="7"/>
  <c r="AJ232" i="7"/>
  <c r="AG232" i="7"/>
  <c r="AD232" i="7"/>
  <c r="AJ231" i="7"/>
  <c r="AG231" i="7"/>
  <c r="AD231" i="7"/>
  <c r="AJ230" i="7"/>
  <c r="AG230" i="7"/>
  <c r="AD230" i="7"/>
  <c r="AJ229" i="7"/>
  <c r="AG229" i="7"/>
  <c r="AD229" i="7"/>
  <c r="AJ228" i="7"/>
  <c r="AG228" i="7"/>
  <c r="AD228" i="7"/>
  <c r="AD225" i="7"/>
  <c r="AD218" i="7" s="1"/>
  <c r="AD223" i="7"/>
  <c r="AD222" i="7"/>
  <c r="AD221" i="7"/>
  <c r="AD220" i="7"/>
  <c r="AD219" i="7"/>
  <c r="AJ215" i="7"/>
  <c r="AG215" i="7"/>
  <c r="AD215" i="7"/>
  <c r="AJ213" i="7"/>
  <c r="AG213" i="7"/>
  <c r="AD213" i="7"/>
  <c r="AJ212" i="7"/>
  <c r="AG212" i="7"/>
  <c r="AD212" i="7"/>
  <c r="AJ211" i="7"/>
  <c r="AG211" i="7"/>
  <c r="AD211" i="7"/>
  <c r="AJ210" i="7"/>
  <c r="AG210" i="7"/>
  <c r="AD210" i="7"/>
  <c r="AJ209" i="7"/>
  <c r="AG209" i="7"/>
  <c r="AD209" i="7"/>
  <c r="AJ208" i="7"/>
  <c r="AG208" i="7"/>
  <c r="AD208" i="7"/>
  <c r="AG205" i="7"/>
  <c r="AD205" i="7"/>
  <c r="AG203" i="7"/>
  <c r="AD203" i="7"/>
  <c r="AG202" i="7"/>
  <c r="AD202" i="7"/>
  <c r="AG201" i="7"/>
  <c r="AD201" i="7"/>
  <c r="AG200" i="7"/>
  <c r="AD200" i="7"/>
  <c r="AG199" i="7"/>
  <c r="AD199" i="7"/>
  <c r="AG198" i="7"/>
  <c r="AD198" i="7"/>
  <c r="AG195" i="7"/>
  <c r="AD195" i="7"/>
  <c r="AD188" i="7" s="1"/>
  <c r="AG193" i="7"/>
  <c r="AD193" i="7"/>
  <c r="AG192" i="7"/>
  <c r="AD192" i="7"/>
  <c r="AG191" i="7"/>
  <c r="AD191" i="7"/>
  <c r="AG190" i="7"/>
  <c r="AD190" i="7"/>
  <c r="AG189" i="7"/>
  <c r="AD189" i="7"/>
  <c r="AG188" i="7"/>
  <c r="AG185" i="7"/>
  <c r="AG178" i="7" s="1"/>
  <c r="AD185" i="7"/>
  <c r="AD178" i="7" s="1"/>
  <c r="AG183" i="7"/>
  <c r="AD183" i="7"/>
  <c r="AG182" i="7"/>
  <c r="AD182" i="7"/>
  <c r="AG181" i="7"/>
  <c r="AD181" i="7"/>
  <c r="AG180" i="7"/>
  <c r="AD180" i="7"/>
  <c r="AG179" i="7"/>
  <c r="AD179" i="7"/>
  <c r="AG175" i="7"/>
  <c r="AG168" i="7" s="1"/>
  <c r="AD175" i="7"/>
  <c r="AG173" i="7"/>
  <c r="AD173" i="7"/>
  <c r="AG172" i="7"/>
  <c r="AD172" i="7"/>
  <c r="AG171" i="7"/>
  <c r="AD171" i="7"/>
  <c r="AG170" i="7"/>
  <c r="AD170" i="7"/>
  <c r="AG169" i="7"/>
  <c r="AD169" i="7"/>
  <c r="AD168" i="7"/>
  <c r="AG165" i="7"/>
  <c r="AD165" i="7"/>
  <c r="AG163" i="7"/>
  <c r="AD163" i="7"/>
  <c r="AG162" i="7"/>
  <c r="AD162" i="7"/>
  <c r="AG161" i="7"/>
  <c r="AD161" i="7"/>
  <c r="AG160" i="7"/>
  <c r="AD160" i="7"/>
  <c r="AG159" i="7"/>
  <c r="AD159" i="7"/>
  <c r="AG158" i="7"/>
  <c r="AD158" i="7"/>
  <c r="AD155" i="7"/>
  <c r="AD148" i="7" s="1"/>
  <c r="AD153" i="7"/>
  <c r="AD152" i="7"/>
  <c r="AD151" i="7"/>
  <c r="AD150" i="7"/>
  <c r="AD149" i="7"/>
  <c r="AG145" i="7"/>
  <c r="AD145" i="7"/>
  <c r="AG143" i="7"/>
  <c r="AD143" i="7"/>
  <c r="AG142" i="7"/>
  <c r="AD142" i="7"/>
  <c r="AG141" i="7"/>
  <c r="AD141" i="7"/>
  <c r="AG140" i="7"/>
  <c r="AD140" i="7"/>
  <c r="AG139" i="7"/>
  <c r="AD139" i="7"/>
  <c r="AG138" i="7"/>
  <c r="AD138" i="7"/>
  <c r="AG135" i="7"/>
  <c r="AD135" i="7"/>
  <c r="AD128" i="7" s="1"/>
  <c r="AG133" i="7"/>
  <c r="AD133" i="7"/>
  <c r="AG132" i="7"/>
  <c r="AD132" i="7"/>
  <c r="AG131" i="7"/>
  <c r="AD131" i="7"/>
  <c r="AG130" i="7"/>
  <c r="AD130" i="7"/>
  <c r="AG129" i="7"/>
  <c r="AG128" i="7" s="1"/>
  <c r="AD129" i="7"/>
  <c r="AG125" i="7"/>
  <c r="AD125" i="7"/>
  <c r="AG123" i="7"/>
  <c r="AD123" i="7"/>
  <c r="AG122" i="7"/>
  <c r="AD122" i="7"/>
  <c r="AG121" i="7"/>
  <c r="AD121" i="7"/>
  <c r="AG120" i="7"/>
  <c r="AD120" i="7"/>
  <c r="AG119" i="7"/>
  <c r="AD119" i="7"/>
  <c r="AG118" i="7"/>
  <c r="AD118" i="7"/>
  <c r="AG115" i="7"/>
  <c r="AD115" i="7"/>
  <c r="AG113" i="7"/>
  <c r="AD113" i="7"/>
  <c r="AG112" i="7"/>
  <c r="AD112" i="7"/>
  <c r="AG111" i="7"/>
  <c r="AD111" i="7"/>
  <c r="AG110" i="7"/>
  <c r="AD110" i="7"/>
  <c r="AG109" i="7"/>
  <c r="AD109" i="7"/>
  <c r="AG108" i="7"/>
  <c r="AD108" i="7"/>
  <c r="AN99" i="7"/>
  <c r="AM93" i="7" s="1"/>
  <c r="AL98" i="7"/>
  <c r="AJ97" i="7"/>
  <c r="AH96" i="7"/>
  <c r="AF95" i="7"/>
  <c r="D95" i="7"/>
  <c r="AD94" i="7"/>
  <c r="AK93" i="7"/>
  <c r="AI93" i="7"/>
  <c r="AG93" i="7"/>
  <c r="AE93" i="7"/>
  <c r="AC93" i="7"/>
  <c r="AN90" i="7"/>
  <c r="AM84" i="7" s="1"/>
  <c r="AL89" i="7"/>
  <c r="AJ88" i="7"/>
  <c r="D88" i="7"/>
  <c r="AH87" i="7"/>
  <c r="Z87" i="7"/>
  <c r="W87" i="7"/>
  <c r="AF86" i="7"/>
  <c r="Z86" i="7"/>
  <c r="W86" i="7"/>
  <c r="AD85" i="7"/>
  <c r="AK84" i="7"/>
  <c r="AI84" i="7"/>
  <c r="AG84" i="7"/>
  <c r="AE84" i="7"/>
  <c r="AC84" i="7"/>
  <c r="AN81" i="7"/>
  <c r="Z81" i="7"/>
  <c r="W81" i="7"/>
  <c r="AL80" i="7"/>
  <c r="Z80" i="7"/>
  <c r="W80" i="7"/>
  <c r="AJ79" i="7"/>
  <c r="AH78" i="7"/>
  <c r="AF77" i="7"/>
  <c r="AD76" i="7"/>
  <c r="AC75" i="7" s="1"/>
  <c r="AM75" i="7"/>
  <c r="AK75" i="7"/>
  <c r="AI75" i="7"/>
  <c r="AG75" i="7"/>
  <c r="AE75" i="7"/>
  <c r="DM70" i="7"/>
  <c r="DD70" i="7"/>
  <c r="CU70" i="7"/>
  <c r="CL70" i="7"/>
  <c r="CC70" i="7"/>
  <c r="BT70" i="7"/>
  <c r="BK70" i="7"/>
  <c r="BB70" i="7"/>
  <c r="AS70" i="7"/>
  <c r="AJ70" i="7"/>
  <c r="DK69" i="7"/>
  <c r="DJ63" i="7" s="1"/>
  <c r="DB69" i="7"/>
  <c r="CS69" i="7"/>
  <c r="CR63" i="7" s="1"/>
  <c r="CJ69" i="7"/>
  <c r="CI63" i="7" s="1"/>
  <c r="CA69" i="7"/>
  <c r="BZ63" i="7" s="1"/>
  <c r="BR69" i="7"/>
  <c r="BQ63" i="7" s="1"/>
  <c r="BI69" i="7"/>
  <c r="AZ69" i="7"/>
  <c r="AY63" i="7" s="1"/>
  <c r="AQ69" i="7"/>
  <c r="AP63" i="7" s="1"/>
  <c r="AH69" i="7"/>
  <c r="DI67" i="7"/>
  <c r="CZ67" i="7"/>
  <c r="CQ67" i="7"/>
  <c r="CH67" i="7"/>
  <c r="BY67" i="7"/>
  <c r="BP67" i="7"/>
  <c r="BG67" i="7"/>
  <c r="AX67" i="7"/>
  <c r="AO67" i="7"/>
  <c r="AF67" i="7"/>
  <c r="DG65" i="7"/>
  <c r="CX65" i="7"/>
  <c r="CO65" i="7"/>
  <c r="CF65" i="7"/>
  <c r="BW65" i="7"/>
  <c r="BN65" i="7"/>
  <c r="BE65" i="7"/>
  <c r="AV65" i="7"/>
  <c r="AM65" i="7"/>
  <c r="AD65" i="7"/>
  <c r="DL63" i="7"/>
  <c r="DH63" i="7"/>
  <c r="DF63" i="7"/>
  <c r="DC63" i="7"/>
  <c r="DA63" i="7"/>
  <c r="CY63" i="7"/>
  <c r="CW63" i="7"/>
  <c r="CT63" i="7"/>
  <c r="CP63" i="7"/>
  <c r="CN63" i="7"/>
  <c r="CK63" i="7"/>
  <c r="CG63" i="7"/>
  <c r="CE63" i="7"/>
  <c r="CB63" i="7"/>
  <c r="BX63" i="7"/>
  <c r="BV63" i="7"/>
  <c r="BS63" i="7"/>
  <c r="BO63" i="7"/>
  <c r="BM63" i="7"/>
  <c r="BJ63" i="7"/>
  <c r="BH63" i="7"/>
  <c r="BF63" i="7"/>
  <c r="BD63" i="7"/>
  <c r="BA63" i="7"/>
  <c r="AW63" i="7"/>
  <c r="AU63" i="7"/>
  <c r="AR63" i="7"/>
  <c r="AN63" i="7"/>
  <c r="AL63" i="7"/>
  <c r="AI63" i="7"/>
  <c r="AG63" i="7"/>
  <c r="AE63" i="7"/>
  <c r="AC63" i="7"/>
  <c r="Z85" i="7"/>
  <c r="DK57" i="7"/>
  <c r="DB57" i="7"/>
  <c r="CS57" i="7"/>
  <c r="CJ57" i="7"/>
  <c r="CA57" i="7"/>
  <c r="BR57" i="7"/>
  <c r="BI57" i="7"/>
  <c r="AZ57" i="7"/>
  <c r="AQ57" i="7"/>
  <c r="AH57" i="7"/>
  <c r="DI55" i="7"/>
  <c r="CZ55" i="7"/>
  <c r="CQ55" i="7"/>
  <c r="CH55" i="7"/>
  <c r="BY55" i="7"/>
  <c r="BP55" i="7"/>
  <c r="BG55" i="7"/>
  <c r="AX55" i="7"/>
  <c r="AO55" i="7"/>
  <c r="AF55" i="7"/>
  <c r="DG53" i="7"/>
  <c r="CX53" i="7"/>
  <c r="CO53" i="7"/>
  <c r="CF53" i="7"/>
  <c r="BW53" i="7"/>
  <c r="BN53" i="7"/>
  <c r="BE53" i="7"/>
  <c r="AV53" i="7"/>
  <c r="AM53" i="7"/>
  <c r="AD53" i="7"/>
  <c r="AA83" i="7"/>
  <c r="DJ52" i="7"/>
  <c r="DH52" i="7"/>
  <c r="DF52" i="7"/>
  <c r="DA52" i="7"/>
  <c r="CY52" i="7"/>
  <c r="CW52" i="7"/>
  <c r="CR52" i="7"/>
  <c r="CP52" i="7"/>
  <c r="CN52" i="7"/>
  <c r="CI52" i="7"/>
  <c r="CG52" i="7"/>
  <c r="CE52" i="7"/>
  <c r="BZ52" i="7"/>
  <c r="BX52" i="7"/>
  <c r="BV52" i="7"/>
  <c r="BQ52" i="7"/>
  <c r="BO52" i="7"/>
  <c r="BM52" i="7"/>
  <c r="BH52" i="7"/>
  <c r="BF52" i="7"/>
  <c r="BD52" i="7"/>
  <c r="AY52" i="7"/>
  <c r="AW52" i="7"/>
  <c r="AU52" i="7"/>
  <c r="AP52" i="7"/>
  <c r="AN52" i="7"/>
  <c r="AL52" i="7"/>
  <c r="AG52" i="7"/>
  <c r="AE52" i="7"/>
  <c r="AC52" i="7"/>
  <c r="DV48" i="7"/>
  <c r="DM48" i="7"/>
  <c r="DD48" i="7"/>
  <c r="CU48" i="7"/>
  <c r="CL48" i="7"/>
  <c r="CC48" i="7"/>
  <c r="BT48" i="7"/>
  <c r="BK48" i="7"/>
  <c r="BB48" i="7"/>
  <c r="AS48" i="7"/>
  <c r="AJ48" i="7"/>
  <c r="DT47" i="7"/>
  <c r="DS41" i="7" s="1"/>
  <c r="DK47" i="7"/>
  <c r="DB47" i="7"/>
  <c r="CS47" i="7"/>
  <c r="CR41" i="7" s="1"/>
  <c r="CJ47" i="7"/>
  <c r="CA47" i="7"/>
  <c r="BR47" i="7"/>
  <c r="BQ41" i="7" s="1"/>
  <c r="BI47" i="7"/>
  <c r="BH41" i="7" s="1"/>
  <c r="AZ47" i="7"/>
  <c r="AQ47" i="7"/>
  <c r="AP41" i="7" s="1"/>
  <c r="AH47" i="7"/>
  <c r="AG41" i="7" s="1"/>
  <c r="DR45" i="7"/>
  <c r="DI45" i="7"/>
  <c r="CZ45" i="7"/>
  <c r="CQ45" i="7"/>
  <c r="CH45" i="7"/>
  <c r="BY45" i="7"/>
  <c r="BP45" i="7"/>
  <c r="BG45" i="7"/>
  <c r="AX45" i="7"/>
  <c r="AO45" i="7"/>
  <c r="AF45" i="7"/>
  <c r="O44" i="7"/>
  <c r="DP43" i="7"/>
  <c r="DG43" i="7"/>
  <c r="CX43" i="7"/>
  <c r="CO43" i="7"/>
  <c r="CF43" i="7"/>
  <c r="BW43" i="7"/>
  <c r="BN43" i="7"/>
  <c r="BE43" i="7"/>
  <c r="AV43" i="7"/>
  <c r="AM43" i="7"/>
  <c r="AD43" i="7"/>
  <c r="DU41" i="7"/>
  <c r="DQ41" i="7"/>
  <c r="DO41" i="7"/>
  <c r="DL41" i="7"/>
  <c r="DJ41" i="7"/>
  <c r="DH41" i="7"/>
  <c r="DF41" i="7"/>
  <c r="DC41" i="7"/>
  <c r="DA41" i="7"/>
  <c r="CY41" i="7"/>
  <c r="CW41" i="7"/>
  <c r="CT41" i="7"/>
  <c r="CP41" i="7"/>
  <c r="CN41" i="7"/>
  <c r="CK41" i="7"/>
  <c r="CI41" i="7"/>
  <c r="CG41" i="7"/>
  <c r="CE41" i="7"/>
  <c r="CB41" i="7"/>
  <c r="BZ41" i="7"/>
  <c r="BX41" i="7"/>
  <c r="BV41" i="7"/>
  <c r="BS41" i="7"/>
  <c r="BO41" i="7"/>
  <c r="BM41" i="7"/>
  <c r="BJ41" i="7"/>
  <c r="BF41" i="7"/>
  <c r="BD41" i="7"/>
  <c r="BA41" i="7"/>
  <c r="AY41" i="7"/>
  <c r="AW41" i="7"/>
  <c r="AU41" i="7"/>
  <c r="AR41" i="7"/>
  <c r="AN41" i="7"/>
  <c r="AL41" i="7"/>
  <c r="AI41" i="7"/>
  <c r="AE41" i="7"/>
  <c r="AC41" i="7"/>
  <c r="DT35" i="7"/>
  <c r="DK35" i="7"/>
  <c r="DB35" i="7"/>
  <c r="CS35" i="7"/>
  <c r="CJ35" i="7"/>
  <c r="CA35" i="7"/>
  <c r="BR35" i="7"/>
  <c r="BI35" i="7"/>
  <c r="AZ35" i="7"/>
  <c r="AQ35" i="7"/>
  <c r="AH35" i="7"/>
  <c r="DR33" i="7"/>
  <c r="DI33" i="7"/>
  <c r="CZ33" i="7"/>
  <c r="CQ33" i="7"/>
  <c r="CH33" i="7"/>
  <c r="BY33" i="7"/>
  <c r="BP33" i="7"/>
  <c r="BG33" i="7"/>
  <c r="AX33" i="7"/>
  <c r="AO33" i="7"/>
  <c r="AF33" i="7"/>
  <c r="DP31" i="7"/>
  <c r="DG31" i="7"/>
  <c r="CX31" i="7"/>
  <c r="CO31" i="7"/>
  <c r="CF31" i="7"/>
  <c r="BW31" i="7"/>
  <c r="BN31" i="7"/>
  <c r="BE31" i="7"/>
  <c r="AV31" i="7"/>
  <c r="AM31" i="7"/>
  <c r="AD31" i="7"/>
  <c r="DS30" i="7"/>
  <c r="DQ30" i="7"/>
  <c r="DO30" i="7"/>
  <c r="DJ30" i="7"/>
  <c r="DH30" i="7"/>
  <c r="DF30" i="7"/>
  <c r="DA30" i="7"/>
  <c r="CY30" i="7"/>
  <c r="CW30" i="7"/>
  <c r="CR30" i="7"/>
  <c r="CP30" i="7"/>
  <c r="CN30" i="7"/>
  <c r="CI30" i="7"/>
  <c r="CG30" i="7"/>
  <c r="CE30" i="7"/>
  <c r="BZ30" i="7"/>
  <c r="BX30" i="7"/>
  <c r="BV30" i="7"/>
  <c r="BQ30" i="7"/>
  <c r="BO30" i="7"/>
  <c r="BM30" i="7"/>
  <c r="BH30" i="7"/>
  <c r="BF30" i="7"/>
  <c r="BD30" i="7"/>
  <c r="AY30" i="7"/>
  <c r="AW30" i="7"/>
  <c r="AU30" i="7"/>
  <c r="AP30" i="7"/>
  <c r="AN30" i="7"/>
  <c r="AL30" i="7"/>
  <c r="AG30" i="7"/>
  <c r="AE30" i="7"/>
  <c r="AC30" i="7"/>
  <c r="DV26" i="7"/>
  <c r="DM26" i="7"/>
  <c r="DD26" i="7"/>
  <c r="CU26" i="7"/>
  <c r="CL26" i="7"/>
  <c r="CK19" i="7" s="1"/>
  <c r="CC26" i="7"/>
  <c r="BT26" i="7"/>
  <c r="BS19" i="7" s="1"/>
  <c r="BK26" i="7"/>
  <c r="BB26" i="7"/>
  <c r="AS26" i="7"/>
  <c r="AJ26" i="7"/>
  <c r="DT25" i="7"/>
  <c r="DK25" i="7"/>
  <c r="DJ19" i="7" s="1"/>
  <c r="DB25" i="7"/>
  <c r="DA19" i="7" s="1"/>
  <c r="CS25" i="7"/>
  <c r="CR19" i="7" s="1"/>
  <c r="CJ25" i="7"/>
  <c r="CA25" i="7"/>
  <c r="BZ19" i="7" s="1"/>
  <c r="BR25" i="7"/>
  <c r="BI25" i="7"/>
  <c r="AZ25" i="7"/>
  <c r="AY19" i="7" s="1"/>
  <c r="AQ25" i="7"/>
  <c r="AP19" i="7" s="1"/>
  <c r="AH25" i="7"/>
  <c r="AG19" i="7" s="1"/>
  <c r="DR23" i="7"/>
  <c r="DI23" i="7"/>
  <c r="CZ23" i="7"/>
  <c r="CQ23" i="7"/>
  <c r="CH23" i="7"/>
  <c r="BY23" i="7"/>
  <c r="BP23" i="7"/>
  <c r="BG23" i="7"/>
  <c r="AX23" i="7"/>
  <c r="AO23" i="7"/>
  <c r="AF23" i="7"/>
  <c r="DP21" i="7"/>
  <c r="DG21" i="7"/>
  <c r="CX21" i="7"/>
  <c r="CO21" i="7"/>
  <c r="CF21" i="7"/>
  <c r="BW21" i="7"/>
  <c r="BN21" i="7"/>
  <c r="BE21" i="7"/>
  <c r="AV21" i="7"/>
  <c r="AM21" i="7"/>
  <c r="AD21" i="7"/>
  <c r="DU19" i="7"/>
  <c r="DS19" i="7"/>
  <c r="DQ19" i="7"/>
  <c r="DO19" i="7"/>
  <c r="DL19" i="7"/>
  <c r="DH19" i="7"/>
  <c r="DF19" i="7"/>
  <c r="DC19" i="7"/>
  <c r="CY19" i="7"/>
  <c r="CW19" i="7"/>
  <c r="CT19" i="7"/>
  <c r="CP19" i="7"/>
  <c r="CN19" i="7"/>
  <c r="CI19" i="7"/>
  <c r="CG19" i="7"/>
  <c r="CE19" i="7"/>
  <c r="CB19" i="7"/>
  <c r="BX19" i="7"/>
  <c r="BV19" i="7"/>
  <c r="BQ19" i="7"/>
  <c r="BO19" i="7"/>
  <c r="BM19" i="7"/>
  <c r="BJ19" i="7"/>
  <c r="BH19" i="7"/>
  <c r="BF19" i="7"/>
  <c r="BD19" i="7"/>
  <c r="BA19" i="7"/>
  <c r="AW19" i="7"/>
  <c r="AU19" i="7"/>
  <c r="AR19" i="7"/>
  <c r="AN19" i="7"/>
  <c r="AL19" i="7"/>
  <c r="AI19" i="7"/>
  <c r="AE19" i="7"/>
  <c r="AC19" i="7"/>
  <c r="DT13" i="7"/>
  <c r="DK13" i="7"/>
  <c r="DB13" i="7"/>
  <c r="CS13" i="7"/>
  <c r="CJ13" i="7"/>
  <c r="CA13" i="7"/>
  <c r="BR13" i="7"/>
  <c r="BI13" i="7"/>
  <c r="AZ13" i="7"/>
  <c r="AQ13" i="7"/>
  <c r="AH13" i="7"/>
  <c r="DR11" i="7"/>
  <c r="DI11" i="7"/>
  <c r="CZ11" i="7"/>
  <c r="CQ11" i="7"/>
  <c r="CH11" i="7"/>
  <c r="BY11" i="7"/>
  <c r="BP11" i="7"/>
  <c r="BG11" i="7"/>
  <c r="AX11" i="7"/>
  <c r="AO11" i="7"/>
  <c r="AF11" i="7"/>
  <c r="DP9" i="7"/>
  <c r="DG9" i="7"/>
  <c r="CX9" i="7"/>
  <c r="CO9" i="7"/>
  <c r="CF9" i="7"/>
  <c r="BW9" i="7"/>
  <c r="BN9" i="7"/>
  <c r="BE9" i="7"/>
  <c r="AV9" i="7"/>
  <c r="AM9" i="7"/>
  <c r="AD9" i="7"/>
  <c r="DS8" i="7"/>
  <c r="DQ8" i="7"/>
  <c r="DO8" i="7"/>
  <c r="DJ8" i="7"/>
  <c r="DH8" i="7"/>
  <c r="DF8" i="7"/>
  <c r="DA8" i="7"/>
  <c r="CY8" i="7"/>
  <c r="CW8" i="7"/>
  <c r="CR8" i="7"/>
  <c r="CP8" i="7"/>
  <c r="CN8" i="7"/>
  <c r="CI8" i="7"/>
  <c r="CG8" i="7"/>
  <c r="CE8" i="7"/>
  <c r="BZ8" i="7"/>
  <c r="BX8" i="7"/>
  <c r="BV8" i="7"/>
  <c r="BQ8" i="7"/>
  <c r="BO8" i="7"/>
  <c r="BM8" i="7"/>
  <c r="BH8" i="7"/>
  <c r="BF8" i="7"/>
  <c r="BD8" i="7"/>
  <c r="AY8" i="7"/>
  <c r="AW8" i="7"/>
  <c r="AU8" i="7"/>
  <c r="AP8" i="7"/>
  <c r="AN8" i="7"/>
  <c r="AL8" i="7"/>
  <c r="AG8" i="7"/>
  <c r="AE8" i="7"/>
  <c r="AC8" i="7"/>
  <c r="AJ235" i="6"/>
  <c r="AG235" i="6"/>
  <c r="AD235" i="6"/>
  <c r="AJ233" i="6"/>
  <c r="AG233" i="6"/>
  <c r="AD233" i="6"/>
  <c r="AJ232" i="6"/>
  <c r="AG232" i="6"/>
  <c r="AD232" i="6"/>
  <c r="AJ231" i="6"/>
  <c r="AG231" i="6"/>
  <c r="AD231" i="6"/>
  <c r="AJ230" i="6"/>
  <c r="AG230" i="6"/>
  <c r="AD230" i="6"/>
  <c r="AJ229" i="6"/>
  <c r="AG229" i="6"/>
  <c r="AD229" i="6"/>
  <c r="AJ228" i="6"/>
  <c r="AG228" i="6"/>
  <c r="AD228" i="6"/>
  <c r="AD225" i="6"/>
  <c r="AD223" i="6"/>
  <c r="AD222" i="6"/>
  <c r="AD221" i="6"/>
  <c r="AD220" i="6"/>
  <c r="AD219" i="6"/>
  <c r="AD218" i="6"/>
  <c r="AJ215" i="6"/>
  <c r="AG215" i="6"/>
  <c r="AD215" i="6"/>
  <c r="AJ213" i="6"/>
  <c r="AG213" i="6"/>
  <c r="AD213" i="6"/>
  <c r="AJ212" i="6"/>
  <c r="AG212" i="6"/>
  <c r="AD212" i="6"/>
  <c r="AJ211" i="6"/>
  <c r="AG211" i="6"/>
  <c r="AD211" i="6"/>
  <c r="AJ210" i="6"/>
  <c r="AG210" i="6"/>
  <c r="AD210" i="6"/>
  <c r="AJ209" i="6"/>
  <c r="AG209" i="6"/>
  <c r="AD209" i="6"/>
  <c r="AJ208" i="6"/>
  <c r="AG208" i="6"/>
  <c r="AD208" i="6"/>
  <c r="AG205" i="6"/>
  <c r="AD205" i="6"/>
  <c r="AD198" i="6" s="1"/>
  <c r="AG203" i="6"/>
  <c r="AD203" i="6"/>
  <c r="AG202" i="6"/>
  <c r="AD202" i="6"/>
  <c r="AG201" i="6"/>
  <c r="AD201" i="6"/>
  <c r="AG200" i="6"/>
  <c r="AD200" i="6"/>
  <c r="AG199" i="6"/>
  <c r="AD199" i="6"/>
  <c r="AG198" i="6"/>
  <c r="AG195" i="6"/>
  <c r="AD195" i="6"/>
  <c r="AG193" i="6"/>
  <c r="AD193" i="6"/>
  <c r="AG192" i="6"/>
  <c r="AD192" i="6"/>
  <c r="AG191" i="6"/>
  <c r="AD191" i="6"/>
  <c r="AG190" i="6"/>
  <c r="AD190" i="6"/>
  <c r="AG189" i="6"/>
  <c r="AD189" i="6"/>
  <c r="AG188" i="6"/>
  <c r="AD188" i="6"/>
  <c r="AG185" i="6"/>
  <c r="AG178" i="6" s="1"/>
  <c r="AD185" i="6"/>
  <c r="AD178" i="6" s="1"/>
  <c r="AG183" i="6"/>
  <c r="AD183" i="6"/>
  <c r="AG182" i="6"/>
  <c r="AD182" i="6"/>
  <c r="AG181" i="6"/>
  <c r="AD181" i="6"/>
  <c r="AG180" i="6"/>
  <c r="AD180" i="6"/>
  <c r="AG179" i="6"/>
  <c r="AD179" i="6"/>
  <c r="AG175" i="6"/>
  <c r="AG168" i="6" s="1"/>
  <c r="AD175" i="6"/>
  <c r="AG173" i="6"/>
  <c r="AD173" i="6"/>
  <c r="AG172" i="6"/>
  <c r="AD172" i="6"/>
  <c r="AG171" i="6"/>
  <c r="AD171" i="6"/>
  <c r="AG170" i="6"/>
  <c r="AD170" i="6"/>
  <c r="AG169" i="6"/>
  <c r="AD169" i="6"/>
  <c r="AD168" i="6"/>
  <c r="AG165" i="6"/>
  <c r="AD165" i="6"/>
  <c r="AG163" i="6"/>
  <c r="AD163" i="6"/>
  <c r="AG162" i="6"/>
  <c r="AD162" i="6"/>
  <c r="AG161" i="6"/>
  <c r="AD161" i="6"/>
  <c r="AG160" i="6"/>
  <c r="AD160" i="6"/>
  <c r="AG159" i="6"/>
  <c r="AD159" i="6"/>
  <c r="AG158" i="6"/>
  <c r="AD158" i="6"/>
  <c r="AD155" i="6"/>
  <c r="AD153" i="6"/>
  <c r="AD152" i="6"/>
  <c r="AD151" i="6"/>
  <c r="AD150" i="6"/>
  <c r="AD149" i="6"/>
  <c r="AD148" i="6"/>
  <c r="AG145" i="6"/>
  <c r="AD145" i="6"/>
  <c r="AG143" i="6"/>
  <c r="AD143" i="6"/>
  <c r="AG142" i="6"/>
  <c r="AD142" i="6"/>
  <c r="AG141" i="6"/>
  <c r="AD141" i="6"/>
  <c r="AG140" i="6"/>
  <c r="AD140" i="6"/>
  <c r="AG139" i="6"/>
  <c r="AD139" i="6"/>
  <c r="AG138" i="6"/>
  <c r="AD138" i="6"/>
  <c r="AG135" i="6"/>
  <c r="AD135" i="6"/>
  <c r="AD128" i="6" s="1"/>
  <c r="AG133" i="6"/>
  <c r="AD133" i="6"/>
  <c r="AG132" i="6"/>
  <c r="AD132" i="6"/>
  <c r="AG131" i="6"/>
  <c r="AD131" i="6"/>
  <c r="AG130" i="6"/>
  <c r="AD130" i="6"/>
  <c r="AG129" i="6"/>
  <c r="AG128" i="6" s="1"/>
  <c r="AD129" i="6"/>
  <c r="AG125" i="6"/>
  <c r="AD125" i="6"/>
  <c r="AG123" i="6"/>
  <c r="AD123" i="6"/>
  <c r="AG122" i="6"/>
  <c r="AD122" i="6"/>
  <c r="AG121" i="6"/>
  <c r="AD121" i="6"/>
  <c r="AG120" i="6"/>
  <c r="AD120" i="6"/>
  <c r="AG119" i="6"/>
  <c r="AD119" i="6"/>
  <c r="AG118" i="6"/>
  <c r="AD118" i="6"/>
  <c r="AG115" i="6"/>
  <c r="AD115" i="6"/>
  <c r="AG113" i="6"/>
  <c r="AD113" i="6"/>
  <c r="AG112" i="6"/>
  <c r="AD112" i="6"/>
  <c r="AG111" i="6"/>
  <c r="AD111" i="6"/>
  <c r="AG110" i="6"/>
  <c r="AD110" i="6"/>
  <c r="AG109" i="6"/>
  <c r="AD109" i="6"/>
  <c r="AG108" i="6"/>
  <c r="AD108" i="6"/>
  <c r="AN99" i="6"/>
  <c r="AL98" i="6"/>
  <c r="AJ97" i="6"/>
  <c r="AH96" i="6"/>
  <c r="AF95" i="6"/>
  <c r="D95" i="6"/>
  <c r="AD94" i="6"/>
  <c r="AM93" i="6"/>
  <c r="AK93" i="6"/>
  <c r="AI93" i="6"/>
  <c r="AG93" i="6"/>
  <c r="AE93" i="6"/>
  <c r="AC93" i="6"/>
  <c r="AN90" i="6"/>
  <c r="AM84" i="6" s="1"/>
  <c r="AL89" i="6"/>
  <c r="AJ88" i="6"/>
  <c r="D88" i="6"/>
  <c r="AH87" i="6"/>
  <c r="Z87" i="6"/>
  <c r="W87" i="6"/>
  <c r="AF86" i="6"/>
  <c r="Z86" i="6"/>
  <c r="W86" i="6"/>
  <c r="AD85" i="6"/>
  <c r="AK84" i="6"/>
  <c r="AI84" i="6"/>
  <c r="AG84" i="6"/>
  <c r="AE84" i="6"/>
  <c r="AC84" i="6"/>
  <c r="AN81" i="6"/>
  <c r="Z81" i="6"/>
  <c r="W81" i="6"/>
  <c r="AL80" i="6"/>
  <c r="Z80" i="6"/>
  <c r="W80" i="6"/>
  <c r="AJ79" i="6"/>
  <c r="AH78" i="6"/>
  <c r="AF77" i="6"/>
  <c r="AD76" i="6"/>
  <c r="AC75" i="6" s="1"/>
  <c r="AM75" i="6"/>
  <c r="AK75" i="6"/>
  <c r="AI75" i="6"/>
  <c r="AG75" i="6"/>
  <c r="AE75" i="6"/>
  <c r="DM70" i="6"/>
  <c r="DD70" i="6"/>
  <c r="CU70" i="6"/>
  <c r="CL70" i="6"/>
  <c r="CC70" i="6"/>
  <c r="BT70" i="6"/>
  <c r="BK70" i="6"/>
  <c r="BB70" i="6"/>
  <c r="AS70" i="6"/>
  <c r="AJ70" i="6"/>
  <c r="DK69" i="6"/>
  <c r="DJ63" i="6" s="1"/>
  <c r="DB69" i="6"/>
  <c r="CS69" i="6"/>
  <c r="CJ69" i="6"/>
  <c r="CI63" i="6" s="1"/>
  <c r="CA69" i="6"/>
  <c r="BR69" i="6"/>
  <c r="BI69" i="6"/>
  <c r="AZ69" i="6"/>
  <c r="AQ69" i="6"/>
  <c r="AH69" i="6"/>
  <c r="DI67" i="6"/>
  <c r="CZ67" i="6"/>
  <c r="CQ67" i="6"/>
  <c r="CH67" i="6"/>
  <c r="BY67" i="6"/>
  <c r="BP67" i="6"/>
  <c r="BG67" i="6"/>
  <c r="AX67" i="6"/>
  <c r="AO67" i="6"/>
  <c r="AF67" i="6"/>
  <c r="DG65" i="6"/>
  <c r="CX65" i="6"/>
  <c r="CO65" i="6"/>
  <c r="CF65" i="6"/>
  <c r="BW65" i="6"/>
  <c r="BN65" i="6"/>
  <c r="BE65" i="6"/>
  <c r="AV65" i="6"/>
  <c r="AM65" i="6"/>
  <c r="AD65" i="6"/>
  <c r="DL63" i="6"/>
  <c r="DH63" i="6"/>
  <c r="DF63" i="6"/>
  <c r="DC63" i="6"/>
  <c r="DA63" i="6"/>
  <c r="CY63" i="6"/>
  <c r="CW63" i="6"/>
  <c r="CT63" i="6"/>
  <c r="CR63" i="6"/>
  <c r="CP63" i="6"/>
  <c r="CN63" i="6"/>
  <c r="CK63" i="6"/>
  <c r="CG63" i="6"/>
  <c r="CE63" i="6"/>
  <c r="CB63" i="6"/>
  <c r="BZ63" i="6"/>
  <c r="BX63" i="6"/>
  <c r="BV63" i="6"/>
  <c r="BS63" i="6"/>
  <c r="BQ63" i="6"/>
  <c r="BO63" i="6"/>
  <c r="BM63" i="6"/>
  <c r="BJ63" i="6"/>
  <c r="BH63" i="6"/>
  <c r="BF63" i="6"/>
  <c r="BD63" i="6"/>
  <c r="BA63" i="6"/>
  <c r="AY63" i="6"/>
  <c r="AW63" i="6"/>
  <c r="AU63" i="6"/>
  <c r="AR63" i="6"/>
  <c r="AP63" i="6"/>
  <c r="AN63" i="6"/>
  <c r="AL63" i="6"/>
  <c r="AI63" i="6"/>
  <c r="AG63" i="6"/>
  <c r="AE63" i="6"/>
  <c r="AC63" i="6"/>
  <c r="W85" i="6"/>
  <c r="DK57" i="6"/>
  <c r="DB57" i="6"/>
  <c r="CS57" i="6"/>
  <c r="CJ57" i="6"/>
  <c r="CA57" i="6"/>
  <c r="BR57" i="6"/>
  <c r="BI57" i="6"/>
  <c r="AZ57" i="6"/>
  <c r="AQ57" i="6"/>
  <c r="AH57" i="6"/>
  <c r="DI55" i="6"/>
  <c r="CZ55" i="6"/>
  <c r="CQ55" i="6"/>
  <c r="CH55" i="6"/>
  <c r="BY55" i="6"/>
  <c r="BP55" i="6"/>
  <c r="BG55" i="6"/>
  <c r="AX55" i="6"/>
  <c r="AO55" i="6"/>
  <c r="AF55" i="6"/>
  <c r="DG53" i="6"/>
  <c r="CX53" i="6"/>
  <c r="CO53" i="6"/>
  <c r="CF53" i="6"/>
  <c r="BW53" i="6"/>
  <c r="BN53" i="6"/>
  <c r="BE53" i="6"/>
  <c r="AV53" i="6"/>
  <c r="AM53" i="6"/>
  <c r="AD53" i="6"/>
  <c r="AA83" i="6"/>
  <c r="U83" i="6"/>
  <c r="DJ52" i="6"/>
  <c r="DH52" i="6"/>
  <c r="DF52" i="6"/>
  <c r="DA52" i="6"/>
  <c r="CY52" i="6"/>
  <c r="CW52" i="6"/>
  <c r="CR52" i="6"/>
  <c r="CP52" i="6"/>
  <c r="CN52" i="6"/>
  <c r="CI52" i="6"/>
  <c r="CG52" i="6"/>
  <c r="CE52" i="6"/>
  <c r="BZ52" i="6"/>
  <c r="BX52" i="6"/>
  <c r="BV52" i="6"/>
  <c r="BQ52" i="6"/>
  <c r="BO52" i="6"/>
  <c r="BM52" i="6"/>
  <c r="BH52" i="6"/>
  <c r="BF52" i="6"/>
  <c r="BD52" i="6"/>
  <c r="AY52" i="6"/>
  <c r="AW52" i="6"/>
  <c r="AU52" i="6"/>
  <c r="AP52" i="6"/>
  <c r="AN52" i="6"/>
  <c r="AL52" i="6"/>
  <c r="AG52" i="6"/>
  <c r="AE52" i="6"/>
  <c r="AC52" i="6"/>
  <c r="DV48" i="6"/>
  <c r="DM48" i="6"/>
  <c r="DD48" i="6"/>
  <c r="CU48" i="6"/>
  <c r="CL48" i="6"/>
  <c r="CK41" i="6" s="1"/>
  <c r="CC48" i="6"/>
  <c r="BT48" i="6"/>
  <c r="BK48" i="6"/>
  <c r="BB48" i="6"/>
  <c r="AS48" i="6"/>
  <c r="AJ48" i="6"/>
  <c r="DT47" i="6"/>
  <c r="DK47" i="6"/>
  <c r="DJ41" i="6" s="1"/>
  <c r="DB47" i="6"/>
  <c r="CS47" i="6"/>
  <c r="CR41" i="6" s="1"/>
  <c r="CJ47" i="6"/>
  <c r="CA47" i="6"/>
  <c r="BR47" i="6"/>
  <c r="BI47" i="6"/>
  <c r="AZ47" i="6"/>
  <c r="AQ47" i="6"/>
  <c r="AH47" i="6"/>
  <c r="DR45" i="6"/>
  <c r="DI45" i="6"/>
  <c r="CZ45" i="6"/>
  <c r="CQ45" i="6"/>
  <c r="CH45" i="6"/>
  <c r="BY45" i="6"/>
  <c r="BP45" i="6"/>
  <c r="BG45" i="6"/>
  <c r="AX45" i="6"/>
  <c r="AO45" i="6"/>
  <c r="AF45" i="6"/>
  <c r="O44" i="6"/>
  <c r="DP43" i="6"/>
  <c r="DG43" i="6"/>
  <c r="CX43" i="6"/>
  <c r="CO43" i="6"/>
  <c r="CF43" i="6"/>
  <c r="BW43" i="6"/>
  <c r="BN43" i="6"/>
  <c r="BE43" i="6"/>
  <c r="AV43" i="6"/>
  <c r="AM43" i="6"/>
  <c r="AD43" i="6"/>
  <c r="DU41" i="6"/>
  <c r="DS41" i="6"/>
  <c r="DQ41" i="6"/>
  <c r="DO41" i="6"/>
  <c r="DL41" i="6"/>
  <c r="DH41" i="6"/>
  <c r="DF41" i="6"/>
  <c r="DC41" i="6"/>
  <c r="DA41" i="6"/>
  <c r="CY41" i="6"/>
  <c r="CW41" i="6"/>
  <c r="CT41" i="6"/>
  <c r="CP41" i="6"/>
  <c r="CN41" i="6"/>
  <c r="CI41" i="6"/>
  <c r="CG41" i="6"/>
  <c r="CE41" i="6"/>
  <c r="CB41" i="6"/>
  <c r="BZ41" i="6"/>
  <c r="BX41" i="6"/>
  <c r="BV41" i="6"/>
  <c r="BS41" i="6"/>
  <c r="BQ41" i="6"/>
  <c r="BO41" i="6"/>
  <c r="BM41" i="6"/>
  <c r="BJ41" i="6"/>
  <c r="BH41" i="6"/>
  <c r="BF41" i="6"/>
  <c r="BD41" i="6"/>
  <c r="BA41" i="6"/>
  <c r="AY41" i="6"/>
  <c r="AW41" i="6"/>
  <c r="AU41" i="6"/>
  <c r="AR41" i="6"/>
  <c r="AP41" i="6"/>
  <c r="AN41" i="6"/>
  <c r="AL41" i="6"/>
  <c r="AI41" i="6"/>
  <c r="AG41" i="6"/>
  <c r="AE41" i="6"/>
  <c r="AC41" i="6"/>
  <c r="DT35" i="6"/>
  <c r="DK35" i="6"/>
  <c r="DB35" i="6"/>
  <c r="CS35" i="6"/>
  <c r="CJ35" i="6"/>
  <c r="CA35" i="6"/>
  <c r="BR35" i="6"/>
  <c r="BI35" i="6"/>
  <c r="AZ35" i="6"/>
  <c r="AQ35" i="6"/>
  <c r="AH35" i="6"/>
  <c r="DR33" i="6"/>
  <c r="DI33" i="6"/>
  <c r="CZ33" i="6"/>
  <c r="CQ33" i="6"/>
  <c r="CH33" i="6"/>
  <c r="BY33" i="6"/>
  <c r="BP33" i="6"/>
  <c r="BG33" i="6"/>
  <c r="AX33" i="6"/>
  <c r="AO33" i="6"/>
  <c r="AF33" i="6"/>
  <c r="DP31" i="6"/>
  <c r="DG31" i="6"/>
  <c r="CX31" i="6"/>
  <c r="CO31" i="6"/>
  <c r="CF31" i="6"/>
  <c r="BW31" i="6"/>
  <c r="BN31" i="6"/>
  <c r="BE31" i="6"/>
  <c r="AV31" i="6"/>
  <c r="AM31" i="6"/>
  <c r="AD31" i="6"/>
  <c r="DS30" i="6"/>
  <c r="DQ30" i="6"/>
  <c r="DO30" i="6"/>
  <c r="DJ30" i="6"/>
  <c r="DH30" i="6"/>
  <c r="DF30" i="6"/>
  <c r="DA30" i="6"/>
  <c r="CY30" i="6"/>
  <c r="CW30" i="6"/>
  <c r="CR30" i="6"/>
  <c r="CP30" i="6"/>
  <c r="CN30" i="6"/>
  <c r="CI30" i="6"/>
  <c r="CG30" i="6"/>
  <c r="CE30" i="6"/>
  <c r="BZ30" i="6"/>
  <c r="BX30" i="6"/>
  <c r="BV30" i="6"/>
  <c r="BQ30" i="6"/>
  <c r="BO30" i="6"/>
  <c r="BM30" i="6"/>
  <c r="BH30" i="6"/>
  <c r="BF30" i="6"/>
  <c r="BD30" i="6"/>
  <c r="AY30" i="6"/>
  <c r="AW30" i="6"/>
  <c r="AU30" i="6"/>
  <c r="AP30" i="6"/>
  <c r="AN30" i="6"/>
  <c r="AL30" i="6"/>
  <c r="AG30" i="6"/>
  <c r="AE30" i="6"/>
  <c r="AC30" i="6"/>
  <c r="DV26" i="6"/>
  <c r="DM26" i="6"/>
  <c r="DD26" i="6"/>
  <c r="CU26" i="6"/>
  <c r="CL26" i="6"/>
  <c r="CC26" i="6"/>
  <c r="BT26" i="6"/>
  <c r="BK26" i="6"/>
  <c r="BJ19" i="6" s="1"/>
  <c r="BB26" i="6"/>
  <c r="AS26" i="6"/>
  <c r="AJ26" i="6"/>
  <c r="DT25" i="6"/>
  <c r="DS19" i="6" s="1"/>
  <c r="DK25" i="6"/>
  <c r="DB25" i="6"/>
  <c r="DA19" i="6" s="1"/>
  <c r="CS25" i="6"/>
  <c r="CJ25" i="6"/>
  <c r="CA25" i="6"/>
  <c r="BR25" i="6"/>
  <c r="BI25" i="6"/>
  <c r="AZ25" i="6"/>
  <c r="AY19" i="6" s="1"/>
  <c r="AQ25" i="6"/>
  <c r="AH25" i="6"/>
  <c r="DR23" i="6"/>
  <c r="DI23" i="6"/>
  <c r="CZ23" i="6"/>
  <c r="CQ23" i="6"/>
  <c r="CH23" i="6"/>
  <c r="BY23" i="6"/>
  <c r="BP23" i="6"/>
  <c r="BG23" i="6"/>
  <c r="AX23" i="6"/>
  <c r="AO23" i="6"/>
  <c r="AF23" i="6"/>
  <c r="DP21" i="6"/>
  <c r="DG21" i="6"/>
  <c r="CX21" i="6"/>
  <c r="CO21" i="6"/>
  <c r="CF21" i="6"/>
  <c r="BW21" i="6"/>
  <c r="BN21" i="6"/>
  <c r="BE21" i="6"/>
  <c r="AV21" i="6"/>
  <c r="AM21" i="6"/>
  <c r="AD21" i="6"/>
  <c r="DU19" i="6"/>
  <c r="DQ19" i="6"/>
  <c r="DO19" i="6"/>
  <c r="DL19" i="6"/>
  <c r="DJ19" i="6"/>
  <c r="DH19" i="6"/>
  <c r="DF19" i="6"/>
  <c r="DC19" i="6"/>
  <c r="CY19" i="6"/>
  <c r="CW19" i="6"/>
  <c r="CT19" i="6"/>
  <c r="CR19" i="6"/>
  <c r="CP19" i="6"/>
  <c r="CN19" i="6"/>
  <c r="CK19" i="6"/>
  <c r="CI19" i="6"/>
  <c r="CG19" i="6"/>
  <c r="CE19" i="6"/>
  <c r="CB19" i="6"/>
  <c r="BZ19" i="6"/>
  <c r="BX19" i="6"/>
  <c r="BV19" i="6"/>
  <c r="BS19" i="6"/>
  <c r="BQ19" i="6"/>
  <c r="BO19" i="6"/>
  <c r="BM19" i="6"/>
  <c r="BH19" i="6"/>
  <c r="BF19" i="6"/>
  <c r="BD19" i="6"/>
  <c r="BA19" i="6"/>
  <c r="AW19" i="6"/>
  <c r="AU19" i="6"/>
  <c r="AR19" i="6"/>
  <c r="AP19" i="6"/>
  <c r="AN19" i="6"/>
  <c r="AL19" i="6"/>
  <c r="AI19" i="6"/>
  <c r="AG19" i="6"/>
  <c r="AE19" i="6"/>
  <c r="AC19" i="6"/>
  <c r="DT13" i="6"/>
  <c r="DK13" i="6"/>
  <c r="DB13" i="6"/>
  <c r="CS13" i="6"/>
  <c r="CJ13" i="6"/>
  <c r="CA13" i="6"/>
  <c r="BR13" i="6"/>
  <c r="BI13" i="6"/>
  <c r="AZ13" i="6"/>
  <c r="AQ13" i="6"/>
  <c r="AH13" i="6"/>
  <c r="DR11" i="6"/>
  <c r="DI11" i="6"/>
  <c r="CZ11" i="6"/>
  <c r="CQ11" i="6"/>
  <c r="CH11" i="6"/>
  <c r="BY11" i="6"/>
  <c r="BP11" i="6"/>
  <c r="BG11" i="6"/>
  <c r="AX11" i="6"/>
  <c r="AO11" i="6"/>
  <c r="AF11" i="6"/>
  <c r="DP9" i="6"/>
  <c r="DG9" i="6"/>
  <c r="CX9" i="6"/>
  <c r="CO9" i="6"/>
  <c r="CF9" i="6"/>
  <c r="BW9" i="6"/>
  <c r="BN9" i="6"/>
  <c r="BE9" i="6"/>
  <c r="AV9" i="6"/>
  <c r="AM9" i="6"/>
  <c r="AD9" i="6"/>
  <c r="DS8" i="6"/>
  <c r="DQ8" i="6"/>
  <c r="DO8" i="6"/>
  <c r="DJ8" i="6"/>
  <c r="DH8" i="6"/>
  <c r="DF8" i="6"/>
  <c r="DA8" i="6"/>
  <c r="CY8" i="6"/>
  <c r="CW8" i="6"/>
  <c r="CR8" i="6"/>
  <c r="CP8" i="6"/>
  <c r="CN8" i="6"/>
  <c r="CI8" i="6"/>
  <c r="CG8" i="6"/>
  <c r="CE8" i="6"/>
  <c r="BZ8" i="6"/>
  <c r="BX8" i="6"/>
  <c r="BV8" i="6"/>
  <c r="BQ8" i="6"/>
  <c r="BO8" i="6"/>
  <c r="BM8" i="6"/>
  <c r="BH8" i="6"/>
  <c r="BF8" i="6"/>
  <c r="BD8" i="6"/>
  <c r="AY8" i="6"/>
  <c r="AW8" i="6"/>
  <c r="AU8" i="6"/>
  <c r="AP8" i="6"/>
  <c r="AN8" i="6"/>
  <c r="AL8" i="6"/>
  <c r="AG8" i="6"/>
  <c r="AE8" i="6"/>
  <c r="AC8" i="6"/>
  <c r="AJ235" i="5"/>
  <c r="AG235" i="5"/>
  <c r="AD235" i="5"/>
  <c r="AJ233" i="5"/>
  <c r="AG233" i="5"/>
  <c r="AD233" i="5"/>
  <c r="AJ232" i="5"/>
  <c r="AG232" i="5"/>
  <c r="AD232" i="5"/>
  <c r="AJ231" i="5"/>
  <c r="AG231" i="5"/>
  <c r="AD231" i="5"/>
  <c r="AJ230" i="5"/>
  <c r="AG230" i="5"/>
  <c r="AD230" i="5"/>
  <c r="AJ229" i="5"/>
  <c r="AG229" i="5"/>
  <c r="AD229" i="5"/>
  <c r="AJ228" i="5"/>
  <c r="AG228" i="5"/>
  <c r="AD228" i="5"/>
  <c r="AD225" i="5"/>
  <c r="AD223" i="5"/>
  <c r="AD222" i="5"/>
  <c r="AD221" i="5"/>
  <c r="AD220" i="5"/>
  <c r="AD219" i="5"/>
  <c r="AD218" i="5"/>
  <c r="AJ215" i="5"/>
  <c r="AJ208" i="5" s="1"/>
  <c r="AG215" i="5"/>
  <c r="AD215" i="5"/>
  <c r="AJ213" i="5"/>
  <c r="AG213" i="5"/>
  <c r="AD213" i="5"/>
  <c r="AJ212" i="5"/>
  <c r="AG212" i="5"/>
  <c r="AD212" i="5"/>
  <c r="AJ211" i="5"/>
  <c r="AG211" i="5"/>
  <c r="AD211" i="5"/>
  <c r="AJ210" i="5"/>
  <c r="AG210" i="5"/>
  <c r="AD210" i="5"/>
  <c r="AJ209" i="5"/>
  <c r="AG209" i="5"/>
  <c r="AD209" i="5"/>
  <c r="AG208" i="5"/>
  <c r="AD208" i="5"/>
  <c r="AG205" i="5"/>
  <c r="AD205" i="5"/>
  <c r="AG203" i="5"/>
  <c r="AD203" i="5"/>
  <c r="AG202" i="5"/>
  <c r="AD202" i="5"/>
  <c r="AG201" i="5"/>
  <c r="AD201" i="5"/>
  <c r="AG200" i="5"/>
  <c r="AD200" i="5"/>
  <c r="AG199" i="5"/>
  <c r="AD199" i="5"/>
  <c r="AG198" i="5"/>
  <c r="AD198" i="5"/>
  <c r="AG195" i="5"/>
  <c r="AD195" i="5"/>
  <c r="AG193" i="5"/>
  <c r="AD193" i="5"/>
  <c r="AG192" i="5"/>
  <c r="AD192" i="5"/>
  <c r="AG191" i="5"/>
  <c r="AD191" i="5"/>
  <c r="AG190" i="5"/>
  <c r="AD190" i="5"/>
  <c r="AG189" i="5"/>
  <c r="AD189" i="5"/>
  <c r="AG188" i="5"/>
  <c r="AD188" i="5"/>
  <c r="AG185" i="5"/>
  <c r="AG178" i="5" s="1"/>
  <c r="AD185" i="5"/>
  <c r="AD178" i="5" s="1"/>
  <c r="AG183" i="5"/>
  <c r="AD183" i="5"/>
  <c r="AG182" i="5"/>
  <c r="AD182" i="5"/>
  <c r="AG181" i="5"/>
  <c r="AD181" i="5"/>
  <c r="AG180" i="5"/>
  <c r="AD180" i="5"/>
  <c r="AG179" i="5"/>
  <c r="AD179" i="5"/>
  <c r="AG175" i="5"/>
  <c r="AG168" i="5" s="1"/>
  <c r="AD175" i="5"/>
  <c r="AG173" i="5"/>
  <c r="AD173" i="5"/>
  <c r="AG172" i="5"/>
  <c r="AD172" i="5"/>
  <c r="AG171" i="5"/>
  <c r="AD171" i="5"/>
  <c r="AG170" i="5"/>
  <c r="AD170" i="5"/>
  <c r="AG169" i="5"/>
  <c r="AD169" i="5"/>
  <c r="AD168" i="5"/>
  <c r="AG165" i="5"/>
  <c r="AD165" i="5"/>
  <c r="AG163" i="5"/>
  <c r="AD163" i="5"/>
  <c r="AG162" i="5"/>
  <c r="AD162" i="5"/>
  <c r="AG161" i="5"/>
  <c r="AD161" i="5"/>
  <c r="AG160" i="5"/>
  <c r="AD160" i="5"/>
  <c r="AG159" i="5"/>
  <c r="AD159" i="5"/>
  <c r="AG158" i="5"/>
  <c r="AD158" i="5"/>
  <c r="AD155" i="5"/>
  <c r="AD153" i="5"/>
  <c r="AD152" i="5"/>
  <c r="AD151" i="5"/>
  <c r="AD150" i="5"/>
  <c r="AD149" i="5"/>
  <c r="AD148" i="5"/>
  <c r="AG145" i="5"/>
  <c r="AD145" i="5"/>
  <c r="AG143" i="5"/>
  <c r="AD143" i="5"/>
  <c r="AG142" i="5"/>
  <c r="AD142" i="5"/>
  <c r="AG141" i="5"/>
  <c r="AD141" i="5"/>
  <c r="AG140" i="5"/>
  <c r="AD140" i="5"/>
  <c r="AG139" i="5"/>
  <c r="AD139" i="5"/>
  <c r="AG138" i="5"/>
  <c r="AD138" i="5"/>
  <c r="AG135" i="5"/>
  <c r="AD135" i="5"/>
  <c r="AD128" i="5" s="1"/>
  <c r="AG133" i="5"/>
  <c r="AD133" i="5"/>
  <c r="AG132" i="5"/>
  <c r="AD132" i="5"/>
  <c r="AG131" i="5"/>
  <c r="AD131" i="5"/>
  <c r="AG130" i="5"/>
  <c r="AD130" i="5"/>
  <c r="AG129" i="5"/>
  <c r="AG128" i="5" s="1"/>
  <c r="AD129" i="5"/>
  <c r="AG125" i="5"/>
  <c r="AD125" i="5"/>
  <c r="AG123" i="5"/>
  <c r="AD123" i="5"/>
  <c r="AG122" i="5"/>
  <c r="AD122" i="5"/>
  <c r="AG121" i="5"/>
  <c r="AD121" i="5"/>
  <c r="AG120" i="5"/>
  <c r="AD120" i="5"/>
  <c r="AG119" i="5"/>
  <c r="AD119" i="5"/>
  <c r="AG118" i="5"/>
  <c r="AD118" i="5"/>
  <c r="AG115" i="5"/>
  <c r="AD115" i="5"/>
  <c r="AG113" i="5"/>
  <c r="AD113" i="5"/>
  <c r="AG112" i="5"/>
  <c r="AD112" i="5"/>
  <c r="AG111" i="5"/>
  <c r="AD111" i="5"/>
  <c r="AG110" i="5"/>
  <c r="AD110" i="5"/>
  <c r="AG109" i="5"/>
  <c r="AD109" i="5"/>
  <c r="AG108" i="5"/>
  <c r="AD108" i="5"/>
  <c r="AN99" i="5"/>
  <c r="AL98" i="5"/>
  <c r="AJ97" i="5"/>
  <c r="AH96" i="5"/>
  <c r="AF95" i="5"/>
  <c r="D95" i="5"/>
  <c r="AD94" i="5"/>
  <c r="AM93" i="5"/>
  <c r="AK93" i="5"/>
  <c r="AI93" i="5"/>
  <c r="AG93" i="5"/>
  <c r="AE93" i="5"/>
  <c r="AC93" i="5"/>
  <c r="AN90" i="5"/>
  <c r="AL89" i="5"/>
  <c r="AJ88" i="5"/>
  <c r="D88" i="5"/>
  <c r="AH87" i="5"/>
  <c r="Z87" i="5"/>
  <c r="W87" i="5"/>
  <c r="AF86" i="5"/>
  <c r="Z86" i="5"/>
  <c r="W86" i="5"/>
  <c r="AD85" i="5"/>
  <c r="AM84" i="5"/>
  <c r="AK84" i="5"/>
  <c r="AI84" i="5"/>
  <c r="AG84" i="5"/>
  <c r="AE84" i="5"/>
  <c r="AC84" i="5"/>
  <c r="AN81" i="5"/>
  <c r="AM75" i="5" s="1"/>
  <c r="Z81" i="5"/>
  <c r="W81" i="5"/>
  <c r="AL80" i="5"/>
  <c r="Z80" i="5"/>
  <c r="W80" i="5"/>
  <c r="AJ79" i="5"/>
  <c r="AH78" i="5"/>
  <c r="AF77" i="5"/>
  <c r="AD76" i="5"/>
  <c r="AC75" i="5" s="1"/>
  <c r="AK75" i="5"/>
  <c r="AI75" i="5"/>
  <c r="AG75" i="5"/>
  <c r="AE75" i="5"/>
  <c r="DM70" i="5"/>
  <c r="DD70" i="5"/>
  <c r="CU70" i="5"/>
  <c r="CL70" i="5"/>
  <c r="CC70" i="5"/>
  <c r="BT70" i="5"/>
  <c r="BK70" i="5"/>
  <c r="BB70" i="5"/>
  <c r="AS70" i="5"/>
  <c r="AJ70" i="5"/>
  <c r="DK69" i="5"/>
  <c r="DB69" i="5"/>
  <c r="DA63" i="5" s="1"/>
  <c r="CS69" i="5"/>
  <c r="CR63" i="5" s="1"/>
  <c r="CJ69" i="5"/>
  <c r="CA69" i="5"/>
  <c r="BR69" i="5"/>
  <c r="BI69" i="5"/>
  <c r="AZ69" i="5"/>
  <c r="AY63" i="5" s="1"/>
  <c r="AQ69" i="5"/>
  <c r="AH69" i="5"/>
  <c r="DI67" i="5"/>
  <c r="CZ67" i="5"/>
  <c r="CQ67" i="5"/>
  <c r="CH67" i="5"/>
  <c r="BY67" i="5"/>
  <c r="BP67" i="5"/>
  <c r="BG67" i="5"/>
  <c r="AX67" i="5"/>
  <c r="AO67" i="5"/>
  <c r="AF67" i="5"/>
  <c r="DG65" i="5"/>
  <c r="CX65" i="5"/>
  <c r="CO65" i="5"/>
  <c r="CF65" i="5"/>
  <c r="BW65" i="5"/>
  <c r="BN65" i="5"/>
  <c r="BE65" i="5"/>
  <c r="AV65" i="5"/>
  <c r="AM65" i="5"/>
  <c r="AD65" i="5"/>
  <c r="DL63" i="5"/>
  <c r="DJ63" i="5"/>
  <c r="DH63" i="5"/>
  <c r="DF63" i="5"/>
  <c r="DC63" i="5"/>
  <c r="CY63" i="5"/>
  <c r="CW63" i="5"/>
  <c r="CT63" i="5"/>
  <c r="CP63" i="5"/>
  <c r="CN63" i="5"/>
  <c r="CK63" i="5"/>
  <c r="CI63" i="5"/>
  <c r="CG63" i="5"/>
  <c r="CE63" i="5"/>
  <c r="CB63" i="5"/>
  <c r="BZ63" i="5"/>
  <c r="BX63" i="5"/>
  <c r="BV63" i="5"/>
  <c r="BS63" i="5"/>
  <c r="BQ63" i="5"/>
  <c r="BO63" i="5"/>
  <c r="BM63" i="5"/>
  <c r="BJ63" i="5"/>
  <c r="BH63" i="5"/>
  <c r="BF63" i="5"/>
  <c r="BD63" i="5"/>
  <c r="BA63" i="5"/>
  <c r="AW63" i="5"/>
  <c r="AU63" i="5"/>
  <c r="AR63" i="5"/>
  <c r="AP63" i="5"/>
  <c r="AN63" i="5"/>
  <c r="AL63" i="5"/>
  <c r="AI63" i="5"/>
  <c r="AG63" i="5"/>
  <c r="AE63" i="5"/>
  <c r="AC63" i="5"/>
  <c r="Z85" i="5"/>
  <c r="W85" i="5"/>
  <c r="DK57" i="5"/>
  <c r="DB57" i="5"/>
  <c r="CS57" i="5"/>
  <c r="CJ57" i="5"/>
  <c r="CA57" i="5"/>
  <c r="BR57" i="5"/>
  <c r="BI57" i="5"/>
  <c r="AZ57" i="5"/>
  <c r="AQ57" i="5"/>
  <c r="AH57" i="5"/>
  <c r="DI55" i="5"/>
  <c r="CZ55" i="5"/>
  <c r="CQ55" i="5"/>
  <c r="CH55" i="5"/>
  <c r="BY55" i="5"/>
  <c r="BP55" i="5"/>
  <c r="BG55" i="5"/>
  <c r="AX55" i="5"/>
  <c r="AO55" i="5"/>
  <c r="AF55" i="5"/>
  <c r="DG53" i="5"/>
  <c r="CX53" i="5"/>
  <c r="CO53" i="5"/>
  <c r="CF53" i="5"/>
  <c r="BW53" i="5"/>
  <c r="BN53" i="5"/>
  <c r="BE53" i="5"/>
  <c r="AV53" i="5"/>
  <c r="AM53" i="5"/>
  <c r="AD53" i="5"/>
  <c r="AA83" i="5"/>
  <c r="U83" i="5"/>
  <c r="DJ52" i="5"/>
  <c r="DH52" i="5"/>
  <c r="DF52" i="5"/>
  <c r="DA52" i="5"/>
  <c r="CY52" i="5"/>
  <c r="CW52" i="5"/>
  <c r="CR52" i="5"/>
  <c r="CP52" i="5"/>
  <c r="CN52" i="5"/>
  <c r="CI52" i="5"/>
  <c r="CG52" i="5"/>
  <c r="CE52" i="5"/>
  <c r="BZ52" i="5"/>
  <c r="BX52" i="5"/>
  <c r="BV52" i="5"/>
  <c r="BQ52" i="5"/>
  <c r="BO52" i="5"/>
  <c r="BM52" i="5"/>
  <c r="BH52" i="5"/>
  <c r="BF52" i="5"/>
  <c r="BD52" i="5"/>
  <c r="AY52" i="5"/>
  <c r="AW52" i="5"/>
  <c r="AU52" i="5"/>
  <c r="AP52" i="5"/>
  <c r="AN52" i="5"/>
  <c r="AL52" i="5"/>
  <c r="AG52" i="5"/>
  <c r="AE52" i="5"/>
  <c r="AC52" i="5"/>
  <c r="DV48" i="5"/>
  <c r="DM48" i="5"/>
  <c r="DD48" i="5"/>
  <c r="CU48" i="5"/>
  <c r="CL48" i="5"/>
  <c r="CC48" i="5"/>
  <c r="BT48" i="5"/>
  <c r="BK48" i="5"/>
  <c r="BB48" i="5"/>
  <c r="AS48" i="5"/>
  <c r="AJ48" i="5"/>
  <c r="DT47" i="5"/>
  <c r="DK47" i="5"/>
  <c r="DJ41" i="5" s="1"/>
  <c r="DB47" i="5"/>
  <c r="CS47" i="5"/>
  <c r="CJ47" i="5"/>
  <c r="CA47" i="5"/>
  <c r="BR47" i="5"/>
  <c r="BI47" i="5"/>
  <c r="AZ47" i="5"/>
  <c r="AQ47" i="5"/>
  <c r="AH47" i="5"/>
  <c r="DR45" i="5"/>
  <c r="DI45" i="5"/>
  <c r="CZ45" i="5"/>
  <c r="CQ45" i="5"/>
  <c r="CH45" i="5"/>
  <c r="BY45" i="5"/>
  <c r="BP45" i="5"/>
  <c r="BG45" i="5"/>
  <c r="AX45" i="5"/>
  <c r="AO45" i="5"/>
  <c r="AF45" i="5"/>
  <c r="O44" i="5"/>
  <c r="DP43" i="5"/>
  <c r="DG43" i="5"/>
  <c r="CX43" i="5"/>
  <c r="CO43" i="5"/>
  <c r="CF43" i="5"/>
  <c r="BW43" i="5"/>
  <c r="BN43" i="5"/>
  <c r="BE43" i="5"/>
  <c r="AV43" i="5"/>
  <c r="AM43" i="5"/>
  <c r="AD43" i="5"/>
  <c r="DU41" i="5"/>
  <c r="DS41" i="5"/>
  <c r="DQ41" i="5"/>
  <c r="DO41" i="5"/>
  <c r="DL41" i="5"/>
  <c r="DH41" i="5"/>
  <c r="DF41" i="5"/>
  <c r="DC41" i="5"/>
  <c r="DA41" i="5"/>
  <c r="CY41" i="5"/>
  <c r="CW41" i="5"/>
  <c r="CT41" i="5"/>
  <c r="CR41" i="5"/>
  <c r="CP41" i="5"/>
  <c r="CN41" i="5"/>
  <c r="CK41" i="5"/>
  <c r="CI41" i="5"/>
  <c r="CG41" i="5"/>
  <c r="CE41" i="5"/>
  <c r="CB41" i="5"/>
  <c r="BZ41" i="5"/>
  <c r="BX41" i="5"/>
  <c r="BV41" i="5"/>
  <c r="BS41" i="5"/>
  <c r="BQ41" i="5"/>
  <c r="BO41" i="5"/>
  <c r="BM41" i="5"/>
  <c r="BJ41" i="5"/>
  <c r="BH41" i="5"/>
  <c r="BF41" i="5"/>
  <c r="BD41" i="5"/>
  <c r="BA41" i="5"/>
  <c r="AY41" i="5"/>
  <c r="AW41" i="5"/>
  <c r="AU41" i="5"/>
  <c r="AR41" i="5"/>
  <c r="AP41" i="5"/>
  <c r="AN41" i="5"/>
  <c r="AL41" i="5"/>
  <c r="AI41" i="5"/>
  <c r="AG41" i="5"/>
  <c r="AE41" i="5"/>
  <c r="AC41" i="5"/>
  <c r="DT35" i="5"/>
  <c r="DK35" i="5"/>
  <c r="DB35" i="5"/>
  <c r="CS35" i="5"/>
  <c r="CJ35" i="5"/>
  <c r="CA35" i="5"/>
  <c r="BR35" i="5"/>
  <c r="BI35" i="5"/>
  <c r="AZ35" i="5"/>
  <c r="AQ35" i="5"/>
  <c r="AH35" i="5"/>
  <c r="DR33" i="5"/>
  <c r="DI33" i="5"/>
  <c r="CZ33" i="5"/>
  <c r="CQ33" i="5"/>
  <c r="CH33" i="5"/>
  <c r="BY33" i="5"/>
  <c r="BP33" i="5"/>
  <c r="BG33" i="5"/>
  <c r="AX33" i="5"/>
  <c r="AO33" i="5"/>
  <c r="AF33" i="5"/>
  <c r="DP31" i="5"/>
  <c r="DG31" i="5"/>
  <c r="CX31" i="5"/>
  <c r="CO31" i="5"/>
  <c r="CF31" i="5"/>
  <c r="BW31" i="5"/>
  <c r="BN31" i="5"/>
  <c r="BE31" i="5"/>
  <c r="AV31" i="5"/>
  <c r="AM31" i="5"/>
  <c r="AD31" i="5"/>
  <c r="DS30" i="5"/>
  <c r="DQ30" i="5"/>
  <c r="DO30" i="5"/>
  <c r="DJ30" i="5"/>
  <c r="DH30" i="5"/>
  <c r="DF30" i="5"/>
  <c r="DA30" i="5"/>
  <c r="CY30" i="5"/>
  <c r="CW30" i="5"/>
  <c r="CR30" i="5"/>
  <c r="CP30" i="5"/>
  <c r="CN30" i="5"/>
  <c r="CI30" i="5"/>
  <c r="CG30" i="5"/>
  <c r="CE30" i="5"/>
  <c r="BZ30" i="5"/>
  <c r="BX30" i="5"/>
  <c r="BV30" i="5"/>
  <c r="BQ30" i="5"/>
  <c r="BO30" i="5"/>
  <c r="BM30" i="5"/>
  <c r="BH30" i="5"/>
  <c r="BF30" i="5"/>
  <c r="BD30" i="5"/>
  <c r="AY30" i="5"/>
  <c r="AW30" i="5"/>
  <c r="AU30" i="5"/>
  <c r="AP30" i="5"/>
  <c r="AN30" i="5"/>
  <c r="AL30" i="5"/>
  <c r="AG30" i="5"/>
  <c r="AE30" i="5"/>
  <c r="AC30" i="5"/>
  <c r="DV26" i="5"/>
  <c r="DM26" i="5"/>
  <c r="DD26" i="5"/>
  <c r="CU26" i="5"/>
  <c r="CL26" i="5"/>
  <c r="CK19" i="5" s="1"/>
  <c r="CC26" i="5"/>
  <c r="BT26" i="5"/>
  <c r="BK26" i="5"/>
  <c r="BJ19" i="5" s="1"/>
  <c r="BB26" i="5"/>
  <c r="AS26" i="5"/>
  <c r="AJ26" i="5"/>
  <c r="DT25" i="5"/>
  <c r="DK25" i="5"/>
  <c r="DB25" i="5"/>
  <c r="DA19" i="5" s="1"/>
  <c r="CS25" i="5"/>
  <c r="CR19" i="5" s="1"/>
  <c r="CJ25" i="5"/>
  <c r="CA25" i="5"/>
  <c r="BZ19" i="5" s="1"/>
  <c r="BR25" i="5"/>
  <c r="BI25" i="5"/>
  <c r="AZ25" i="5"/>
  <c r="AY19" i="5" s="1"/>
  <c r="AQ25" i="5"/>
  <c r="AH25" i="5"/>
  <c r="DR23" i="5"/>
  <c r="DI23" i="5"/>
  <c r="CZ23" i="5"/>
  <c r="CQ23" i="5"/>
  <c r="CH23" i="5"/>
  <c r="BY23" i="5"/>
  <c r="BP23" i="5"/>
  <c r="BG23" i="5"/>
  <c r="AX23" i="5"/>
  <c r="AO23" i="5"/>
  <c r="AF23" i="5"/>
  <c r="DP21" i="5"/>
  <c r="DG21" i="5"/>
  <c r="CX21" i="5"/>
  <c r="CO21" i="5"/>
  <c r="CF21" i="5"/>
  <c r="BW21" i="5"/>
  <c r="BN21" i="5"/>
  <c r="BE21" i="5"/>
  <c r="AV21" i="5"/>
  <c r="AM21" i="5"/>
  <c r="AD21" i="5"/>
  <c r="DU19" i="5"/>
  <c r="DS19" i="5"/>
  <c r="DQ19" i="5"/>
  <c r="DO19" i="5"/>
  <c r="DL19" i="5"/>
  <c r="DJ19" i="5"/>
  <c r="DH19" i="5"/>
  <c r="DF19" i="5"/>
  <c r="DC19" i="5"/>
  <c r="CY19" i="5"/>
  <c r="CW19" i="5"/>
  <c r="CT19" i="5"/>
  <c r="CP19" i="5"/>
  <c r="CN19" i="5"/>
  <c r="CI19" i="5"/>
  <c r="CG19" i="5"/>
  <c r="CE19" i="5"/>
  <c r="CB19" i="5"/>
  <c r="BX19" i="5"/>
  <c r="BV19" i="5"/>
  <c r="BS19" i="5"/>
  <c r="BQ19" i="5"/>
  <c r="BO19" i="5"/>
  <c r="BM19" i="5"/>
  <c r="BH19" i="5"/>
  <c r="BF19" i="5"/>
  <c r="BD19" i="5"/>
  <c r="BA19" i="5"/>
  <c r="AW19" i="5"/>
  <c r="AU19" i="5"/>
  <c r="AR19" i="5"/>
  <c r="AP19" i="5"/>
  <c r="AN19" i="5"/>
  <c r="AL19" i="5"/>
  <c r="AI19" i="5"/>
  <c r="AG19" i="5"/>
  <c r="AE19" i="5"/>
  <c r="AC19" i="5"/>
  <c r="DT13" i="5"/>
  <c r="DK13" i="5"/>
  <c r="DB13" i="5"/>
  <c r="CS13" i="5"/>
  <c r="CJ13" i="5"/>
  <c r="CA13" i="5"/>
  <c r="BR13" i="5"/>
  <c r="BI13" i="5"/>
  <c r="AZ13" i="5"/>
  <c r="AQ13" i="5"/>
  <c r="AH13" i="5"/>
  <c r="DR11" i="5"/>
  <c r="DI11" i="5"/>
  <c r="CZ11" i="5"/>
  <c r="CQ11" i="5"/>
  <c r="CH11" i="5"/>
  <c r="BY11" i="5"/>
  <c r="BP11" i="5"/>
  <c r="BG11" i="5"/>
  <c r="AX11" i="5"/>
  <c r="AO11" i="5"/>
  <c r="AF11" i="5"/>
  <c r="DP9" i="5"/>
  <c r="DG9" i="5"/>
  <c r="CX9" i="5"/>
  <c r="CO9" i="5"/>
  <c r="CF9" i="5"/>
  <c r="BW9" i="5"/>
  <c r="BN9" i="5"/>
  <c r="BE9" i="5"/>
  <c r="AV9" i="5"/>
  <c r="AM9" i="5"/>
  <c r="AD9" i="5"/>
  <c r="DS8" i="5"/>
  <c r="DQ8" i="5"/>
  <c r="DO8" i="5"/>
  <c r="DJ8" i="5"/>
  <c r="DH8" i="5"/>
  <c r="DF8" i="5"/>
  <c r="DA8" i="5"/>
  <c r="CY8" i="5"/>
  <c r="CW8" i="5"/>
  <c r="CR8" i="5"/>
  <c r="CP8" i="5"/>
  <c r="CN8" i="5"/>
  <c r="CI8" i="5"/>
  <c r="CG8" i="5"/>
  <c r="CE8" i="5"/>
  <c r="BZ8" i="5"/>
  <c r="BX8" i="5"/>
  <c r="BV8" i="5"/>
  <c r="BQ8" i="5"/>
  <c r="BO8" i="5"/>
  <c r="BM8" i="5"/>
  <c r="BH8" i="5"/>
  <c r="BF8" i="5"/>
  <c r="BD8" i="5"/>
  <c r="AY8" i="5"/>
  <c r="AW8" i="5"/>
  <c r="AU8" i="5"/>
  <c r="AP8" i="5"/>
  <c r="AN8" i="5"/>
  <c r="AL8" i="5"/>
  <c r="AG8" i="5"/>
  <c r="AE8" i="5"/>
  <c r="AC8" i="5"/>
  <c r="DV48" i="4"/>
  <c r="DT47" i="4"/>
  <c r="DS41" i="4" s="1"/>
  <c r="DR45" i="4"/>
  <c r="DP43" i="4"/>
  <c r="DT35" i="4"/>
  <c r="DR33" i="4"/>
  <c r="DP31" i="4"/>
  <c r="DU41" i="4"/>
  <c r="DQ41" i="4"/>
  <c r="DO41" i="4"/>
  <c r="DS30" i="4"/>
  <c r="DQ30" i="4"/>
  <c r="DO30" i="4"/>
  <c r="DV26" i="4"/>
  <c r="DT25" i="4"/>
  <c r="DS19" i="4" s="1"/>
  <c r="DR23" i="4"/>
  <c r="DP21" i="4"/>
  <c r="DT13" i="4"/>
  <c r="DR11" i="4"/>
  <c r="DP9" i="4"/>
  <c r="DU19" i="4"/>
  <c r="DQ19" i="4"/>
  <c r="DO19" i="4"/>
  <c r="DS8" i="4"/>
  <c r="DQ8" i="4"/>
  <c r="DO8" i="4"/>
  <c r="DM70" i="4"/>
  <c r="DK69" i="4"/>
  <c r="DI67" i="4"/>
  <c r="DG65" i="4"/>
  <c r="DK57" i="4"/>
  <c r="DI55" i="4"/>
  <c r="DG53" i="4"/>
  <c r="DL63" i="4"/>
  <c r="DJ63" i="4"/>
  <c r="DH63" i="4"/>
  <c r="DF63" i="4"/>
  <c r="DJ52" i="4"/>
  <c r="DH52" i="4"/>
  <c r="DF52" i="4"/>
  <c r="DM48" i="4"/>
  <c r="DL41" i="4" s="1"/>
  <c r="DK47" i="4"/>
  <c r="DJ41" i="4" s="1"/>
  <c r="DI45" i="4"/>
  <c r="DG43" i="4"/>
  <c r="DK35" i="4"/>
  <c r="DI33" i="4"/>
  <c r="DG31" i="4"/>
  <c r="DH41" i="4"/>
  <c r="DF41" i="4"/>
  <c r="DJ30" i="4"/>
  <c r="DH30" i="4"/>
  <c r="DF30" i="4"/>
  <c r="DM26" i="4"/>
  <c r="DK25" i="4"/>
  <c r="DJ19" i="4" s="1"/>
  <c r="DI23" i="4"/>
  <c r="DG21" i="4"/>
  <c r="DK13" i="4"/>
  <c r="DI11" i="4"/>
  <c r="DG9" i="4"/>
  <c r="DL19" i="4"/>
  <c r="DH19" i="4"/>
  <c r="DF19" i="4"/>
  <c r="DJ8" i="4"/>
  <c r="DH8" i="4"/>
  <c r="DF8" i="4"/>
  <c r="DD70" i="4"/>
  <c r="DB69" i="4"/>
  <c r="DA63" i="4" s="1"/>
  <c r="CZ67" i="4"/>
  <c r="CX65" i="4"/>
  <c r="DB57" i="4"/>
  <c r="CZ55" i="4"/>
  <c r="CX53" i="4"/>
  <c r="DC63" i="4"/>
  <c r="CY63" i="4"/>
  <c r="CW63" i="4"/>
  <c r="DA52" i="4"/>
  <c r="CY52" i="4"/>
  <c r="CW52" i="4"/>
  <c r="DD48" i="4"/>
  <c r="DB47" i="4"/>
  <c r="CZ45" i="4"/>
  <c r="CX43" i="4"/>
  <c r="DB35" i="4"/>
  <c r="CZ33" i="4"/>
  <c r="CX31" i="4"/>
  <c r="DC41" i="4"/>
  <c r="DA41" i="4"/>
  <c r="CY41" i="4"/>
  <c r="CW41" i="4"/>
  <c r="DA30" i="4"/>
  <c r="CY30" i="4"/>
  <c r="CW30" i="4"/>
  <c r="DD26" i="4"/>
  <c r="DB25" i="4"/>
  <c r="DA19" i="4" s="1"/>
  <c r="CZ23" i="4"/>
  <c r="CX21" i="4"/>
  <c r="DB13" i="4"/>
  <c r="CZ11" i="4"/>
  <c r="CX9" i="4"/>
  <c r="DC19" i="4"/>
  <c r="CY19" i="4"/>
  <c r="CW19" i="4"/>
  <c r="DA8" i="4"/>
  <c r="CY8" i="4"/>
  <c r="CW8" i="4"/>
  <c r="CU70" i="4"/>
  <c r="CS69" i="4"/>
  <c r="CR63" i="4" s="1"/>
  <c r="CQ67" i="4"/>
  <c r="CO65" i="4"/>
  <c r="CS57" i="4"/>
  <c r="CQ55" i="4"/>
  <c r="CO53" i="4"/>
  <c r="CT63" i="4"/>
  <c r="CP63" i="4"/>
  <c r="CN63" i="4"/>
  <c r="CR52" i="4"/>
  <c r="CP52" i="4"/>
  <c r="CN52" i="4"/>
  <c r="CU48" i="4"/>
  <c r="CS47" i="4"/>
  <c r="CQ45" i="4"/>
  <c r="CO43" i="4"/>
  <c r="CS35" i="4"/>
  <c r="CQ33" i="4"/>
  <c r="CO31" i="4"/>
  <c r="CT41" i="4"/>
  <c r="CR41" i="4"/>
  <c r="CP41" i="4"/>
  <c r="CN41" i="4"/>
  <c r="CR30" i="4"/>
  <c r="CP30" i="4"/>
  <c r="CN30" i="4"/>
  <c r="CS25" i="4"/>
  <c r="CR19" i="4" s="1"/>
  <c r="CU26" i="4"/>
  <c r="CQ23" i="4"/>
  <c r="CO21" i="4"/>
  <c r="CS13" i="4"/>
  <c r="CQ11" i="4"/>
  <c r="CO9" i="4"/>
  <c r="CT19" i="4"/>
  <c r="CP19" i="4"/>
  <c r="CN19" i="4"/>
  <c r="CR8" i="4"/>
  <c r="CP8" i="4"/>
  <c r="CN8" i="4"/>
  <c r="AJ235" i="4"/>
  <c r="AG235" i="4"/>
  <c r="AD235" i="4"/>
  <c r="AJ233" i="4"/>
  <c r="AG233" i="4"/>
  <c r="AD233" i="4"/>
  <c r="AJ232" i="4"/>
  <c r="AG232" i="4"/>
  <c r="AD232" i="4"/>
  <c r="AJ231" i="4"/>
  <c r="AG231" i="4"/>
  <c r="AD231" i="4"/>
  <c r="AJ230" i="4"/>
  <c r="AG230" i="4"/>
  <c r="AD230" i="4"/>
  <c r="AJ229" i="4"/>
  <c r="AG229" i="4"/>
  <c r="AD229" i="4"/>
  <c r="AJ228" i="4"/>
  <c r="AG228" i="4"/>
  <c r="AD228" i="4"/>
  <c r="CL70" i="4"/>
  <c r="CK63" i="4" s="1"/>
  <c r="CJ69" i="4"/>
  <c r="CH67" i="4"/>
  <c r="CF65" i="4"/>
  <c r="CI63" i="4"/>
  <c r="CG63" i="4"/>
  <c r="CE63" i="4"/>
  <c r="CJ57" i="4"/>
  <c r="CH55" i="4"/>
  <c r="CF53" i="4"/>
  <c r="CI52" i="4"/>
  <c r="CG52" i="4"/>
  <c r="CE52" i="4"/>
  <c r="CL48" i="4"/>
  <c r="CK41" i="4" s="1"/>
  <c r="CJ47" i="4"/>
  <c r="CH45" i="4"/>
  <c r="CF43" i="4"/>
  <c r="CI41" i="4"/>
  <c r="CG41" i="4"/>
  <c r="CE41" i="4"/>
  <c r="CJ35" i="4"/>
  <c r="CH33" i="4"/>
  <c r="CF31" i="4"/>
  <c r="CI30" i="4"/>
  <c r="CG30" i="4"/>
  <c r="CE30" i="4"/>
  <c r="CL26" i="4"/>
  <c r="CK19" i="4" s="1"/>
  <c r="CJ25" i="4"/>
  <c r="CH23" i="4"/>
  <c r="CF21" i="4"/>
  <c r="CI19" i="4"/>
  <c r="CG19" i="4"/>
  <c r="CE19" i="4"/>
  <c r="CJ13" i="4"/>
  <c r="CH11" i="4"/>
  <c r="CF9" i="4"/>
  <c r="CI8" i="4"/>
  <c r="CG8" i="4"/>
  <c r="CE8" i="4"/>
  <c r="D95" i="4"/>
  <c r="D70" i="4"/>
  <c r="D64" i="4"/>
  <c r="Z87" i="4"/>
  <c r="W87" i="4"/>
  <c r="Z86" i="4"/>
  <c r="W86" i="4"/>
  <c r="Z81" i="4"/>
  <c r="W81" i="4"/>
  <c r="Z80" i="4"/>
  <c r="W80" i="4"/>
  <c r="M91" i="1"/>
  <c r="M90" i="1"/>
  <c r="O91" i="1"/>
  <c r="O90" i="1"/>
  <c r="M85" i="1"/>
  <c r="M84" i="1"/>
  <c r="O85" i="1"/>
  <c r="O84" i="1"/>
  <c r="M79" i="1"/>
  <c r="M78" i="1"/>
  <c r="O79" i="1"/>
  <c r="O78" i="1"/>
  <c r="M73" i="1"/>
  <c r="M72" i="1"/>
  <c r="O73" i="1"/>
  <c r="O72" i="1"/>
  <c r="M67" i="1"/>
  <c r="L65" i="1" s="1"/>
  <c r="M66" i="1"/>
  <c r="L89" i="1"/>
  <c r="N89" i="1"/>
  <c r="L83" i="1"/>
  <c r="N83" i="1"/>
  <c r="L77" i="1"/>
  <c r="N77" i="1"/>
  <c r="L71" i="1"/>
  <c r="N71" i="1"/>
  <c r="O67" i="1"/>
  <c r="N65" i="1" s="1"/>
  <c r="O66" i="1"/>
  <c r="K58" i="1"/>
  <c r="K51" i="1"/>
  <c r="E51" i="1"/>
  <c r="E58" i="1"/>
  <c r="AD225" i="4"/>
  <c r="AD218" i="4" s="1"/>
  <c r="AD223" i="4"/>
  <c r="AD222" i="4"/>
  <c r="AD221" i="4"/>
  <c r="AD220" i="4"/>
  <c r="AD219" i="4"/>
  <c r="AJ215" i="4"/>
  <c r="AJ208" i="4" s="1"/>
  <c r="AJ213" i="4"/>
  <c r="AJ212" i="4"/>
  <c r="AJ211" i="4"/>
  <c r="AJ210" i="4"/>
  <c r="AJ209" i="4"/>
  <c r="AG215" i="4"/>
  <c r="AG213" i="4"/>
  <c r="AG212" i="4"/>
  <c r="AG211" i="4"/>
  <c r="AG210" i="4"/>
  <c r="AG209" i="4"/>
  <c r="AD215" i="4"/>
  <c r="AD208" i="4" s="1"/>
  <c r="AD213" i="4"/>
  <c r="AD212" i="4"/>
  <c r="AD211" i="4"/>
  <c r="AD210" i="4"/>
  <c r="AD209" i="4"/>
  <c r="AG208" i="4"/>
  <c r="AG205" i="4"/>
  <c r="AG198" i="4" s="1"/>
  <c r="AG203" i="4"/>
  <c r="AG202" i="4"/>
  <c r="AG201" i="4"/>
  <c r="AG200" i="4"/>
  <c r="AG199" i="4"/>
  <c r="AD205" i="4"/>
  <c r="AD198" i="4" s="1"/>
  <c r="AD203" i="4"/>
  <c r="AD202" i="4"/>
  <c r="AD201" i="4"/>
  <c r="AD200" i="4"/>
  <c r="AD199" i="4"/>
  <c r="AG195" i="4"/>
  <c r="AG188" i="4" s="1"/>
  <c r="AG193" i="4"/>
  <c r="AG192" i="4"/>
  <c r="AG191" i="4"/>
  <c r="AG190" i="4"/>
  <c r="AG189" i="4"/>
  <c r="AD195" i="4"/>
  <c r="AD188" i="4" s="1"/>
  <c r="AD193" i="4"/>
  <c r="AD192" i="4"/>
  <c r="AD191" i="4"/>
  <c r="AD190" i="4"/>
  <c r="AD189" i="4"/>
  <c r="AG185" i="4"/>
  <c r="AG178" i="4" s="1"/>
  <c r="AG183" i="4"/>
  <c r="AG182" i="4"/>
  <c r="AG181" i="4"/>
  <c r="AG180" i="4"/>
  <c r="AG179" i="4"/>
  <c r="AD185" i="4"/>
  <c r="AD178" i="4" s="1"/>
  <c r="AD183" i="4"/>
  <c r="AD182" i="4"/>
  <c r="AD181" i="4"/>
  <c r="AD180" i="4"/>
  <c r="AD179" i="4"/>
  <c r="AG175" i="4"/>
  <c r="AG168" i="4" s="1"/>
  <c r="AG173" i="4"/>
  <c r="AG172" i="4"/>
  <c r="AG171" i="4"/>
  <c r="AG170" i="4"/>
  <c r="AG169" i="4"/>
  <c r="AD175" i="4"/>
  <c r="AD168" i="4" s="1"/>
  <c r="AD173" i="4"/>
  <c r="AD172" i="4"/>
  <c r="AD171" i="4"/>
  <c r="AD170" i="4"/>
  <c r="AD169" i="4"/>
  <c r="AG165" i="4"/>
  <c r="AG163" i="4"/>
  <c r="AG162" i="4"/>
  <c r="AG161" i="4"/>
  <c r="AG160" i="4"/>
  <c r="AG159" i="4"/>
  <c r="AD165" i="4"/>
  <c r="AD158" i="4" s="1"/>
  <c r="AD163" i="4"/>
  <c r="AD162" i="4"/>
  <c r="AD161" i="4"/>
  <c r="AD160" i="4"/>
  <c r="AD159" i="4"/>
  <c r="AG158" i="4"/>
  <c r="AD155" i="4"/>
  <c r="AD148" i="4" s="1"/>
  <c r="AD153" i="4"/>
  <c r="AD152" i="4"/>
  <c r="AD151" i="4"/>
  <c r="AD150" i="4"/>
  <c r="AD149" i="4"/>
  <c r="AG138" i="4"/>
  <c r="AG145" i="4"/>
  <c r="AG143" i="4"/>
  <c r="AG142" i="4"/>
  <c r="AG141" i="4"/>
  <c r="AG140" i="4"/>
  <c r="AG139" i="4"/>
  <c r="AD139" i="4"/>
  <c r="AD145" i="4"/>
  <c r="AD143" i="4"/>
  <c r="AD142" i="4"/>
  <c r="AD141" i="4"/>
  <c r="AD140" i="4"/>
  <c r="AD138" i="4"/>
  <c r="AG135" i="4"/>
  <c r="AG133" i="4"/>
  <c r="AG132" i="4"/>
  <c r="AG131" i="4"/>
  <c r="AG130" i="4"/>
  <c r="AG129" i="4"/>
  <c r="AG128" i="4" s="1"/>
  <c r="AD135" i="4"/>
  <c r="AD128" i="4" s="1"/>
  <c r="AD133" i="4"/>
  <c r="AD132" i="4"/>
  <c r="AD131" i="4"/>
  <c r="AD130" i="4"/>
  <c r="AD129" i="4"/>
  <c r="AG125" i="4"/>
  <c r="AG123" i="4"/>
  <c r="AG122" i="4"/>
  <c r="AG121" i="4"/>
  <c r="AG120" i="4"/>
  <c r="AG119" i="4"/>
  <c r="AG118" i="4"/>
  <c r="AD125" i="4"/>
  <c r="AD123" i="4"/>
  <c r="AD122" i="4"/>
  <c r="AD121" i="4"/>
  <c r="AD120" i="4"/>
  <c r="AD119" i="4"/>
  <c r="AD118" i="4"/>
  <c r="AG115" i="4"/>
  <c r="AG108" i="4" s="1"/>
  <c r="AG113" i="4"/>
  <c r="AG112" i="4"/>
  <c r="AG111" i="4"/>
  <c r="AG110" i="4"/>
  <c r="AG109" i="4"/>
  <c r="AD108" i="4"/>
  <c r="AD115" i="4"/>
  <c r="AD113" i="4"/>
  <c r="AD112" i="4"/>
  <c r="AD111" i="4"/>
  <c r="AD110" i="4"/>
  <c r="AD109" i="4"/>
  <c r="S7" i="5" l="1"/>
  <c r="N7" i="5"/>
  <c r="N15" i="5"/>
  <c r="S6" i="5"/>
  <c r="S16" i="5"/>
  <c r="N6" i="5"/>
  <c r="N16" i="5"/>
  <c r="S15" i="5"/>
  <c r="S15" i="6"/>
  <c r="N7" i="6"/>
  <c r="N16" i="6"/>
  <c r="N15" i="6"/>
  <c r="N6" i="6"/>
  <c r="S7" i="6"/>
  <c r="S6" i="6"/>
  <c r="S16" i="6"/>
  <c r="S16" i="7"/>
  <c r="S6" i="7"/>
  <c r="N7" i="7"/>
  <c r="S15" i="7"/>
  <c r="S7" i="7"/>
  <c r="N6" i="7"/>
  <c r="N16" i="7"/>
  <c r="N15" i="7"/>
  <c r="N15" i="8"/>
  <c r="S16" i="8"/>
  <c r="S7" i="8"/>
  <c r="N6" i="8"/>
  <c r="N7" i="8"/>
  <c r="S6" i="8"/>
  <c r="S15" i="8"/>
  <c r="N16" i="8"/>
  <c r="N16" i="9"/>
  <c r="N6" i="9"/>
  <c r="S15" i="9"/>
  <c r="N15" i="9"/>
  <c r="S7" i="9"/>
  <c r="S6" i="9"/>
  <c r="S16" i="9"/>
  <c r="N7" i="9"/>
  <c r="P25" i="13"/>
  <c r="P25" i="14"/>
  <c r="P27" i="14"/>
  <c r="W109" i="14"/>
  <c r="P30" i="14"/>
  <c r="P26" i="14"/>
  <c r="P28" i="15"/>
  <c r="P6" i="12"/>
  <c r="P15" i="12"/>
  <c r="P16" i="12"/>
  <c r="P7" i="12"/>
  <c r="S7" i="12"/>
  <c r="N15" i="12"/>
  <c r="S15" i="12"/>
  <c r="N6" i="12"/>
  <c r="N7" i="12"/>
  <c r="S6" i="12"/>
  <c r="S16" i="12"/>
  <c r="N16" i="12"/>
  <c r="P25" i="12"/>
  <c r="P16" i="11"/>
  <c r="P6" i="11"/>
  <c r="P15" i="11"/>
  <c r="P7" i="11"/>
  <c r="S7" i="11"/>
  <c r="N6" i="11"/>
  <c r="N15" i="11"/>
  <c r="N16" i="11"/>
  <c r="S16" i="11"/>
  <c r="S6" i="11"/>
  <c r="N7" i="11"/>
  <c r="S15" i="11"/>
  <c r="P25" i="11"/>
  <c r="W105" i="11"/>
  <c r="P24" i="11"/>
  <c r="S16" i="4"/>
  <c r="N15" i="4"/>
  <c r="S7" i="4"/>
  <c r="N7" i="4"/>
  <c r="S6" i="4"/>
  <c r="S15" i="4"/>
  <c r="N16" i="4"/>
  <c r="N6" i="4"/>
  <c r="P16" i="10"/>
  <c r="P15" i="10"/>
  <c r="S16" i="10"/>
  <c r="S15" i="10"/>
  <c r="S7" i="10"/>
  <c r="S6" i="10"/>
  <c r="N15" i="10"/>
  <c r="N16" i="10"/>
  <c r="N6" i="10"/>
  <c r="N7" i="10"/>
  <c r="O16" i="10"/>
  <c r="O15" i="10"/>
  <c r="O7" i="10"/>
  <c r="O6" i="10"/>
  <c r="P6" i="10"/>
  <c r="P7" i="10"/>
  <c r="P25" i="10"/>
  <c r="P25" i="9"/>
  <c r="W108" i="9"/>
  <c r="P27" i="8"/>
  <c r="W106" i="8"/>
  <c r="P25" i="8"/>
  <c r="P24" i="7"/>
  <c r="P26" i="6"/>
  <c r="W104" i="6"/>
  <c r="P27" i="6"/>
  <c r="P24" i="6"/>
  <c r="W106" i="15"/>
  <c r="P30" i="15"/>
  <c r="W104" i="15"/>
  <c r="W105" i="14"/>
  <c r="W106" i="14"/>
  <c r="P24" i="14"/>
  <c r="W107" i="14"/>
  <c r="W108" i="14"/>
  <c r="P28" i="14"/>
  <c r="W110" i="14"/>
  <c r="W104" i="14"/>
  <c r="P27" i="13"/>
  <c r="W104" i="13"/>
  <c r="W105" i="13"/>
  <c r="W106" i="13"/>
  <c r="W107" i="13"/>
  <c r="W108" i="13"/>
  <c r="P26" i="13"/>
  <c r="P28" i="13"/>
  <c r="P24" i="13"/>
  <c r="W107" i="12"/>
  <c r="P24" i="12"/>
  <c r="P26" i="12"/>
  <c r="P27" i="12"/>
  <c r="P28" i="12"/>
  <c r="W108" i="12"/>
  <c r="W105" i="12"/>
  <c r="W104" i="12"/>
  <c r="W106" i="12"/>
  <c r="W106" i="11"/>
  <c r="W107" i="11"/>
  <c r="P28" i="11"/>
  <c r="W108" i="11"/>
  <c r="P27" i="11"/>
  <c r="W107" i="10"/>
  <c r="W108" i="10"/>
  <c r="W110" i="10"/>
  <c r="P26" i="10"/>
  <c r="P28" i="10"/>
  <c r="P27" i="10"/>
  <c r="P24" i="10"/>
  <c r="W105" i="10"/>
  <c r="W106" i="10"/>
  <c r="P27" i="9"/>
  <c r="W105" i="9"/>
  <c r="P28" i="9"/>
  <c r="W106" i="9"/>
  <c r="W107" i="9"/>
  <c r="W107" i="8"/>
  <c r="W108" i="8"/>
  <c r="P28" i="8"/>
  <c r="P24" i="8"/>
  <c r="W104" i="8"/>
  <c r="P26" i="8"/>
  <c r="W105" i="8"/>
  <c r="W107" i="7"/>
  <c r="W108" i="7"/>
  <c r="P26" i="7"/>
  <c r="P28" i="7"/>
  <c r="P30" i="7"/>
  <c r="P25" i="7"/>
  <c r="W104" i="7"/>
  <c r="W106" i="7"/>
  <c r="P27" i="7"/>
  <c r="W105" i="7"/>
  <c r="W105" i="6"/>
  <c r="W106" i="6"/>
  <c r="W107" i="6"/>
  <c r="P25" i="6"/>
  <c r="W108" i="6"/>
  <c r="P28" i="6"/>
  <c r="P30" i="6"/>
  <c r="W85" i="9"/>
  <c r="Z85" i="9"/>
  <c r="P30" i="5"/>
  <c r="W107" i="5"/>
  <c r="W108" i="5"/>
  <c r="P28" i="5"/>
  <c r="P25" i="5"/>
  <c r="W110" i="5"/>
  <c r="P27" i="5"/>
  <c r="W105" i="5"/>
  <c r="P26" i="5"/>
  <c r="W106" i="5"/>
  <c r="AA88" i="8"/>
  <c r="W105" i="15"/>
  <c r="W107" i="15"/>
  <c r="W108" i="15"/>
  <c r="P25" i="15"/>
  <c r="P27" i="15"/>
  <c r="P24" i="15"/>
  <c r="P26" i="15"/>
  <c r="W109" i="15"/>
  <c r="W110" i="15"/>
  <c r="U88" i="15"/>
  <c r="AA88" i="15"/>
  <c r="P29" i="15"/>
  <c r="W79" i="15"/>
  <c r="Z79" i="15"/>
  <c r="U89" i="15"/>
  <c r="U82" i="15"/>
  <c r="AA89" i="15"/>
  <c r="AA82" i="15"/>
  <c r="U88" i="14"/>
  <c r="AA88" i="14"/>
  <c r="P29" i="14"/>
  <c r="W79" i="14"/>
  <c r="Z79" i="14"/>
  <c r="U89" i="14"/>
  <c r="U82" i="14"/>
  <c r="AA89" i="14"/>
  <c r="AA82" i="14"/>
  <c r="W110" i="13"/>
  <c r="W109" i="13"/>
  <c r="P30" i="13"/>
  <c r="U88" i="13"/>
  <c r="AA88" i="13"/>
  <c r="P29" i="13"/>
  <c r="W79" i="13"/>
  <c r="Z79" i="13"/>
  <c r="U89" i="13"/>
  <c r="U82" i="13"/>
  <c r="AA89" i="13"/>
  <c r="AA82" i="13"/>
  <c r="W109" i="12"/>
  <c r="W110" i="12"/>
  <c r="U88" i="12"/>
  <c r="AA88" i="12"/>
  <c r="P29" i="12"/>
  <c r="W79" i="12"/>
  <c r="P30" i="12"/>
  <c r="Z79" i="12"/>
  <c r="AA89" i="12"/>
  <c r="AA82" i="12"/>
  <c r="W110" i="11"/>
  <c r="P29" i="11"/>
  <c r="W109" i="11"/>
  <c r="P30" i="11"/>
  <c r="W104" i="11"/>
  <c r="W79" i="11"/>
  <c r="U89" i="11"/>
  <c r="P26" i="11"/>
  <c r="U82" i="11"/>
  <c r="AA89" i="11"/>
  <c r="AA82" i="11"/>
  <c r="P30" i="10"/>
  <c r="W109" i="10"/>
  <c r="AA88" i="10"/>
  <c r="W104" i="10"/>
  <c r="P29" i="10"/>
  <c r="W79" i="10"/>
  <c r="Z79" i="10"/>
  <c r="U89" i="10"/>
  <c r="U82" i="10"/>
  <c r="AA89" i="10"/>
  <c r="AA82" i="10"/>
  <c r="W110" i="9"/>
  <c r="P30" i="9"/>
  <c r="W109" i="9"/>
  <c r="P29" i="9"/>
  <c r="P24" i="9"/>
  <c r="W104" i="9"/>
  <c r="W79" i="9"/>
  <c r="Z79" i="9"/>
  <c r="U89" i="9"/>
  <c r="P26" i="9"/>
  <c r="U82" i="9"/>
  <c r="AA89" i="9"/>
  <c r="AA82" i="9"/>
  <c r="W109" i="8"/>
  <c r="P29" i="8"/>
  <c r="W110" i="8"/>
  <c r="P30" i="8"/>
  <c r="W79" i="8"/>
  <c r="Z79" i="8"/>
  <c r="U89" i="8"/>
  <c r="U82" i="8"/>
  <c r="AA89" i="8"/>
  <c r="AA82" i="8"/>
  <c r="W109" i="7"/>
  <c r="W110" i="7"/>
  <c r="U88" i="7"/>
  <c r="AA88" i="7"/>
  <c r="P29" i="7"/>
  <c r="W79" i="7"/>
  <c r="Z79" i="7"/>
  <c r="U89" i="7"/>
  <c r="U82" i="7"/>
  <c r="AA89" i="7"/>
  <c r="AA82" i="7"/>
  <c r="W109" i="6"/>
  <c r="W110" i="6"/>
  <c r="U88" i="6"/>
  <c r="AA88" i="6"/>
  <c r="P29" i="6"/>
  <c r="W79" i="6"/>
  <c r="Z79" i="6"/>
  <c r="U89" i="6"/>
  <c r="U82" i="6"/>
  <c r="AA89" i="6"/>
  <c r="AA82" i="6"/>
  <c r="P24" i="5"/>
  <c r="W104" i="5"/>
  <c r="W109" i="5"/>
  <c r="U88" i="5"/>
  <c r="AA88" i="5"/>
  <c r="P29" i="5"/>
  <c r="W79" i="5"/>
  <c r="Z79" i="5"/>
  <c r="U89" i="5"/>
  <c r="U82" i="5"/>
  <c r="AA89" i="5"/>
  <c r="AA82" i="5"/>
  <c r="E35" i="1"/>
  <c r="E73" i="1"/>
  <c r="F38" i="1"/>
  <c r="E24" i="1"/>
  <c r="E28" i="1"/>
  <c r="E29" i="1"/>
  <c r="E30" i="1"/>
  <c r="E34" i="1"/>
  <c r="E23" i="1"/>
  <c r="E68" i="1"/>
  <c r="E63" i="1"/>
  <c r="E36" i="1"/>
  <c r="E32" i="1"/>
  <c r="E16" i="1"/>
  <c r="G38" i="1"/>
  <c r="E27" i="1"/>
  <c r="E38" i="1"/>
  <c r="E31" i="1"/>
  <c r="E22" i="1"/>
  <c r="E33" i="1"/>
  <c r="E77" i="1"/>
  <c r="E19" i="1"/>
  <c r="E18" i="1"/>
  <c r="E17" i="1"/>
  <c r="E21" i="1"/>
  <c r="E25" i="1"/>
  <c r="E39" i="1"/>
  <c r="D103" i="15" l="1"/>
  <c r="D106" i="15" s="1"/>
  <c r="D90" i="11"/>
  <c r="D97" i="11" s="1"/>
  <c r="D103" i="8"/>
  <c r="D103" i="7"/>
  <c r="D103" i="13"/>
  <c r="D90" i="14"/>
  <c r="D97" i="14" s="1"/>
  <c r="D103" i="6"/>
  <c r="D90" i="10"/>
  <c r="D97" i="10" s="1"/>
  <c r="D90" i="12"/>
  <c r="D97" i="12" s="1"/>
  <c r="D103" i="14"/>
  <c r="D90" i="6"/>
  <c r="D97" i="6" s="1"/>
  <c r="D90" i="13"/>
  <c r="D97" i="13" s="1"/>
  <c r="D103" i="12"/>
  <c r="D90" i="15"/>
  <c r="D97" i="15" s="1"/>
  <c r="D92" i="15"/>
  <c r="D100" i="15" s="1"/>
  <c r="D109" i="15" s="1"/>
  <c r="D92" i="14"/>
  <c r="D100" i="14" s="1"/>
  <c r="D109" i="14" s="1"/>
  <c r="D92" i="13"/>
  <c r="D100" i="13" s="1"/>
  <c r="D109" i="13" s="1"/>
  <c r="D92" i="12"/>
  <c r="D100" i="12" s="1"/>
  <c r="D109" i="12" s="1"/>
  <c r="D103" i="11"/>
  <c r="D92" i="11"/>
  <c r="D100" i="11" s="1"/>
  <c r="D109" i="11" s="1"/>
  <c r="D103" i="10"/>
  <c r="D92" i="10"/>
  <c r="D100" i="10" s="1"/>
  <c r="D109" i="10" s="1"/>
  <c r="D103" i="9"/>
  <c r="D92" i="9"/>
  <c r="D100" i="9" s="1"/>
  <c r="D109" i="9" s="1"/>
  <c r="D90" i="9"/>
  <c r="D97" i="9" s="1"/>
  <c r="D90" i="8"/>
  <c r="D97" i="8" s="1"/>
  <c r="D92" i="8"/>
  <c r="D100" i="8" s="1"/>
  <c r="D109" i="8" s="1"/>
  <c r="D90" i="7"/>
  <c r="D97" i="7" s="1"/>
  <c r="D92" i="7"/>
  <c r="D100" i="7" s="1"/>
  <c r="D109" i="7" s="1"/>
  <c r="D92" i="6"/>
  <c r="D100" i="6" s="1"/>
  <c r="D109" i="6" s="1"/>
  <c r="D103" i="5"/>
  <c r="D92" i="5"/>
  <c r="D100" i="5" s="1"/>
  <c r="D109" i="5" s="1"/>
  <c r="D90" i="5"/>
  <c r="D97" i="5" s="1"/>
  <c r="E44" i="1"/>
  <c r="E45" i="1"/>
  <c r="Q6" i="5" l="1"/>
  <c r="U6" i="5"/>
  <c r="S8" i="5" s="1"/>
  <c r="S10" i="5" s="1"/>
  <c r="S11" i="5" s="1"/>
  <c r="U15" i="5"/>
  <c r="S17" i="5" s="1"/>
  <c r="S19" i="5" s="1"/>
  <c r="S20" i="5" s="1"/>
  <c r="Q15" i="5"/>
  <c r="U6" i="7"/>
  <c r="S8" i="7" s="1"/>
  <c r="S10" i="7" s="1"/>
  <c r="S11" i="7" s="1"/>
  <c r="Q6" i="7"/>
  <c r="Q15" i="7"/>
  <c r="U15" i="7"/>
  <c r="S17" i="7" s="1"/>
  <c r="S19" i="7" s="1"/>
  <c r="S20" i="7" s="1"/>
  <c r="U6" i="8"/>
  <c r="S8" i="8" s="1"/>
  <c r="S10" i="8" s="1"/>
  <c r="S11" i="8" s="1"/>
  <c r="Q6" i="8"/>
  <c r="Q15" i="8"/>
  <c r="U15" i="8"/>
  <c r="S17" i="8" s="1"/>
  <c r="S19" i="8" s="1"/>
  <c r="S20" i="8" s="1"/>
  <c r="U6" i="9"/>
  <c r="S8" i="9" s="1"/>
  <c r="S10" i="9" s="1"/>
  <c r="S11" i="9" s="1"/>
  <c r="Q6" i="9"/>
  <c r="U15" i="9"/>
  <c r="S17" i="9" s="1"/>
  <c r="S19" i="9" s="1"/>
  <c r="S20" i="9" s="1"/>
  <c r="Q15" i="9"/>
  <c r="U6" i="13"/>
  <c r="S8" i="13" s="1"/>
  <c r="S10" i="13" s="1"/>
  <c r="S11" i="13" s="1"/>
  <c r="Q6" i="13"/>
  <c r="Q15" i="13"/>
  <c r="U15" i="13"/>
  <c r="S17" i="13" s="1"/>
  <c r="S19" i="13" s="1"/>
  <c r="S20" i="13" s="1"/>
  <c r="U6" i="14"/>
  <c r="S8" i="14" s="1"/>
  <c r="S10" i="14" s="1"/>
  <c r="S11" i="14" s="1"/>
  <c r="Q6" i="14"/>
  <c r="Q15" i="14"/>
  <c r="U15" i="14"/>
  <c r="S17" i="14" s="1"/>
  <c r="S19" i="14" s="1"/>
  <c r="S20" i="14" s="1"/>
  <c r="U6" i="15"/>
  <c r="S8" i="15" s="1"/>
  <c r="S10" i="15" s="1"/>
  <c r="S11" i="15" s="1"/>
  <c r="Q6" i="15"/>
  <c r="Q15" i="15"/>
  <c r="U15" i="15"/>
  <c r="S17" i="15" s="1"/>
  <c r="S19" i="15" s="1"/>
  <c r="S20" i="15" s="1"/>
  <c r="U6" i="12"/>
  <c r="S8" i="12" s="1"/>
  <c r="S10" i="12" s="1"/>
  <c r="S11" i="12" s="1"/>
  <c r="Q6" i="12"/>
  <c r="Q15" i="12"/>
  <c r="U15" i="12"/>
  <c r="S17" i="12" s="1"/>
  <c r="S19" i="12" s="1"/>
  <c r="S20" i="12" s="1"/>
  <c r="U6" i="6"/>
  <c r="S8" i="6" s="1"/>
  <c r="S10" i="6" s="1"/>
  <c r="S11" i="6" s="1"/>
  <c r="Q6" i="6"/>
  <c r="Q15" i="6"/>
  <c r="U15" i="6"/>
  <c r="S17" i="6" s="1"/>
  <c r="S19" i="6" s="1"/>
  <c r="S20" i="6" s="1"/>
  <c r="U6" i="11"/>
  <c r="S8" i="11" s="1"/>
  <c r="S10" i="11" s="1"/>
  <c r="S11" i="11" s="1"/>
  <c r="Q6" i="11"/>
  <c r="U15" i="11"/>
  <c r="S17" i="11" s="1"/>
  <c r="S19" i="11" s="1"/>
  <c r="S20" i="11" s="1"/>
  <c r="Q15" i="11"/>
  <c r="D106" i="8"/>
  <c r="D106" i="13"/>
  <c r="D106" i="7"/>
  <c r="D106" i="14"/>
  <c r="D106" i="12"/>
  <c r="D106" i="6"/>
  <c r="D106" i="11"/>
  <c r="U15" i="10"/>
  <c r="S17" i="10" s="1"/>
  <c r="S19" i="10" s="1"/>
  <c r="S20" i="10" s="1"/>
  <c r="Q6" i="10"/>
  <c r="N8" i="10" s="1"/>
  <c r="Q15" i="10"/>
  <c r="D106" i="10"/>
  <c r="U6" i="10"/>
  <c r="S8" i="10" s="1"/>
  <c r="S10" i="10" s="1"/>
  <c r="S11" i="10" s="1"/>
  <c r="D106" i="9"/>
  <c r="D106" i="5"/>
  <c r="D10" i="18"/>
  <c r="D20" i="18"/>
  <c r="D30" i="18"/>
  <c r="D40" i="18"/>
  <c r="D49" i="18"/>
  <c r="D58" i="18"/>
  <c r="D66" i="18"/>
  <c r="D67" i="18"/>
  <c r="D59" i="18"/>
  <c r="D50" i="18"/>
  <c r="D41" i="18"/>
  <c r="D31" i="18"/>
  <c r="D21" i="18"/>
  <c r="D11" i="18"/>
  <c r="N17" i="5" l="1"/>
  <c r="N19" i="5" s="1"/>
  <c r="N20" i="5" s="1"/>
  <c r="U16" i="5"/>
  <c r="S18" i="5" s="1"/>
  <c r="Q16" i="5"/>
  <c r="N18" i="5" s="1"/>
  <c r="U7" i="5"/>
  <c r="S9" i="5" s="1"/>
  <c r="Q7" i="5"/>
  <c r="N9" i="5" s="1"/>
  <c r="N8" i="5"/>
  <c r="N10" i="5" s="1"/>
  <c r="N11" i="5" s="1"/>
  <c r="Q7" i="7"/>
  <c r="N9" i="7" s="1"/>
  <c r="N8" i="7"/>
  <c r="N10" i="7" s="1"/>
  <c r="N11" i="7" s="1"/>
  <c r="U7" i="7"/>
  <c r="S9" i="7" s="1"/>
  <c r="N17" i="7"/>
  <c r="N19" i="7" s="1"/>
  <c r="N20" i="7" s="1"/>
  <c r="U16" i="7"/>
  <c r="S18" i="7" s="1"/>
  <c r="Q16" i="7"/>
  <c r="N18" i="7" s="1"/>
  <c r="N17" i="8"/>
  <c r="N19" i="8" s="1"/>
  <c r="N20" i="8" s="1"/>
  <c r="U16" i="8"/>
  <c r="S18" i="8" s="1"/>
  <c r="Q16" i="8"/>
  <c r="N18" i="8" s="1"/>
  <c r="U7" i="8"/>
  <c r="S9" i="8" s="1"/>
  <c r="Q7" i="8"/>
  <c r="N9" i="8" s="1"/>
  <c r="N8" i="8"/>
  <c r="N10" i="8" s="1"/>
  <c r="N11" i="8" s="1"/>
  <c r="N17" i="9"/>
  <c r="N19" i="9" s="1"/>
  <c r="N20" i="9" s="1"/>
  <c r="U16" i="9"/>
  <c r="S18" i="9" s="1"/>
  <c r="Q16" i="9"/>
  <c r="N18" i="9" s="1"/>
  <c r="U7" i="9"/>
  <c r="S9" i="9" s="1"/>
  <c r="N8" i="9"/>
  <c r="N10" i="9" s="1"/>
  <c r="N11" i="9" s="1"/>
  <c r="Q7" i="9"/>
  <c r="N9" i="9" s="1"/>
  <c r="N8" i="13"/>
  <c r="N10" i="13" s="1"/>
  <c r="N11" i="13" s="1"/>
  <c r="U7" i="13"/>
  <c r="S9" i="13" s="1"/>
  <c r="Q7" i="13"/>
  <c r="N9" i="13" s="1"/>
  <c r="Q16" i="13"/>
  <c r="N18" i="13" s="1"/>
  <c r="N17" i="13"/>
  <c r="N19" i="13" s="1"/>
  <c r="N20" i="13" s="1"/>
  <c r="U16" i="13"/>
  <c r="S18" i="13" s="1"/>
  <c r="U16" i="14"/>
  <c r="S18" i="14" s="1"/>
  <c r="Q16" i="14"/>
  <c r="N18" i="14" s="1"/>
  <c r="N17" i="14"/>
  <c r="N19" i="14" s="1"/>
  <c r="N20" i="14" s="1"/>
  <c r="N8" i="14"/>
  <c r="N10" i="14" s="1"/>
  <c r="N11" i="14" s="1"/>
  <c r="Q7" i="14"/>
  <c r="N9" i="14" s="1"/>
  <c r="U7" i="14"/>
  <c r="S9" i="14" s="1"/>
  <c r="Q16" i="15"/>
  <c r="N18" i="15" s="1"/>
  <c r="U16" i="15"/>
  <c r="S18" i="15" s="1"/>
  <c r="N17" i="15"/>
  <c r="N19" i="15" s="1"/>
  <c r="N20" i="15" s="1"/>
  <c r="N8" i="15"/>
  <c r="N10" i="15" s="1"/>
  <c r="N11" i="15" s="1"/>
  <c r="U7" i="15"/>
  <c r="S9" i="15" s="1"/>
  <c r="Q7" i="15"/>
  <c r="N9" i="15" s="1"/>
  <c r="U16" i="12"/>
  <c r="S18" i="12" s="1"/>
  <c r="N17" i="12"/>
  <c r="N19" i="12" s="1"/>
  <c r="N20" i="12" s="1"/>
  <c r="Q16" i="12"/>
  <c r="N18" i="12" s="1"/>
  <c r="Q7" i="12"/>
  <c r="N9" i="12" s="1"/>
  <c r="N8" i="12"/>
  <c r="N10" i="12" s="1"/>
  <c r="N11" i="12" s="1"/>
  <c r="U7" i="12"/>
  <c r="S9" i="12" s="1"/>
  <c r="U16" i="6"/>
  <c r="S18" i="6" s="1"/>
  <c r="Q16" i="6"/>
  <c r="N18" i="6" s="1"/>
  <c r="N17" i="6"/>
  <c r="N19" i="6" s="1"/>
  <c r="N20" i="6" s="1"/>
  <c r="N8" i="6"/>
  <c r="N10" i="6" s="1"/>
  <c r="N11" i="6" s="1"/>
  <c r="Q7" i="6"/>
  <c r="N9" i="6" s="1"/>
  <c r="U7" i="6"/>
  <c r="S9" i="6" s="1"/>
  <c r="U7" i="11"/>
  <c r="S9" i="11" s="1"/>
  <c r="Q7" i="11"/>
  <c r="N9" i="11" s="1"/>
  <c r="N8" i="11"/>
  <c r="N10" i="11" s="1"/>
  <c r="N11" i="11" s="1"/>
  <c r="N17" i="11"/>
  <c r="N19" i="11" s="1"/>
  <c r="N20" i="11" s="1"/>
  <c r="Q16" i="11"/>
  <c r="N18" i="11" s="1"/>
  <c r="U16" i="11"/>
  <c r="S18" i="11" s="1"/>
  <c r="N17" i="10"/>
  <c r="N19" i="10" s="1"/>
  <c r="N20" i="10" s="1"/>
  <c r="U16" i="10"/>
  <c r="S18" i="10" s="1"/>
  <c r="Q16" i="10"/>
  <c r="N18" i="10" s="1"/>
  <c r="N10" i="10"/>
  <c r="N11" i="10" s="1"/>
  <c r="Q7" i="10"/>
  <c r="N9" i="10" s="1"/>
  <c r="U7" i="10"/>
  <c r="S9" i="10" s="1"/>
  <c r="D12" i="18"/>
  <c r="D55" i="15" s="1"/>
  <c r="D22" i="18"/>
  <c r="D62" i="15" s="1"/>
  <c r="D68" i="18"/>
  <c r="D80" i="15" s="1"/>
  <c r="S19" i="18"/>
  <c r="Z19" i="18"/>
  <c r="D32" i="18"/>
  <c r="J55" i="15" s="1"/>
  <c r="S30" i="18"/>
  <c r="D60" i="18"/>
  <c r="D74" i="15" s="1"/>
  <c r="D51" i="18"/>
  <c r="D68" i="15" s="1"/>
  <c r="D42" i="18"/>
  <c r="J62" i="15" s="1"/>
  <c r="Z30" i="18"/>
  <c r="K57" i="1"/>
  <c r="O44" i="4"/>
  <c r="E80" i="1"/>
  <c r="K60" i="4"/>
  <c r="J59" i="4"/>
  <c r="K56" i="1" s="1"/>
  <c r="J57" i="4"/>
  <c r="K54" i="1" s="1"/>
  <c r="K53" i="4"/>
  <c r="J52" i="4"/>
  <c r="K49" i="1" s="1"/>
  <c r="J50" i="4"/>
  <c r="K47" i="1" s="1"/>
  <c r="D74" i="13" l="1"/>
  <c r="D74" i="14"/>
  <c r="D80" i="13"/>
  <c r="D80" i="14"/>
  <c r="D68" i="13"/>
  <c r="D68" i="14"/>
  <c r="D68" i="11"/>
  <c r="D68" i="12"/>
  <c r="D80" i="11"/>
  <c r="D80" i="12"/>
  <c r="D74" i="11"/>
  <c r="D74" i="12"/>
  <c r="D74" i="9"/>
  <c r="D74" i="10"/>
  <c r="D68" i="9"/>
  <c r="D68" i="10"/>
  <c r="D80" i="9"/>
  <c r="D80" i="10"/>
  <c r="D80" i="7"/>
  <c r="D80" i="8"/>
  <c r="D68" i="7"/>
  <c r="D68" i="8"/>
  <c r="D74" i="7"/>
  <c r="D74" i="8"/>
  <c r="D68" i="5"/>
  <c r="D68" i="6"/>
  <c r="D74" i="5"/>
  <c r="D74" i="6"/>
  <c r="D80" i="5"/>
  <c r="D80" i="6"/>
  <c r="D55" i="13"/>
  <c r="D55" i="14"/>
  <c r="J62" i="13"/>
  <c r="J62" i="14"/>
  <c r="J55" i="13"/>
  <c r="J55" i="14"/>
  <c r="D62" i="13"/>
  <c r="D62" i="14"/>
  <c r="D62" i="11"/>
  <c r="D62" i="12"/>
  <c r="J55" i="11"/>
  <c r="J55" i="12"/>
  <c r="J62" i="11"/>
  <c r="J62" i="12"/>
  <c r="D55" i="11"/>
  <c r="D55" i="12"/>
  <c r="J55" i="9"/>
  <c r="J55" i="10"/>
  <c r="J62" i="9"/>
  <c r="J62" i="10"/>
  <c r="D62" i="9"/>
  <c r="D62" i="10"/>
  <c r="D55" i="9"/>
  <c r="D55" i="10"/>
  <c r="D62" i="7"/>
  <c r="D62" i="8"/>
  <c r="J55" i="7"/>
  <c r="J55" i="8"/>
  <c r="D55" i="7"/>
  <c r="D55" i="8"/>
  <c r="J62" i="7"/>
  <c r="J62" i="8"/>
  <c r="D62" i="5"/>
  <c r="D62" i="6"/>
  <c r="D55" i="5"/>
  <c r="D55" i="6"/>
  <c r="J55" i="5"/>
  <c r="J55" i="6"/>
  <c r="J62" i="5"/>
  <c r="J62" i="6"/>
  <c r="E69" i="1"/>
  <c r="E52" i="1"/>
  <c r="E59" i="1"/>
  <c r="E64" i="1"/>
  <c r="E74" i="1"/>
  <c r="K52" i="1"/>
  <c r="K59" i="1"/>
  <c r="Z85" i="4"/>
  <c r="AA89" i="4"/>
  <c r="AA88" i="4"/>
  <c r="Z79" i="4"/>
  <c r="AA83" i="4"/>
  <c r="AA82" i="4"/>
  <c r="D68" i="4"/>
  <c r="D80" i="4"/>
  <c r="D74" i="4"/>
  <c r="J62" i="4"/>
  <c r="D62" i="4"/>
  <c r="J55" i="4"/>
  <c r="D55" i="4"/>
  <c r="L50" i="1"/>
  <c r="L57" i="1"/>
  <c r="K50" i="1"/>
  <c r="D88" i="4"/>
  <c r="E40" i="1" l="1"/>
  <c r="E41" i="1"/>
  <c r="E42" i="1"/>
  <c r="P16" i="1" s="1"/>
  <c r="E43" i="1"/>
  <c r="E26" i="1"/>
  <c r="AN99" i="4"/>
  <c r="AM93" i="4" s="1"/>
  <c r="AL98" i="4"/>
  <c r="AJ97" i="4"/>
  <c r="AH96" i="4"/>
  <c r="AF95" i="4"/>
  <c r="AD94" i="4"/>
  <c r="AK93" i="4"/>
  <c r="AI93" i="4"/>
  <c r="AG93" i="4"/>
  <c r="AE93" i="4"/>
  <c r="AC93" i="4"/>
  <c r="AN90" i="4"/>
  <c r="AM84" i="4" s="1"/>
  <c r="AL89" i="4"/>
  <c r="AJ88" i="4"/>
  <c r="AH87" i="4"/>
  <c r="AF86" i="4"/>
  <c r="AD85" i="4"/>
  <c r="AK84" i="4"/>
  <c r="AI84" i="4"/>
  <c r="AG84" i="4"/>
  <c r="AE84" i="4"/>
  <c r="AC84" i="4"/>
  <c r="AN81" i="4"/>
  <c r="AM75" i="4" s="1"/>
  <c r="AL80" i="4"/>
  <c r="AJ79" i="4"/>
  <c r="AH78" i="4"/>
  <c r="AF77" i="4"/>
  <c r="AD76" i="4"/>
  <c r="AC75" i="4" s="1"/>
  <c r="AK75" i="4"/>
  <c r="AI75" i="4"/>
  <c r="AG75" i="4"/>
  <c r="AE75" i="4"/>
  <c r="D77" i="4"/>
  <c r="CC70" i="4"/>
  <c r="BT70" i="4"/>
  <c r="BK70" i="4"/>
  <c r="BB70" i="4"/>
  <c r="AS70" i="4"/>
  <c r="AJ70" i="4"/>
  <c r="D71" i="4"/>
  <c r="CA69" i="4"/>
  <c r="BZ63" i="4" s="1"/>
  <c r="BR69" i="4"/>
  <c r="BQ63" i="4" s="1"/>
  <c r="BI69" i="4"/>
  <c r="BH63" i="4" s="1"/>
  <c r="AZ69" i="4"/>
  <c r="AY63" i="4" s="1"/>
  <c r="AQ69" i="4"/>
  <c r="AH69" i="4"/>
  <c r="AG63" i="4" s="1"/>
  <c r="BY67" i="4"/>
  <c r="BP67" i="4"/>
  <c r="BG67" i="4"/>
  <c r="AX67" i="4"/>
  <c r="AO67" i="4"/>
  <c r="AF67" i="4"/>
  <c r="BW65" i="4"/>
  <c r="BN65" i="4"/>
  <c r="BE65" i="4"/>
  <c r="AV65" i="4"/>
  <c r="AM65" i="4"/>
  <c r="AD65" i="4"/>
  <c r="D65" i="4"/>
  <c r="CB63" i="4"/>
  <c r="BX63" i="4"/>
  <c r="BV63" i="4"/>
  <c r="BS63" i="4"/>
  <c r="BO63" i="4"/>
  <c r="BM63" i="4"/>
  <c r="BJ63" i="4"/>
  <c r="BF63" i="4"/>
  <c r="BD63" i="4"/>
  <c r="BA63" i="4"/>
  <c r="AW63" i="4"/>
  <c r="AU63" i="4"/>
  <c r="AR63" i="4"/>
  <c r="AP63" i="4"/>
  <c r="AN63" i="4"/>
  <c r="AL63" i="4"/>
  <c r="AI63" i="4"/>
  <c r="AE63" i="4"/>
  <c r="AC63" i="4"/>
  <c r="F60" i="4"/>
  <c r="D59" i="4"/>
  <c r="E56" i="1" s="1"/>
  <c r="CA57" i="4"/>
  <c r="BR57" i="4"/>
  <c r="BI57" i="4"/>
  <c r="AZ57" i="4"/>
  <c r="AQ57" i="4"/>
  <c r="AH57" i="4"/>
  <c r="D57" i="4"/>
  <c r="E54" i="1" s="1"/>
  <c r="BY55" i="4"/>
  <c r="BP55" i="4"/>
  <c r="BG55" i="4"/>
  <c r="AX55" i="4"/>
  <c r="AO55" i="4"/>
  <c r="AF55" i="4"/>
  <c r="BW53" i="4"/>
  <c r="BN53" i="4"/>
  <c r="BE53" i="4"/>
  <c r="AV53" i="4"/>
  <c r="AM53" i="4"/>
  <c r="AD53" i="4"/>
  <c r="BZ52" i="4"/>
  <c r="BX52" i="4"/>
  <c r="BV52" i="4"/>
  <c r="BQ52" i="4"/>
  <c r="BO52" i="4"/>
  <c r="BM52" i="4"/>
  <c r="BH52" i="4"/>
  <c r="BF52" i="4"/>
  <c r="BD52" i="4"/>
  <c r="AY52" i="4"/>
  <c r="AW52" i="4"/>
  <c r="AU52" i="4"/>
  <c r="AP52" i="4"/>
  <c r="AN52" i="4"/>
  <c r="AL52" i="4"/>
  <c r="AG52" i="4"/>
  <c r="AE52" i="4"/>
  <c r="AC52" i="4"/>
  <c r="F53" i="4"/>
  <c r="D52" i="4"/>
  <c r="E49" i="1" s="1"/>
  <c r="D50" i="4"/>
  <c r="E47" i="1" s="1"/>
  <c r="CC48" i="4"/>
  <c r="BT48" i="4"/>
  <c r="BK48" i="4"/>
  <c r="BB48" i="4"/>
  <c r="AS48" i="4"/>
  <c r="AJ48" i="4"/>
  <c r="CA47" i="4"/>
  <c r="BZ41" i="4" s="1"/>
  <c r="BR47" i="4"/>
  <c r="BQ41" i="4" s="1"/>
  <c r="BI47" i="4"/>
  <c r="BH41" i="4" s="1"/>
  <c r="AZ47" i="4"/>
  <c r="AY41" i="4" s="1"/>
  <c r="AQ47" i="4"/>
  <c r="AP41" i="4" s="1"/>
  <c r="AH47" i="4"/>
  <c r="AG41" i="4" s="1"/>
  <c r="BY45" i="4"/>
  <c r="BP45" i="4"/>
  <c r="BG45" i="4"/>
  <c r="AX45" i="4"/>
  <c r="AO45" i="4"/>
  <c r="AF45" i="4"/>
  <c r="BW43" i="4"/>
  <c r="BN43" i="4"/>
  <c r="BE43" i="4"/>
  <c r="AV43" i="4"/>
  <c r="AM43" i="4"/>
  <c r="AD43" i="4"/>
  <c r="CB41" i="4"/>
  <c r="BX41" i="4"/>
  <c r="BV41" i="4"/>
  <c r="BS41" i="4"/>
  <c r="BO41" i="4"/>
  <c r="BM41" i="4"/>
  <c r="BJ41" i="4"/>
  <c r="BF41" i="4"/>
  <c r="BD41" i="4"/>
  <c r="BA41" i="4"/>
  <c r="AW41" i="4"/>
  <c r="AU41" i="4"/>
  <c r="AR41" i="4"/>
  <c r="AN41" i="4"/>
  <c r="AL41" i="4"/>
  <c r="AI41" i="4"/>
  <c r="AE41" i="4"/>
  <c r="AC41" i="4"/>
  <c r="CA35" i="4"/>
  <c r="BR35" i="4"/>
  <c r="BI35" i="4"/>
  <c r="AZ35" i="4"/>
  <c r="AQ35" i="4"/>
  <c r="AH35" i="4"/>
  <c r="BY33" i="4"/>
  <c r="BP33" i="4"/>
  <c r="BG33" i="4"/>
  <c r="AX33" i="4"/>
  <c r="AO33" i="4"/>
  <c r="AF33" i="4"/>
  <c r="BW31" i="4"/>
  <c r="BN31" i="4"/>
  <c r="BE31" i="4"/>
  <c r="AV31" i="4"/>
  <c r="AM31" i="4"/>
  <c r="AD31" i="4"/>
  <c r="BZ30" i="4"/>
  <c r="BX30" i="4"/>
  <c r="BV30" i="4"/>
  <c r="BQ30" i="4"/>
  <c r="BO30" i="4"/>
  <c r="BM30" i="4"/>
  <c r="BH30" i="4"/>
  <c r="BF30" i="4"/>
  <c r="BD30" i="4"/>
  <c r="AY30" i="4"/>
  <c r="AW30" i="4"/>
  <c r="AU30" i="4"/>
  <c r="AP30" i="4"/>
  <c r="AN30" i="4"/>
  <c r="AL30" i="4"/>
  <c r="AG30" i="4"/>
  <c r="AE30" i="4"/>
  <c r="AC30" i="4"/>
  <c r="CC26" i="4"/>
  <c r="BT26" i="4"/>
  <c r="BS19" i="4" s="1"/>
  <c r="BK26" i="4"/>
  <c r="BJ19" i="4" s="1"/>
  <c r="BB26" i="4"/>
  <c r="AS26" i="4"/>
  <c r="AR19" i="4" s="1"/>
  <c r="AJ26" i="4"/>
  <c r="CA25" i="4"/>
  <c r="BZ19" i="4" s="1"/>
  <c r="BR25" i="4"/>
  <c r="BQ19" i="4" s="1"/>
  <c r="BI25" i="4"/>
  <c r="AZ25" i="4"/>
  <c r="AY19" i="4" s="1"/>
  <c r="AQ25" i="4"/>
  <c r="AP19" i="4" s="1"/>
  <c r="AH25" i="4"/>
  <c r="AG19" i="4" s="1"/>
  <c r="BY23" i="4"/>
  <c r="BP23" i="4"/>
  <c r="BG23" i="4"/>
  <c r="AX23" i="4"/>
  <c r="AO23" i="4"/>
  <c r="AF23" i="4"/>
  <c r="BW21" i="4"/>
  <c r="BN21" i="4"/>
  <c r="BE21" i="4"/>
  <c r="AV21" i="4"/>
  <c r="AM21" i="4"/>
  <c r="AD21" i="4"/>
  <c r="CB19" i="4"/>
  <c r="BX19" i="4"/>
  <c r="BV19" i="4"/>
  <c r="BO19" i="4"/>
  <c r="BM19" i="4"/>
  <c r="BH19" i="4"/>
  <c r="BF19" i="4"/>
  <c r="BD19" i="4"/>
  <c r="BA19" i="4"/>
  <c r="AW19" i="4"/>
  <c r="AU19" i="4"/>
  <c r="AN19" i="4"/>
  <c r="AL19" i="4"/>
  <c r="AI19" i="4"/>
  <c r="AE19" i="4"/>
  <c r="AC19" i="4"/>
  <c r="CA13" i="4"/>
  <c r="BR13" i="4"/>
  <c r="BI13" i="4"/>
  <c r="AZ13" i="4"/>
  <c r="AQ13" i="4"/>
  <c r="AH13" i="4"/>
  <c r="BY11" i="4"/>
  <c r="BP11" i="4"/>
  <c r="BG11" i="4"/>
  <c r="AX11" i="4"/>
  <c r="AO11" i="4"/>
  <c r="AF11" i="4"/>
  <c r="BW9" i="4"/>
  <c r="BN9" i="4"/>
  <c r="BE9" i="4"/>
  <c r="AV9" i="4"/>
  <c r="AM9" i="4"/>
  <c r="AD9" i="4"/>
  <c r="BZ8" i="4"/>
  <c r="BX8" i="4"/>
  <c r="BV8" i="4"/>
  <c r="BQ8" i="4"/>
  <c r="BO8" i="4"/>
  <c r="BM8" i="4"/>
  <c r="BH8" i="4"/>
  <c r="BF8" i="4"/>
  <c r="BD8" i="4"/>
  <c r="AY8" i="4"/>
  <c r="AW8" i="4"/>
  <c r="AU8" i="4"/>
  <c r="AP8" i="4"/>
  <c r="AN8" i="4"/>
  <c r="AL8" i="4"/>
  <c r="AG8" i="4"/>
  <c r="AE8" i="4"/>
  <c r="AC8" i="4"/>
  <c r="W109" i="4" l="1"/>
  <c r="P29" i="4"/>
  <c r="W105" i="4"/>
  <c r="P24" i="4"/>
  <c r="W104" i="4"/>
  <c r="P25" i="4"/>
  <c r="W106" i="4"/>
  <c r="P26" i="4"/>
  <c r="W110" i="4"/>
  <c r="P30" i="4"/>
  <c r="W107" i="4"/>
  <c r="P27" i="4"/>
  <c r="W108" i="4"/>
  <c r="P28" i="4"/>
  <c r="U82" i="4"/>
  <c r="U83" i="4"/>
  <c r="W79" i="4"/>
  <c r="U89" i="4"/>
  <c r="U88" i="4"/>
  <c r="W85" i="4"/>
  <c r="E57" i="1"/>
  <c r="M16" i="1"/>
  <c r="L16" i="1"/>
  <c r="K16" i="1"/>
  <c r="K7" i="1"/>
  <c r="P7" i="1"/>
  <c r="D90" i="4" l="1"/>
  <c r="D103" i="4"/>
  <c r="D92" i="4"/>
  <c r="D100" i="4" s="1"/>
  <c r="D109" i="4" s="1"/>
  <c r="D106" i="4" l="1"/>
  <c r="U6" i="4"/>
  <c r="S8" i="4" s="1"/>
  <c r="S10" i="4" s="1"/>
  <c r="S11" i="4" s="1"/>
  <c r="Q15" i="4"/>
  <c r="U15" i="4"/>
  <c r="S17" i="4" s="1"/>
  <c r="S19" i="4" s="1"/>
  <c r="S20" i="4" s="1"/>
  <c r="Q6" i="4"/>
  <c r="D97" i="4"/>
  <c r="E95" i="1"/>
  <c r="E84" i="1"/>
  <c r="U7" i="4" l="1"/>
  <c r="S9" i="4" s="1"/>
  <c r="N8" i="4"/>
  <c r="N10" i="4" s="1"/>
  <c r="N11" i="4" s="1"/>
  <c r="Q7" i="4"/>
  <c r="N9" i="4" s="1"/>
  <c r="N17" i="4"/>
  <c r="N19" i="4" s="1"/>
  <c r="N20" i="4" s="1"/>
  <c r="Q16" i="4"/>
  <c r="N18" i="4" s="1"/>
  <c r="U16" i="4"/>
  <c r="S18" i="4" s="1"/>
  <c r="E101" i="1"/>
  <c r="E86" i="1"/>
  <c r="E92" i="1" l="1"/>
  <c r="M7" i="1" l="1"/>
  <c r="E20" i="1"/>
  <c r="E15" i="1"/>
  <c r="E14" i="1"/>
  <c r="E11" i="1"/>
  <c r="E10" i="1"/>
  <c r="E9" i="1"/>
  <c r="E8" i="1"/>
  <c r="E7" i="1"/>
  <c r="E4" i="1"/>
  <c r="U24" i="18"/>
  <c r="L15" i="1" l="1"/>
  <c r="M15" i="1"/>
  <c r="P15" i="1"/>
  <c r="K15" i="1"/>
  <c r="L6" i="1"/>
  <c r="M6" i="1"/>
  <c r="K6" i="1"/>
  <c r="P6" i="1"/>
  <c r="L7" i="1"/>
  <c r="AB24" i="18"/>
  <c r="AB22" i="18" s="1"/>
  <c r="E71" i="1"/>
  <c r="AB34" i="18" l="1"/>
  <c r="AB36" i="18"/>
  <c r="E61" i="1"/>
  <c r="E62" i="1"/>
  <c r="E72" i="1"/>
  <c r="U36" i="18"/>
  <c r="U34" i="18" s="1"/>
  <c r="U22" i="18"/>
  <c r="E67" i="1"/>
  <c r="E66" i="1"/>
  <c r="G57" i="1"/>
  <c r="E50" i="1"/>
  <c r="G50" i="1"/>
  <c r="E82" i="1" l="1"/>
  <c r="R15" i="1" l="1"/>
  <c r="P17" i="1" s="1"/>
  <c r="N15" i="1"/>
  <c r="R6" i="1"/>
  <c r="P8" i="1" s="1"/>
  <c r="P10" i="1" s="1"/>
  <c r="P11" i="1" s="1"/>
  <c r="N6" i="1"/>
  <c r="E98" i="1"/>
  <c r="R16" i="1" l="1"/>
  <c r="P18" i="1" s="1"/>
  <c r="N16" i="1"/>
  <c r="K18" i="1" s="1"/>
  <c r="P19" i="1"/>
  <c r="P20" i="1" s="1"/>
  <c r="K17" i="1"/>
  <c r="N7" i="1"/>
  <c r="R7" i="1"/>
  <c r="P9" i="1" s="1"/>
  <c r="E89" i="1" l="1"/>
  <c r="K8" i="1"/>
  <c r="K10" i="1" s="1"/>
  <c r="K11" i="1" s="1"/>
  <c r="K9" i="1"/>
  <c r="K19" i="1"/>
  <c r="K20" i="1" s="1"/>
</calcChain>
</file>

<file path=xl/sharedStrings.xml><?xml version="1.0" encoding="utf-8"?>
<sst xmlns="http://schemas.openxmlformats.org/spreadsheetml/2006/main" count="29614" uniqueCount="463">
  <si>
    <t>روضة</t>
  </si>
  <si>
    <t>مدرسة خاصة</t>
  </si>
  <si>
    <t>ادخار للحج</t>
  </si>
  <si>
    <t>استثمار</t>
  </si>
  <si>
    <t>أجار الشقة او المنزل</t>
  </si>
  <si>
    <t>ماچلة البيت</t>
  </si>
  <si>
    <t>بترول جميع السيارات</t>
  </si>
  <si>
    <t>مصروف العائلة</t>
  </si>
  <si>
    <t>بيل الكهرباء و الماء</t>
  </si>
  <si>
    <t xml:space="preserve">مساعدات انسانية </t>
  </si>
  <si>
    <t>جامعة</t>
  </si>
  <si>
    <t>راتب الشهري</t>
  </si>
  <si>
    <t>غلاء المعيشة</t>
  </si>
  <si>
    <t>دخل ايضافي كل شهر</t>
  </si>
  <si>
    <t>دعم اللحوم كل ثلاث شهور</t>
  </si>
  <si>
    <t>علاوة إسكان</t>
  </si>
  <si>
    <t>فقط مرة واحدة في السنه</t>
  </si>
  <si>
    <t>مساعدات خيرية</t>
  </si>
  <si>
    <t>*</t>
  </si>
  <si>
    <t>احتياجات ألاطفال</t>
  </si>
  <si>
    <t>جميع الابيال الانترنت و خطوط الهاتف</t>
  </si>
  <si>
    <t>المدرسة</t>
  </si>
  <si>
    <t>الملابس</t>
  </si>
  <si>
    <t>العيد</t>
  </si>
  <si>
    <t>تامين + التسجيل السنوي لجميع السيارات</t>
  </si>
  <si>
    <t>المصاريف الشهرية وتوزيعها</t>
  </si>
  <si>
    <t>جمعية</t>
  </si>
  <si>
    <t>علاج</t>
  </si>
  <si>
    <t>شهر 1</t>
  </si>
  <si>
    <t>شهر 2</t>
  </si>
  <si>
    <t>شهر 3</t>
  </si>
  <si>
    <t>شهر 4</t>
  </si>
  <si>
    <t>شهر 5</t>
  </si>
  <si>
    <t>شهر 6</t>
  </si>
  <si>
    <t>شهر 7</t>
  </si>
  <si>
    <t>شهر 8</t>
  </si>
  <si>
    <t>شهر 9</t>
  </si>
  <si>
    <t>شهر 10</t>
  </si>
  <si>
    <t>شهر 11</t>
  </si>
  <si>
    <t>شهر 12</t>
  </si>
  <si>
    <t>المصاريف السنوية</t>
  </si>
  <si>
    <t>مجموع الدخل 12 شهر</t>
  </si>
  <si>
    <t>مصروفات أخرى 12 شهر</t>
  </si>
  <si>
    <t>مصروفات أخرى</t>
  </si>
  <si>
    <t>ذهاب الى</t>
  </si>
  <si>
    <t>اضغط هنا للرجوع الى الصفحة  الرئيسية</t>
  </si>
  <si>
    <t>جدول شهر 2</t>
  </si>
  <si>
    <t>المجموع الكلي للراتب 12 شهر</t>
  </si>
  <si>
    <t>المجموع الكلي لغلاء المعيشة 12 شهر</t>
  </si>
  <si>
    <t>المجموع الكلي لعلاوة إسكان 12 شهر</t>
  </si>
  <si>
    <t xml:space="preserve">المجموع الكلي لدعم اللحوم </t>
  </si>
  <si>
    <t>المجموع الكلي لمساعدات خيرية 12 شهر</t>
  </si>
  <si>
    <t>المجموع الكلي للمصاريف العائلة 12 شهر</t>
  </si>
  <si>
    <t>المجموع الكلي للأجار الشقة او المنزل 12 شهر</t>
  </si>
  <si>
    <t>المجموع الكلي لماچلة البيت 12 شهر</t>
  </si>
  <si>
    <t>المجموع الكلي لجميع الابيال الانترنت و خطوط الهاتف 12 شهر</t>
  </si>
  <si>
    <t>المجموع الكلي فواتير الكهرباء و الماء 12 شهر</t>
  </si>
  <si>
    <t>المجموع الكلي للعلاج خلال السنة</t>
  </si>
  <si>
    <t>المجموع الكلي للبترول لجميع السيارات 12 شهر</t>
  </si>
  <si>
    <t>المجموع الكلي للمدرسة الخاصة خلال السنة</t>
  </si>
  <si>
    <t>المجموع الكلي للروضة خلال السنة</t>
  </si>
  <si>
    <t>المجموع الكلي للجامعة خلال السنة</t>
  </si>
  <si>
    <t>المجموع الكلي للمواصلات المدارس او الجامعات خلال السنة</t>
  </si>
  <si>
    <t>المجموع الكلي للاحتياجات ألاطفال خلال السنة</t>
  </si>
  <si>
    <t>المجموع الكلي للادخار للحج خلال السنة</t>
  </si>
  <si>
    <t>المجموع الكلي للمساعدات انسانية خلال السنة</t>
  </si>
  <si>
    <t>المجموع الكلي للادخار ( جمعية ) خلال السنة</t>
  </si>
  <si>
    <t>المجموع الكلي للاستثمار خلال السنة</t>
  </si>
  <si>
    <t>المجموع الكلي للمدخول اعمال حرة او خاص او غيرها</t>
  </si>
  <si>
    <t>المجموع الكلي للراتب الزوجة 12 شهر</t>
  </si>
  <si>
    <t>راتب الزوجة</t>
  </si>
  <si>
    <t>مواصلات المدرسة او الجامعة</t>
  </si>
  <si>
    <t xml:space="preserve">دروس تقوية للأطفال و الكبار </t>
  </si>
  <si>
    <t>المجموع الكلي للدروس التقوية للأطفال و الكبار خلال السنة</t>
  </si>
  <si>
    <t>الذهاب الى</t>
  </si>
  <si>
    <t>المجموع الكلي 12 شهراً</t>
  </si>
  <si>
    <t>عامل التنظيف لجميع السيارات</t>
  </si>
  <si>
    <t>مدخول اعمال حرة او خاص او جمعية او غيرها</t>
  </si>
  <si>
    <t>قسط البنك</t>
  </si>
  <si>
    <t>العام الماضي</t>
  </si>
  <si>
    <t>السنة الحالية</t>
  </si>
  <si>
    <t xml:space="preserve">هل الدين في السنة الحالية او العام الماضي  , يرجى الاختيار </t>
  </si>
  <si>
    <t xml:space="preserve"> المبلـــــــــــــغ الكلي لل :</t>
  </si>
  <si>
    <t xml:space="preserve"> تــــــــــــــــــــــم الدفـــــــــــــــــــع :</t>
  </si>
  <si>
    <t xml:space="preserve"> المتبـــــــــــــــــــــــــــــــــــــــــــــــقي :</t>
  </si>
  <si>
    <t xml:space="preserve"> الاســــــــــــــــــــــــــــــــــــــــــــــــــــم :</t>
  </si>
  <si>
    <t>المجموع الكلي للعامل التنظيف لجميع السيارات</t>
  </si>
  <si>
    <t>NBB</t>
  </si>
  <si>
    <t>BBK</t>
  </si>
  <si>
    <t>MEEM</t>
  </si>
  <si>
    <t>قسط بطاقة الفيزا البنكية</t>
  </si>
  <si>
    <t xml:space="preserve"> المبلـــــــــــــغ الكلي :</t>
  </si>
  <si>
    <t xml:space="preserve"> تــــــــــــــــــــــم الدفــــــــع :</t>
  </si>
  <si>
    <t xml:space="preserve"> المتبــــــــــــــــــــــــــــــــــــقي :</t>
  </si>
  <si>
    <t>مجموع الراتب مع مدخول الايضافي</t>
  </si>
  <si>
    <t xml:space="preserve"> الاســـــــــــــــــــــــــــــــــــــــم :</t>
  </si>
  <si>
    <t>ديــــن:</t>
  </si>
  <si>
    <t>قسط متنوع</t>
  </si>
  <si>
    <t xml:space="preserve"> الاســـــــــــــــــــــــــــــــــــــــــــــم :</t>
  </si>
  <si>
    <t xml:space="preserve"> اســـــــــــــــــــم البنك :</t>
  </si>
  <si>
    <t>ديـــــــــــــــن :</t>
  </si>
  <si>
    <t>مجموع الكلي ١٢ شهر للقسط متنوع</t>
  </si>
  <si>
    <t>مجموع الكلي ١٢ شهر للقسط البنك</t>
  </si>
  <si>
    <t>مجموع الكلي ١٢ شهر للقسط بطاقة الفيزا البنكية</t>
  </si>
  <si>
    <t>مجموع الكلي ١٢ شهر  للدائن او المدين ( سلف )</t>
  </si>
  <si>
    <t>مجموع ١٢ شهر للراتب مع مدخول الايضافي</t>
  </si>
  <si>
    <t>زكاة ( المال او الذهب و غيره من الاستثمارات)</t>
  </si>
  <si>
    <t>اخر تحديث بتاريخ</t>
  </si>
  <si>
    <t>عيادي العيد</t>
  </si>
  <si>
    <t>المجموع الكلي للعيادي العيد</t>
  </si>
  <si>
    <t>تصليح السيارة ( تبديل قطع غيار , صباغة و غيره)</t>
  </si>
  <si>
    <t>تعديل او تصليح او ( إضافة في المنزل مثل شراء أغراض )</t>
  </si>
  <si>
    <t>تكاليف العيدميلاد</t>
  </si>
  <si>
    <t>المجموع الكلي للتكاليف العيدميلاد</t>
  </si>
  <si>
    <t>-</t>
  </si>
  <si>
    <t>المجموع الكلي لجميع السيارات ( التأمين السنوي + التسجيل السنوي )</t>
  </si>
  <si>
    <t>السنة الحالية ( يعني الراتب ينقص )</t>
  </si>
  <si>
    <t>لو</t>
  </si>
  <si>
    <t>دائن</t>
  </si>
  <si>
    <t>مدين</t>
  </si>
  <si>
    <t>المتبقي من الراتب</t>
  </si>
  <si>
    <t>المتبقي الشهري من الراتب فقط</t>
  </si>
  <si>
    <t>مجموع ١٢ شهر من المتبقي من الراتب فقط</t>
  </si>
  <si>
    <t>المتبقي الشهري من الراتب + المدخول الايضافي -  ناقص جميع الاقتطاعات (الحج الاستثمار و غير )</t>
  </si>
  <si>
    <t>مجموع ١٢ شهر للمتبقي من الراتب + المدخول الايضافي - ناقص جميع الاقتطاعات (الحج الاستثمار و غير )</t>
  </si>
  <si>
    <t xml:space="preserve">السنة الحالية </t>
  </si>
  <si>
    <t>مهم</t>
  </si>
  <si>
    <t>العام الماضي ( ما ينحسب )</t>
  </si>
  <si>
    <r>
      <t xml:space="preserve">الدائن </t>
    </r>
    <r>
      <rPr>
        <b/>
        <sz val="12"/>
        <color rgb="FFFF0000"/>
        <rFont val="Calibri (Body)"/>
      </rPr>
      <t xml:space="preserve">( انا ماخذ سلف من احد )  </t>
    </r>
  </si>
  <si>
    <r>
      <t xml:space="preserve">المدين </t>
    </r>
    <r>
      <rPr>
        <b/>
        <sz val="12"/>
        <color rgb="FFFF0000"/>
        <rFont val="Calibri (Body)"/>
      </rPr>
      <t>(  ناس ماخذين مني سلف )</t>
    </r>
  </si>
  <si>
    <t>ILA</t>
  </si>
  <si>
    <t>جدول شهر 3</t>
  </si>
  <si>
    <t>جدول شهر 4</t>
  </si>
  <si>
    <t>جدول شهر 5</t>
  </si>
  <si>
    <t>جدول شهر 6</t>
  </si>
  <si>
    <t>جدول شهر 7</t>
  </si>
  <si>
    <t>جدول شهر 8</t>
  </si>
  <si>
    <t>جدول شهر 9</t>
  </si>
  <si>
    <t>جدول شهر 10</t>
  </si>
  <si>
    <t>جدول شهر 11</t>
  </si>
  <si>
    <t>ادخار الحج</t>
  </si>
  <si>
    <t>الاستثمار</t>
  </si>
  <si>
    <t>النسبة المئوية للراتب الشهري فقط</t>
  </si>
  <si>
    <t>النسبة المئوية للراتب الشهري + المدخول الإضافي</t>
  </si>
  <si>
    <t>مجموع النسبة المئوية الكلي</t>
  </si>
  <si>
    <t xml:space="preserve">للتعديل او الاضافة اذهب الى صفحة سلف و دين و الاقساط                    </t>
  </si>
  <si>
    <t>سلف و دين واقساط</t>
  </si>
  <si>
    <t>المتبقي من الراتب ١٢ شهر</t>
  </si>
  <si>
    <t>مصاريف متنوعة</t>
  </si>
  <si>
    <t>مصاريف متنوع</t>
  </si>
  <si>
    <t>ادخار ( تأمين و تسجيل + ثياب العيد )</t>
  </si>
  <si>
    <t xml:space="preserve">مصاريف متنوعة </t>
  </si>
  <si>
    <t>مجموع  ١٢ شهر للمتبقي من الراتب فقط (بدون اقتطاع الحج) + ادخار ( تأمين و تسجيل + ثياب العيد )</t>
  </si>
  <si>
    <t>مجموع ١٢ شهر للمتبقي من الراتب + المدخول الايضافي + الحج + تامين وتسجيل و العيد - ناقص جميع الاقتطاعات (الاستثمار و غير )</t>
  </si>
  <si>
    <t>مجموع ١٢ شهر للمصاريف الشهرية (بدون اقتطاع الحج + تامين وتسجيل و العيد )</t>
  </si>
  <si>
    <t>مجموع ١٢ شهر للمتبقي الشهري من الراتب + المدخول الايضافي + مع الادخار بنواعه (جمعية , حج و استثمار  + تامين وتسجيل و العيد )</t>
  </si>
  <si>
    <t>مجموع ١٢ شهر للمصاريف الشهرية (بدون اقتطاع الحج , الاستثمار و الجمعية  + تامين وتسجيل و العيد)</t>
  </si>
  <si>
    <t>ادخار ( تأمين و تسجيل + ثياب العيد + الروضة )</t>
  </si>
  <si>
    <t>NBK</t>
  </si>
  <si>
    <t>بطاقة صراف الالي</t>
  </si>
  <si>
    <t>علاج 2</t>
  </si>
  <si>
    <t>علاج 1</t>
  </si>
  <si>
    <t>NBK 1.1</t>
  </si>
  <si>
    <t>NBK 1.2</t>
  </si>
  <si>
    <t>NBK 1.3</t>
  </si>
  <si>
    <t>ILA 1.1</t>
  </si>
  <si>
    <t>ILA 1.2</t>
  </si>
  <si>
    <t>ILA 1.3</t>
  </si>
  <si>
    <t>BBK 1.1</t>
  </si>
  <si>
    <t>BBK 1.2</t>
  </si>
  <si>
    <t>BBK 1.3</t>
  </si>
  <si>
    <t>MEEM 1.1</t>
  </si>
  <si>
    <t>MEEM 1.2</t>
  </si>
  <si>
    <t>MEEM 1.3</t>
  </si>
  <si>
    <t>NBB 1.1</t>
  </si>
  <si>
    <t>NBB 1.2</t>
  </si>
  <si>
    <t>NBB 1.3</t>
  </si>
  <si>
    <t>علاج 3</t>
  </si>
  <si>
    <t>علاج 4</t>
  </si>
  <si>
    <t>علاج 5</t>
  </si>
  <si>
    <t>علاج 6</t>
  </si>
  <si>
    <t>دفع مشتريات بطاقة الفيزا العاديه 1 - 2 - 3</t>
  </si>
  <si>
    <t>اجار الشقة ١٫١</t>
  </si>
  <si>
    <t>اجار الشقة ١٫٢</t>
  </si>
  <si>
    <t>اجار الشقة ١٫٣</t>
  </si>
  <si>
    <t>اجار الشقة ١٫٤</t>
  </si>
  <si>
    <t>اجار الشقة ١٫٥</t>
  </si>
  <si>
    <t>اجار الشقة ١٫٦</t>
  </si>
  <si>
    <t>ماجلة البيت ١٫١</t>
  </si>
  <si>
    <t>ماجلة البيت ١٫٢</t>
  </si>
  <si>
    <t>ماجلة البيت ١٫٣</t>
  </si>
  <si>
    <t>ماجلة البيت ١٫٤</t>
  </si>
  <si>
    <t>ماجلة البيت ١٫٥</t>
  </si>
  <si>
    <t>ماجلة البيت ١٫٦</t>
  </si>
  <si>
    <t>جميع الابيال ١٫١</t>
  </si>
  <si>
    <t>جميع الابيال ١٫٣</t>
  </si>
  <si>
    <t>جميع الابيال ١٫٢</t>
  </si>
  <si>
    <t>جميع الابيال ١٫٤</t>
  </si>
  <si>
    <t>جميع الابيال ١٫٥</t>
  </si>
  <si>
    <t>جميع الابيال ١٫٦</t>
  </si>
  <si>
    <t>بيل الكهرباء ١٫١</t>
  </si>
  <si>
    <t>بيل الكهرباء ١٫٢</t>
  </si>
  <si>
    <t>بيل الكهرباء ١٫٣</t>
  </si>
  <si>
    <t>بيل الكهرباء ١٫٤</t>
  </si>
  <si>
    <t>بيل الكهرباء ١٫٥</t>
  </si>
  <si>
    <t>بيل الكهرباء ١٫٦</t>
  </si>
  <si>
    <t>بترول الجميع ١٫١</t>
  </si>
  <si>
    <t>بترول الجميع ١٫٢</t>
  </si>
  <si>
    <t>بترول الجميع ١٫٣</t>
  </si>
  <si>
    <t>بترول الجميع ١٫٤</t>
  </si>
  <si>
    <t>بترول الجميع ١٫٥</t>
  </si>
  <si>
    <t>بترول الجميع ١٫٦</t>
  </si>
  <si>
    <t>تصليح سيارة ١٫١</t>
  </si>
  <si>
    <t>تصليح سيارة ١٫٢</t>
  </si>
  <si>
    <t>تصليح سيارة ١٫٣</t>
  </si>
  <si>
    <t>تصليح سيارة ١٫٤</t>
  </si>
  <si>
    <t>تصليح سيارة ١٫٥</t>
  </si>
  <si>
    <t>تصليح سيارة ١٫٦</t>
  </si>
  <si>
    <t>تصليح سيارة 2.1</t>
  </si>
  <si>
    <t>تصليح سيارة 2.2</t>
  </si>
  <si>
    <t>تصليح سيارة 2.3</t>
  </si>
  <si>
    <t>تصليح سيارة 2.4</t>
  </si>
  <si>
    <t>تصليح سيارة 2.5</t>
  </si>
  <si>
    <t>تصليح سيارة 2.6</t>
  </si>
  <si>
    <t>تعديل البيت ١٫١</t>
  </si>
  <si>
    <t>تعديل البيت ١٫٢</t>
  </si>
  <si>
    <t>تعديل البيت ١٫٣</t>
  </si>
  <si>
    <t>تعديل البيت ١٫٤</t>
  </si>
  <si>
    <t>تعديل البيت ١٫٥</t>
  </si>
  <si>
    <t>تعديل البيت ١٫٦</t>
  </si>
  <si>
    <t>تعديل البيت ٢٫١</t>
  </si>
  <si>
    <t>تعديل البيت ٢٫٣</t>
  </si>
  <si>
    <t>تعديل البيت ٢٫٢</t>
  </si>
  <si>
    <t>تعديل البيت ٢٫٤</t>
  </si>
  <si>
    <t>تعديل البيت ٢٫٥</t>
  </si>
  <si>
    <t>تعديل البيت ٢٫٦</t>
  </si>
  <si>
    <t>عيدميلاد ١٫١</t>
  </si>
  <si>
    <t>عيدميلاد ١٫٢</t>
  </si>
  <si>
    <t>عيدميلاد ١٫٣</t>
  </si>
  <si>
    <t>عيدميلاد ١٫٤</t>
  </si>
  <si>
    <t>عيدميلاد ١٫٥</t>
  </si>
  <si>
    <t>عيدميلاد ١٫٦</t>
  </si>
  <si>
    <t>مدرسة خاصة ١٫١</t>
  </si>
  <si>
    <t>مدرسة خاصة ١٫٢</t>
  </si>
  <si>
    <t>مدرسة خاصة ١٫٣</t>
  </si>
  <si>
    <t>مدرسة خاصة ١٫٤</t>
  </si>
  <si>
    <t>مدرسة خاصة ١٫٥</t>
  </si>
  <si>
    <t>مدرسة خاصة ١٫٦</t>
  </si>
  <si>
    <t>روضة ١٫١</t>
  </si>
  <si>
    <t>روضة ١٫٢</t>
  </si>
  <si>
    <t>روضة ١٫٣</t>
  </si>
  <si>
    <t>روضة ١٫٤</t>
  </si>
  <si>
    <t>روضة ١٫٥</t>
  </si>
  <si>
    <t>روضة ١٫٦</t>
  </si>
  <si>
    <t>جامعة ١٫١</t>
  </si>
  <si>
    <t>جامعة ١٫٢</t>
  </si>
  <si>
    <t>جامعة ١٫٣</t>
  </si>
  <si>
    <t>جامعة ١٫٤</t>
  </si>
  <si>
    <t>جامعة ١٫٥</t>
  </si>
  <si>
    <t>جامعة ١٫٦</t>
  </si>
  <si>
    <t>مواصلات المدرسة او الجامعة 1.1</t>
  </si>
  <si>
    <t>مواصلات المدرسة او الجامعة 1.2</t>
  </si>
  <si>
    <t>مواصلات المدرسة او الجامعة 1.3</t>
  </si>
  <si>
    <t>مواصلات المدرسة او الجامعة 1.4</t>
  </si>
  <si>
    <t>مواصلات المدرسة او الجامعة 1.6</t>
  </si>
  <si>
    <t>مواصلات المدرسة او الجامعة 1.5</t>
  </si>
  <si>
    <t>دروس تقوية للأطفال و الكبار  1.1</t>
  </si>
  <si>
    <t>دروس تقوية للأطفال و الكبار  1.2</t>
  </si>
  <si>
    <t>دروس تقوية للأطفال و الكبار  1.3</t>
  </si>
  <si>
    <t>دروس تقوية للأطفال و الكبار  1.4</t>
  </si>
  <si>
    <t>دروس تقوية للأطفال و الكبار  1.5</t>
  </si>
  <si>
    <t>دروس تقوية للأطفال و الكبار  1.6</t>
  </si>
  <si>
    <t>احتياجات ألاطفال 1.1</t>
  </si>
  <si>
    <t>احتياجات ألاطفال 1.2</t>
  </si>
  <si>
    <t>احتياجات ألاطفال 1.3</t>
  </si>
  <si>
    <t>احتياجات ألاطفال 1.4</t>
  </si>
  <si>
    <t>احتياجات ألاطفال 1.5</t>
  </si>
  <si>
    <t>احتياجات ألاطفال 1.6</t>
  </si>
  <si>
    <t>تامين + التسجيل السنوي لجميع السيارات 1.1</t>
  </si>
  <si>
    <t>تامين + التسجيل السنوي لجميع السيارات 1.2</t>
  </si>
  <si>
    <t>تامين + التسجيل السنوي لجميع السيارات 1.3</t>
  </si>
  <si>
    <t>تامين + التسجيل السنوي لجميع السيارات 1.4</t>
  </si>
  <si>
    <t>تامين + التسجيل السنوي لجميع السيارات 1.5</t>
  </si>
  <si>
    <t>تامين + التسجيل السنوي لجميع السيارات 1.6</t>
  </si>
  <si>
    <t>دفع مشتريات بطاقة الفيزا متنوعة ١</t>
  </si>
  <si>
    <t>دفع مشتريات بطاقة الفيزا متنوعة ٢</t>
  </si>
  <si>
    <t>دفع مشتريات بطاقة الفيزا متنوعة ٣</t>
  </si>
  <si>
    <t>مجموع الكلي الاقتطاعات للبطائق و حسابي المصرفي</t>
  </si>
  <si>
    <t>اسم البنك</t>
  </si>
  <si>
    <t>السعر</t>
  </si>
  <si>
    <t>بدون اقتطاع ادخار + الحج</t>
  </si>
  <si>
    <t>غير محسوب ذي الشهر</t>
  </si>
  <si>
    <t>غير محسوب ذي الشهر 1.3</t>
  </si>
  <si>
    <t>غير محسوب ذي الشهر 1.2</t>
  </si>
  <si>
    <t>غير محسوب ذي الشهر 1.1</t>
  </si>
  <si>
    <t>اجار الشقة ١٫٧</t>
  </si>
  <si>
    <t>تصليح سيارة 2.7</t>
  </si>
  <si>
    <t>مدرسة خاصة ١٫٧</t>
  </si>
  <si>
    <t>ماجلة البيت ١٫٧</t>
  </si>
  <si>
    <t>تعديل البيت ١٫٧</t>
  </si>
  <si>
    <t>روضة ١٫٧</t>
  </si>
  <si>
    <t>جامعة ١٫٧</t>
  </si>
  <si>
    <t>تعديل البيت ٢٫٧</t>
  </si>
  <si>
    <t>جميع الابيال ١٫٧</t>
  </si>
  <si>
    <t>بيل الكهرباء ١٫٧</t>
  </si>
  <si>
    <t>دروس تقوية للأطفال و الكبار  1.7</t>
  </si>
  <si>
    <t>مواصلات المدرسة او الجامعة 1.7</t>
  </si>
  <si>
    <t>تامين + التسجيل السنوي لجميع السيارات 1.7</t>
  </si>
  <si>
    <t>احتياجات ألاطفال 1.7</t>
  </si>
  <si>
    <t>بترول الجميع ١٫٧</t>
  </si>
  <si>
    <t>علاج 7</t>
  </si>
  <si>
    <t>تصليح سيارة ١٫٧</t>
  </si>
  <si>
    <t>عيدميلاد ١٫٧</t>
  </si>
  <si>
    <t>جدول شهر 1</t>
  </si>
  <si>
    <t>ادخار للسفر</t>
  </si>
  <si>
    <t>مجموع المصاريف الشهرية (بدون اقتطاع الحج + تامين وتسجيل و العيد + ادخار للسفر )</t>
  </si>
  <si>
    <t>المتبقي الشهري من الراتب + المدخول الايضافي + مع الادخار بنواعه (جمعية , حج و استثمار  + تامين وتسجيل و العيد ) + ادخار للسفر</t>
  </si>
  <si>
    <t>مجموع المصاريف الشهرية (بدون اقتطاع الحج , الاستثمار و الجمعية  + تامين وتسجيل و العيد) + ادخار للسفر</t>
  </si>
  <si>
    <t>المتبقي الشهري من الراتب + المدخول الايضافي + الحج + تامين وتسجيل و العيد + ادخار للسفر - ناقص جميع الاقتطاعات (الاستثمار و غير )</t>
  </si>
  <si>
    <t>الراتب  الشهري فقط</t>
  </si>
  <si>
    <t>المتبقي الشهري من الراتب فقط ( بدون اقتطاع ) الحج + ادخار ( تأمين و تسجيل + ثياب العيد ) + ادخار للسفر</t>
  </si>
  <si>
    <t>ادخار ( تأمين و تسجيل + ثياب العيد ) + للسفر</t>
  </si>
  <si>
    <t>ادخار سفر</t>
  </si>
  <si>
    <t xml:space="preserve">مــــــــــــــلاحظات </t>
  </si>
  <si>
    <t>مجرد ملاحظة و مارح ينحسب , اختار البنك</t>
  </si>
  <si>
    <t>نعــــم بتــــــــــــنزل ذي الشهر</t>
  </si>
  <si>
    <t>لا مـــــا بتــــــــنزل ذي الشهر</t>
  </si>
  <si>
    <t>كهرباء</t>
  </si>
  <si>
    <t>بيل تلفوني + الفايبر</t>
  </si>
  <si>
    <t>تامين مالي + تسجيل سيارة</t>
  </si>
  <si>
    <t>تامين + تسجيل سيارة ابوي</t>
  </si>
  <si>
    <t>أخرى</t>
  </si>
  <si>
    <t>تصليح سيارتي</t>
  </si>
  <si>
    <t>تصليح أي شي كهربائي فالمنزل</t>
  </si>
  <si>
    <t>مجموع مشتريات متنوعة للفيزاء</t>
  </si>
  <si>
    <t>الي لازم ادفع</t>
  </si>
  <si>
    <t>بطاقة الفيزاء مجرد معلومات عامة ( غير محسوب في الجدول )</t>
  </si>
  <si>
    <t>تصليح أي شي الكتروني فالمنزل</t>
  </si>
  <si>
    <t>المبلغ الذي تم دفعة العام الماضي</t>
  </si>
  <si>
    <t>المبلغ الذي يجب دفعة:</t>
  </si>
  <si>
    <t>اصل المبلـــــــــــــغ الكلي :</t>
  </si>
  <si>
    <t>يتم حسبة في صفحة الرئيسي</t>
  </si>
  <si>
    <t>+</t>
  </si>
  <si>
    <t>احتياجات ألاطفال - مدرسة</t>
  </si>
  <si>
    <t>احتياجات ألاطفال - ملابس</t>
  </si>
  <si>
    <t>احتياجات ألاطفال - العيد</t>
  </si>
  <si>
    <t>ذي ينحسب في النهاية حق المجموع</t>
  </si>
  <si>
    <t xml:space="preserve">ذي حق الصفحة الرئيسية </t>
  </si>
  <si>
    <t xml:space="preserve">يرجى الاختيار </t>
  </si>
  <si>
    <t>يرجى الاختيار</t>
  </si>
  <si>
    <t>سالب</t>
  </si>
  <si>
    <t>موجب</t>
  </si>
  <si>
    <t>وصــــــــــــــــــــــــــــــــــــــف :</t>
  </si>
  <si>
    <t>قسط بطاقة الفيزا البنكية 1.1</t>
  </si>
  <si>
    <t>قسط بطاقة الفيزا البنكية  1.3</t>
  </si>
  <si>
    <t>قسط بطاقة الفيزا البنكية 1.5</t>
  </si>
  <si>
    <t>قسط بطاقة الفيزا البنكية 1.2</t>
  </si>
  <si>
    <t>قسط بطاقة الفيزا البنكية 1.4</t>
  </si>
  <si>
    <t>قسط بطاقة الفيزا البنكية 1.6</t>
  </si>
  <si>
    <t>قسط بطاقة الفيزا البنكية 1.7</t>
  </si>
  <si>
    <t>قسط البنك 1.1</t>
  </si>
  <si>
    <t>قسط البنك 1.3</t>
  </si>
  <si>
    <t>قسط البنك 1.4</t>
  </si>
  <si>
    <t>قسط البنك 1.2</t>
  </si>
  <si>
    <t>قسط البنك 1.5</t>
  </si>
  <si>
    <t>قسط البنك 1.6</t>
  </si>
  <si>
    <t>قسط البنك 1.7</t>
  </si>
  <si>
    <t>قسط متنوع 1.1</t>
  </si>
  <si>
    <t>قسط متنوع 1.3</t>
  </si>
  <si>
    <t>قسط متنوع 1.5</t>
  </si>
  <si>
    <t>قسط متنوع 1.2</t>
  </si>
  <si>
    <t>قسط متنوع 1.4</t>
  </si>
  <si>
    <t>قسط متنوع 1.6</t>
  </si>
  <si>
    <t>قسط متنوع 1.7</t>
  </si>
  <si>
    <t>ثياب العيد</t>
  </si>
  <si>
    <t>راتب الزوجة 1.1</t>
  </si>
  <si>
    <t>راتب الزوجة 1.2</t>
  </si>
  <si>
    <t>راتب الزوجة 1.3</t>
  </si>
  <si>
    <t>راتب الزوجة 1.4</t>
  </si>
  <si>
    <t>راتب الزوجة 1.5</t>
  </si>
  <si>
    <t>راتب الزوجة 1.6</t>
  </si>
  <si>
    <t>راتب الزوجة 1.7</t>
  </si>
  <si>
    <t>مصروف العائلة 1.1</t>
  </si>
  <si>
    <t>مصروف العائلة  1.3</t>
  </si>
  <si>
    <t>مصروف العائلة  1.5</t>
  </si>
  <si>
    <t>مصروف العائلة 1.2</t>
  </si>
  <si>
    <t>مصروف العائلة  1.4</t>
  </si>
  <si>
    <t>مصروف العائلة  1.6</t>
  </si>
  <si>
    <t>مصروف العائلة  1.7</t>
  </si>
  <si>
    <t>مصروفات أخرى 1.1</t>
  </si>
  <si>
    <t>مصروفات أخرى  1.3</t>
  </si>
  <si>
    <t>مصروفات أخرى  1.5</t>
  </si>
  <si>
    <t>مصروفات أخرى  1.2</t>
  </si>
  <si>
    <t>مصروفات أخرى  1.4</t>
  </si>
  <si>
    <t>مصروفات أخرى  1.6</t>
  </si>
  <si>
    <t>مصروفات أخرى 1.7</t>
  </si>
  <si>
    <t>عامل التنظيف لجميع السيارات  1.1</t>
  </si>
  <si>
    <t>عامل التنظيف لجميع السيارات  1.3</t>
  </si>
  <si>
    <t>عامل التنظيف لجميع السيارات  1.5</t>
  </si>
  <si>
    <t>عامل التنظيف لجميع السيارات  1.2</t>
  </si>
  <si>
    <t>عامل التنظيف لجميع السيارات  1.4</t>
  </si>
  <si>
    <t>عامل التنظيف لجميع السيارات  1.6</t>
  </si>
  <si>
    <t>عامل التنظيف لجميع السيارات  1.7</t>
  </si>
  <si>
    <t>ادخار للحج  1.1</t>
  </si>
  <si>
    <t>ادخار للحج  1.3</t>
  </si>
  <si>
    <t>ادخار للحج  1.5</t>
  </si>
  <si>
    <t>ادخار للحج  1.2</t>
  </si>
  <si>
    <t>ادخار للحج  1.4</t>
  </si>
  <si>
    <t>ادخار للحج  1.6</t>
  </si>
  <si>
    <t>ادخار للحج  1.7</t>
  </si>
  <si>
    <t>مساعدات انسانية  1.1</t>
  </si>
  <si>
    <t>مساعدات انسانية   1.3</t>
  </si>
  <si>
    <t>مساعدات انسانية   1.5</t>
  </si>
  <si>
    <t>مساعدات انسانية   1.2</t>
  </si>
  <si>
    <t>مساعدات انسانية   1.4</t>
  </si>
  <si>
    <t>مساعدات انسانية   1.6</t>
  </si>
  <si>
    <t>مساعدات انسانية   1.7</t>
  </si>
  <si>
    <t>جمعية  1.1</t>
  </si>
  <si>
    <t>جمعية  1.3</t>
  </si>
  <si>
    <t>جمعية  1.5</t>
  </si>
  <si>
    <t>جمعية  1.2</t>
  </si>
  <si>
    <t>جمعية  1.4</t>
  </si>
  <si>
    <t>جمعية  1.6</t>
  </si>
  <si>
    <t>جمعية  1.7</t>
  </si>
  <si>
    <t>استثمار  1.1</t>
  </si>
  <si>
    <t>استثمار  1.3</t>
  </si>
  <si>
    <t>استثمار  1.5</t>
  </si>
  <si>
    <t>استثمار  1.2</t>
  </si>
  <si>
    <t>استثمار  1.4</t>
  </si>
  <si>
    <t>استثمار  1.6</t>
  </si>
  <si>
    <t>استثمار  1.7</t>
  </si>
  <si>
    <t>عيادي العيد  1.1</t>
  </si>
  <si>
    <t>عيادي العيد   1.3</t>
  </si>
  <si>
    <t>عيادي العيد   1.5</t>
  </si>
  <si>
    <t>عيادي العيد   1.2</t>
  </si>
  <si>
    <t>عيادي العيد  1.4</t>
  </si>
  <si>
    <t>عيادي العيد   1.6</t>
  </si>
  <si>
    <t>عيادي العيد   1.7</t>
  </si>
  <si>
    <t>ادخار ( تأمين و تسجيل + ثياب العيد + الروضة )  1.1</t>
  </si>
  <si>
    <t>ادخار ( تأمين و تسجيل + ثياب العيد + الروضة )   1.3</t>
  </si>
  <si>
    <t>ادخار ( تأمين و تسجيل + ثياب العيد + الروضة )  1.5</t>
  </si>
  <si>
    <t>ادخار ( تأمين و تسجيل + ثياب العيد + الروضة )  1.2</t>
  </si>
  <si>
    <t>ادخار ( تأمين و تسجيل + ثياب العيد + الروضة )  1.4</t>
  </si>
  <si>
    <t>ادخار ( تأمين و تسجيل + ثياب العيد + الروضة )  1.6</t>
  </si>
  <si>
    <t>ادخار ( تأمين و تسجيل + ثياب العيد + الروضة )  1.7</t>
  </si>
  <si>
    <t>ادخار للسفر  1.1</t>
  </si>
  <si>
    <t>ادخار للسفر  1.3</t>
  </si>
  <si>
    <t>ادخار للسفر  1.5</t>
  </si>
  <si>
    <t>ادخار للسفر  1.2</t>
  </si>
  <si>
    <t>ادخار للسفر  1.4</t>
  </si>
  <si>
    <t>ادخار للسفر  1.6</t>
  </si>
  <si>
    <t>ادخار للسفر  1.7</t>
  </si>
  <si>
    <t>تاربح البداء</t>
  </si>
  <si>
    <t>تاريخ الانتهاء</t>
  </si>
  <si>
    <t xml:space="preserve">الفطر </t>
  </si>
  <si>
    <t xml:space="preserve">جدول شهر 12 </t>
  </si>
  <si>
    <t>تصليح الكورولا cv اكسل و لور ارم ٨٧ ديتار</t>
  </si>
  <si>
    <t>تصليح مكيف الكامري</t>
  </si>
  <si>
    <t>العيال</t>
  </si>
  <si>
    <t>ركز اهني هل يوجد عيد في ذي الشهر  حق لثياب او العيادي</t>
  </si>
  <si>
    <t>لا</t>
  </si>
  <si>
    <t>عيادي+ عيادي عيالي</t>
  </si>
  <si>
    <t>عيادي ، عيادي عيالي + ثياب العيد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</si>
</sst>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#,##0.000"/>
    <numFmt numFmtId="167" formatCode="#,##0.000_);\(#,##0.000\)"/>
    <numFmt numFmtId="168" formatCode="[$BHD]\ #,##0.000"/>
    <numFmt numFmtId="169" formatCode="[$BHD]\ #,##0.00"/>
    <numFmt numFmtId="171" formatCode="yyyy\-mm\-dd;@"/>
    <numFmt numFmtId="172" formatCode="[$BHD]\ #,##0.00_);[Red]\([$BHD]\ #,##0.00\)"/>
    <numFmt numFmtId="173" formatCode="&quot;$&quot;#,##0.000"/>
    <numFmt numFmtId="175" formatCode="[$BHD]\ #,##0_);[Red]\-[$BHD]\ #,##0"/>
    <numFmt numFmtId="176" formatCode="%#,##0_);[Red]###0%"/>
    <numFmt numFmtId="177" formatCode="_([$BHD]\ * #,##0.000_);_([$BHD]\ * \(#,##0.000\);_([$BHD]\ * &quot;-&quot;???_);_(@_)"/>
    <numFmt numFmtId="180" formatCode="[$BHD]\ #,##0.000_);[Red]\([$BHD]\ #,##0.000\)"/>
    <numFmt numFmtId="186" formatCode="#,##0.000;[Red]#,##0.000"/>
  </numFmts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charset val="162"/>
      <scheme val="minor"/>
    </font>
    <font>
      <b/>
      <sz val="12"/>
      <color rgb="FFFF0000"/>
      <name val="Calibri (Body)"/>
    </font>
    <font>
      <b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C4E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BDC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FFC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rgb="FF000000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0" borderId="0" xfId="1" applyBorder="1" applyAlignment="1">
      <alignment wrapText="1"/>
    </xf>
    <xf numFmtId="0" fontId="1" fillId="0" borderId="0" xfId="1" applyBorder="1" applyAlignment="1" applyProtection="1">
      <alignment horizontal="center"/>
      <protection locked="0"/>
    </xf>
    <xf numFmtId="166" fontId="0" fillId="0" borderId="0" xfId="0" applyNumberFormat="1"/>
    <xf numFmtId="0" fontId="2" fillId="0" borderId="0" xfId="0" applyFont="1"/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168" fontId="0" fillId="4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/>
    <xf numFmtId="168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8" fontId="6" fillId="0" borderId="0" xfId="2" applyNumberFormat="1" applyFont="1" applyFill="1" applyBorder="1" applyAlignment="1" applyProtection="1">
      <alignment vertical="center"/>
    </xf>
    <xf numFmtId="168" fontId="2" fillId="0" borderId="14" xfId="0" applyNumberFormat="1" applyFont="1" applyBorder="1"/>
    <xf numFmtId="168" fontId="2" fillId="0" borderId="13" xfId="0" applyNumberFormat="1" applyFont="1" applyBorder="1"/>
    <xf numFmtId="168" fontId="2" fillId="0" borderId="10" xfId="0" applyNumberFormat="1" applyFont="1" applyBorder="1"/>
    <xf numFmtId="168" fontId="2" fillId="0" borderId="12" xfId="0" applyNumberFormat="1" applyFont="1" applyBorder="1"/>
    <xf numFmtId="0" fontId="2" fillId="10" borderId="0" xfId="0" applyFont="1" applyFill="1"/>
    <xf numFmtId="0" fontId="0" fillId="0" borderId="18" xfId="0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20" xfId="0" applyBorder="1"/>
    <xf numFmtId="0" fontId="0" fillId="0" borderId="17" xfId="0" applyBorder="1" applyAlignment="1">
      <alignment horizontal="center" vertical="center"/>
    </xf>
    <xf numFmtId="169" fontId="0" fillId="6" borderId="18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" applyBorder="1" applyAlignment="1" applyProtection="1">
      <alignment horizontal="center"/>
    </xf>
    <xf numFmtId="168" fontId="0" fillId="6" borderId="1" xfId="0" applyNumberFormat="1" applyFill="1" applyBorder="1" applyAlignment="1" applyProtection="1">
      <alignment horizontal="center" vertical="center"/>
      <protection locked="0"/>
    </xf>
    <xf numFmtId="0" fontId="1" fillId="6" borderId="0" xfId="1" applyFill="1" applyBorder="1" applyAlignment="1" applyProtection="1">
      <alignment horizontal="center"/>
      <protection locked="0"/>
    </xf>
    <xf numFmtId="166" fontId="0" fillId="4" borderId="1" xfId="0" applyNumberFormat="1" applyFill="1" applyBorder="1" applyAlignment="1">
      <alignment vertical="center"/>
    </xf>
    <xf numFmtId="166" fontId="0" fillId="6" borderId="1" xfId="0" applyNumberFormat="1" applyFill="1" applyBorder="1" applyAlignment="1" applyProtection="1">
      <alignment horizontal="center" vertical="center"/>
      <protection locked="0"/>
    </xf>
    <xf numFmtId="166" fontId="0" fillId="11" borderId="1" xfId="0" applyNumberFormat="1" applyFill="1" applyBorder="1" applyAlignment="1">
      <alignment vertical="center"/>
    </xf>
    <xf numFmtId="166" fontId="0" fillId="11" borderId="1" xfId="0" applyNumberFormat="1" applyFill="1" applyBorder="1" applyAlignment="1">
      <alignment horizontal="right" vertical="center"/>
    </xf>
    <xf numFmtId="166" fontId="0" fillId="4" borderId="2" xfId="0" applyNumberFormat="1" applyFill="1" applyBorder="1" applyAlignment="1">
      <alignment vertical="center"/>
    </xf>
    <xf numFmtId="0" fontId="0" fillId="15" borderId="7" xfId="0" applyFill="1" applyBorder="1" applyAlignment="1">
      <alignment horizontal="left" vertical="center" wrapText="1"/>
    </xf>
    <xf numFmtId="0" fontId="0" fillId="15" borderId="9" xfId="0" applyFill="1" applyBorder="1" applyAlignment="1">
      <alignment horizontal="right" vertical="center" wrapText="1"/>
    </xf>
    <xf numFmtId="166" fontId="0" fillId="4" borderId="1" xfId="0" applyNumberFormat="1" applyFill="1" applyBorder="1" applyAlignment="1">
      <alignment horizontal="center" vertical="center"/>
    </xf>
    <xf numFmtId="0" fontId="2" fillId="0" borderId="7" xfId="0" applyFont="1" applyBorder="1"/>
    <xf numFmtId="168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8" xfId="0" applyNumberFormat="1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168" fontId="2" fillId="3" borderId="0" xfId="0" applyNumberFormat="1" applyFont="1" applyFill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1" xfId="0" applyBorder="1"/>
    <xf numFmtId="0" fontId="8" fillId="0" borderId="0" xfId="0" applyFont="1"/>
    <xf numFmtId="169" fontId="0" fillId="6" borderId="18" xfId="0" applyNumberFormat="1" applyFill="1" applyBorder="1" applyAlignment="1">
      <alignment horizontal="center"/>
    </xf>
    <xf numFmtId="168" fontId="0" fillId="6" borderId="16" xfId="0" applyNumberFormat="1" applyFill="1" applyBorder="1" applyAlignment="1">
      <alignment horizontal="center" vertical="center"/>
    </xf>
    <xf numFmtId="173" fontId="0" fillId="0" borderId="18" xfId="0" applyNumberFormat="1" applyBorder="1" applyAlignment="1">
      <alignment horizontal="center" vertical="center"/>
    </xf>
    <xf numFmtId="10" fontId="7" fillId="10" borderId="18" xfId="0" applyNumberFormat="1" applyFont="1" applyFill="1" applyBorder="1" applyAlignment="1">
      <alignment horizontal="center" vertical="center"/>
    </xf>
    <xf numFmtId="10" fontId="7" fillId="10" borderId="2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68" fontId="0" fillId="10" borderId="18" xfId="0" applyNumberFormat="1" applyFill="1" applyBorder="1" applyAlignment="1">
      <alignment horizontal="center" vertical="center"/>
    </xf>
    <xf numFmtId="176" fontId="4" fillId="0" borderId="17" xfId="2" applyNumberFormat="1" applyFont="1" applyFill="1" applyBorder="1" applyAlignment="1" applyProtection="1">
      <alignment horizontal="center" vertical="center"/>
    </xf>
    <xf numFmtId="166" fontId="0" fillId="6" borderId="26" xfId="0" applyNumberFormat="1" applyFill="1" applyBorder="1" applyAlignment="1" applyProtection="1">
      <alignment horizontal="center" vertical="center"/>
      <protection locked="0"/>
    </xf>
    <xf numFmtId="0" fontId="2" fillId="0" borderId="1" xfId="0" applyFont="1" applyBorder="1"/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168" fontId="0" fillId="0" borderId="45" xfId="0" applyNumberFormat="1" applyBorder="1" applyAlignment="1">
      <alignment horizontal="center" vertical="center"/>
    </xf>
    <xf numFmtId="168" fontId="0" fillId="11" borderId="49" xfId="0" applyNumberFormat="1" applyFill="1" applyBorder="1" applyAlignment="1">
      <alignment horizontal="center" vertical="center"/>
    </xf>
    <xf numFmtId="168" fontId="0" fillId="0" borderId="50" xfId="0" applyNumberFormat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168" fontId="0" fillId="0" borderId="29" xfId="0" applyNumberFormat="1" applyBorder="1" applyAlignment="1">
      <alignment horizontal="center"/>
    </xf>
    <xf numFmtId="166" fontId="0" fillId="6" borderId="1" xfId="0" applyNumberFormat="1" applyFill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2" fillId="0" borderId="1" xfId="0" applyNumberFormat="1" applyFont="1" applyBorder="1"/>
    <xf numFmtId="168" fontId="2" fillId="0" borderId="15" xfId="0" applyNumberFormat="1" applyFont="1" applyBorder="1"/>
    <xf numFmtId="0" fontId="0" fillId="15" borderId="8" xfId="0" applyFill="1" applyBorder="1" applyAlignment="1">
      <alignment vertical="center" wrapText="1"/>
    </xf>
    <xf numFmtId="0" fontId="0" fillId="15" borderId="9" xfId="0" applyFill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66" fontId="0" fillId="11" borderId="6" xfId="0" applyNumberFormat="1" applyFill="1" applyBorder="1"/>
    <xf numFmtId="166" fontId="6" fillId="11" borderId="4" xfId="0" applyNumberFormat="1" applyFont="1" applyFill="1" applyBorder="1" applyAlignment="1">
      <alignment horizontal="center"/>
    </xf>
    <xf numFmtId="168" fontId="0" fillId="11" borderId="44" xfId="0" applyNumberFormat="1" applyFill="1" applyBorder="1" applyAlignment="1" applyProtection="1">
      <alignment horizontal="center" vertical="center"/>
      <protection locked="0"/>
    </xf>
    <xf numFmtId="0" fontId="0" fillId="0" borderId="45" xfId="0" applyBorder="1"/>
    <xf numFmtId="168" fontId="0" fillId="10" borderId="46" xfId="0" applyNumberFormat="1" applyFill="1" applyBorder="1" applyAlignment="1">
      <alignment horizontal="center" vertical="center"/>
    </xf>
    <xf numFmtId="0" fontId="0" fillId="0" borderId="29" xfId="0" applyBorder="1"/>
    <xf numFmtId="0" fontId="0" fillId="4" borderId="0" xfId="0" applyFill="1"/>
    <xf numFmtId="0" fontId="0" fillId="10" borderId="0" xfId="0" applyFill="1"/>
    <xf numFmtId="168" fontId="2" fillId="0" borderId="7" xfId="0" applyNumberFormat="1" applyFont="1" applyBorder="1"/>
    <xf numFmtId="168" fontId="2" fillId="0" borderId="9" xfId="0" applyNumberFormat="1" applyFont="1" applyBorder="1"/>
    <xf numFmtId="0" fontId="1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66" fontId="0" fillId="11" borderId="42" xfId="0" applyNumberFormat="1" applyFill="1" applyBorder="1" applyAlignment="1">
      <alignment vertical="center"/>
    </xf>
    <xf numFmtId="166" fontId="0" fillId="11" borderId="4" xfId="0" applyNumberFormat="1" applyFill="1" applyBorder="1" applyAlignment="1">
      <alignment vertical="center"/>
    </xf>
    <xf numFmtId="166" fontId="0" fillId="11" borderId="7" xfId="0" applyNumberFormat="1" applyFill="1" applyBorder="1" applyAlignment="1">
      <alignment vertical="center"/>
    </xf>
    <xf numFmtId="0" fontId="0" fillId="11" borderId="1" xfId="0" applyFill="1" applyBorder="1"/>
    <xf numFmtId="0" fontId="2" fillId="6" borderId="44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168" fontId="2" fillId="0" borderId="45" xfId="0" applyNumberFormat="1" applyFont="1" applyBorder="1" applyAlignment="1">
      <alignment horizontal="center" vertical="center"/>
    </xf>
    <xf numFmtId="168" fontId="2" fillId="11" borderId="49" xfId="0" applyNumberFormat="1" applyFont="1" applyFill="1" applyBorder="1" applyAlignment="1">
      <alignment horizontal="center" vertical="center"/>
    </xf>
    <xf numFmtId="168" fontId="2" fillId="0" borderId="50" xfId="0" applyNumberFormat="1" applyFont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168" fontId="2" fillId="0" borderId="29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66" fontId="0" fillId="11" borderId="0" xfId="0" applyNumberFormat="1" applyFill="1" applyAlignment="1">
      <alignment horizontal="center" vertical="center" wrapText="1"/>
    </xf>
    <xf numFmtId="0" fontId="1" fillId="0" borderId="0" xfId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 applyProtection="1">
      <alignment horizontal="center"/>
      <protection locked="0"/>
    </xf>
    <xf numFmtId="168" fontId="0" fillId="0" borderId="4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6" fontId="0" fillId="11" borderId="4" xfId="0" applyNumberFormat="1" applyFill="1" applyBorder="1" applyAlignment="1">
      <alignment horizontal="right" vertical="center"/>
    </xf>
    <xf numFmtId="166" fontId="0" fillId="11" borderId="6" xfId="0" applyNumberFormat="1" applyFill="1" applyBorder="1" applyAlignment="1">
      <alignment horizontal="right" vertical="center"/>
    </xf>
    <xf numFmtId="166" fontId="0" fillId="11" borderId="15" xfId="0" applyNumberForma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66" fontId="0" fillId="11" borderId="2" xfId="0" applyNumberFormat="1" applyFill="1" applyBorder="1" applyAlignment="1">
      <alignment horizontal="center" vertical="center"/>
    </xf>
    <xf numFmtId="166" fontId="0" fillId="11" borderId="15" xfId="0" applyNumberForma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vertical="center" wrapText="1"/>
    </xf>
    <xf numFmtId="176" fontId="4" fillId="0" borderId="17" xfId="2" applyNumberFormat="1" applyFont="1" applyFill="1" applyBorder="1" applyAlignment="1" applyProtection="1">
      <alignment horizontal="center" vertical="center"/>
    </xf>
    <xf numFmtId="176" fontId="4" fillId="0" borderId="19" xfId="2" applyNumberFormat="1" applyFont="1" applyFill="1" applyBorder="1" applyAlignment="1" applyProtection="1">
      <alignment horizontal="center" vertical="center"/>
    </xf>
    <xf numFmtId="175" fontId="4" fillId="0" borderId="18" xfId="2" applyNumberFormat="1" applyFont="1" applyFill="1" applyBorder="1" applyAlignment="1" applyProtection="1">
      <alignment horizontal="center" vertical="center"/>
    </xf>
    <xf numFmtId="168" fontId="0" fillId="7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0" fontId="7" fillId="11" borderId="18" xfId="0" applyNumberFormat="1" applyFont="1" applyFill="1" applyBorder="1" applyAlignment="1">
      <alignment horizontal="center"/>
    </xf>
    <xf numFmtId="168" fontId="0" fillId="10" borderId="24" xfId="0" applyNumberForma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10" fontId="0" fillId="0" borderId="18" xfId="0" applyNumberFormat="1" applyBorder="1" applyAlignment="1">
      <alignment horizontal="center"/>
    </xf>
    <xf numFmtId="166" fontId="0" fillId="11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 vertical="center" wrapText="1"/>
    </xf>
    <xf numFmtId="168" fontId="0" fillId="0" borderId="4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6" borderId="1" xfId="0" applyNumberFormat="1" applyFill="1" applyBorder="1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168" fontId="0" fillId="0" borderId="5" xfId="0" applyNumberFormat="1" applyBorder="1" applyAlignment="1">
      <alignment horizontal="center" vertical="center"/>
    </xf>
    <xf numFmtId="166" fontId="0" fillId="11" borderId="1" xfId="0" applyNumberFormat="1" applyFill="1" applyBorder="1" applyAlignment="1">
      <alignment horizontal="right" vertical="center"/>
    </xf>
    <xf numFmtId="168" fontId="0" fillId="0" borderId="5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right" vertical="center"/>
    </xf>
    <xf numFmtId="166" fontId="0" fillId="2" borderId="6" xfId="0" applyNumberFormat="1" applyFill="1" applyBorder="1" applyAlignment="1">
      <alignment horizontal="right" vertical="center"/>
    </xf>
    <xf numFmtId="0" fontId="0" fillId="8" borderId="7" xfId="0" applyFill="1" applyBorder="1" applyAlignment="1">
      <alignment horizontal="right" vertical="center" wrapText="1"/>
    </xf>
    <xf numFmtId="0" fontId="0" fillId="8" borderId="9" xfId="0" applyFill="1" applyBorder="1" applyAlignment="1">
      <alignment horizontal="right" vertical="center" wrapText="1"/>
    </xf>
    <xf numFmtId="0" fontId="0" fillId="8" borderId="10" xfId="0" applyFill="1" applyBorder="1" applyAlignment="1">
      <alignment horizontal="right" vertical="center" wrapText="1"/>
    </xf>
    <xf numFmtId="0" fontId="0" fillId="8" borderId="12" xfId="0" applyFill="1" applyBorder="1" applyAlignment="1">
      <alignment horizontal="right" vertical="center" wrapText="1"/>
    </xf>
    <xf numFmtId="168" fontId="4" fillId="0" borderId="7" xfId="2" applyNumberFormat="1" applyFont="1" applyFill="1" applyBorder="1" applyAlignment="1" applyProtection="1">
      <alignment horizontal="center" vertical="center"/>
    </xf>
    <xf numFmtId="168" fontId="4" fillId="0" borderId="8" xfId="2" applyNumberFormat="1" applyFont="1" applyFill="1" applyBorder="1" applyAlignment="1" applyProtection="1">
      <alignment horizontal="center" vertical="center"/>
    </xf>
    <xf numFmtId="168" fontId="4" fillId="0" borderId="9" xfId="2" applyNumberFormat="1" applyFont="1" applyFill="1" applyBorder="1" applyAlignment="1" applyProtection="1">
      <alignment horizontal="center" vertical="center"/>
    </xf>
    <xf numFmtId="168" fontId="4" fillId="0" borderId="10" xfId="2" applyNumberFormat="1" applyFont="1" applyFill="1" applyBorder="1" applyAlignment="1" applyProtection="1">
      <alignment horizontal="center" vertical="center"/>
    </xf>
    <xf numFmtId="168" fontId="4" fillId="0" borderId="11" xfId="2" applyNumberFormat="1" applyFont="1" applyFill="1" applyBorder="1" applyAlignment="1" applyProtection="1">
      <alignment horizontal="center" vertical="center"/>
    </xf>
    <xf numFmtId="168" fontId="4" fillId="0" borderId="12" xfId="2" applyNumberFormat="1" applyFont="1" applyFill="1" applyBorder="1" applyAlignment="1" applyProtection="1">
      <alignment horizontal="center" vertical="center"/>
    </xf>
    <xf numFmtId="10" fontId="7" fillId="11" borderId="23" xfId="0" applyNumberFormat="1" applyFon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/>
    </xf>
    <xf numFmtId="168" fontId="4" fillId="0" borderId="1" xfId="2" applyNumberFormat="1" applyFont="1" applyFill="1" applyBorder="1" applyAlignment="1" applyProtection="1">
      <alignment horizontal="center" vertical="center"/>
    </xf>
    <xf numFmtId="0" fontId="0" fillId="10" borderId="1" xfId="0" applyFill="1" applyBorder="1" applyAlignment="1">
      <alignment horizontal="right" vertical="center" wrapText="1"/>
    </xf>
    <xf numFmtId="171" fontId="0" fillId="6" borderId="1" xfId="0" applyNumberFormat="1" applyFill="1" applyBorder="1" applyAlignment="1" applyProtection="1">
      <alignment horizontal="center"/>
      <protection locked="0"/>
    </xf>
    <xf numFmtId="168" fontId="0" fillId="4" borderId="1" xfId="0" applyNumberFormat="1" applyFill="1" applyBorder="1" applyAlignment="1">
      <alignment horizontal="center" vertical="center"/>
    </xf>
    <xf numFmtId="168" fontId="0" fillId="16" borderId="4" xfId="0" applyNumberFormat="1" applyFill="1" applyBorder="1" applyAlignment="1">
      <alignment horizontal="center" vertical="center"/>
    </xf>
    <xf numFmtId="168" fontId="0" fillId="16" borderId="5" xfId="0" applyNumberFormat="1" applyFill="1" applyBorder="1" applyAlignment="1">
      <alignment horizontal="center" vertical="center"/>
    </xf>
    <xf numFmtId="168" fontId="0" fillId="16" borderId="6" xfId="0" applyNumberFormat="1" applyFill="1" applyBorder="1" applyAlignment="1">
      <alignment horizontal="center" vertical="center"/>
    </xf>
    <xf numFmtId="168" fontId="0" fillId="6" borderId="1" xfId="0" applyNumberFormat="1" applyFill="1" applyBorder="1" applyAlignment="1" applyProtection="1">
      <alignment horizontal="center" vertical="center"/>
      <protection locked="0"/>
    </xf>
    <xf numFmtId="166" fontId="2" fillId="0" borderId="14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8" fontId="0" fillId="6" borderId="7" xfId="0" applyNumberFormat="1" applyFill="1" applyBorder="1" applyAlignment="1" applyProtection="1">
      <alignment horizontal="center" vertical="center"/>
      <protection locked="0"/>
    </xf>
    <xf numFmtId="168" fontId="0" fillId="6" borderId="9" xfId="0" applyNumberFormat="1" applyFill="1" applyBorder="1" applyAlignment="1" applyProtection="1">
      <alignment horizontal="center" vertical="center"/>
      <protection locked="0"/>
    </xf>
    <xf numFmtId="168" fontId="0" fillId="6" borderId="11" xfId="0" applyNumberFormat="1" applyFill="1" applyBorder="1" applyAlignment="1" applyProtection="1">
      <alignment horizontal="center" vertical="center"/>
      <protection locked="0"/>
    </xf>
    <xf numFmtId="168" fontId="0" fillId="6" borderId="12" xfId="0" applyNumberFormat="1" applyFill="1" applyBorder="1" applyAlignment="1" applyProtection="1">
      <alignment horizontal="center" vertical="center"/>
      <protection locked="0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9" fontId="2" fillId="0" borderId="14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8" fontId="0" fillId="6" borderId="4" xfId="0" applyNumberFormat="1" applyFill="1" applyBorder="1" applyAlignment="1" applyProtection="1">
      <alignment horizontal="right" vertical="center"/>
      <protection locked="0"/>
    </xf>
    <xf numFmtId="168" fontId="0" fillId="6" borderId="5" xfId="0" applyNumberFormat="1" applyFill="1" applyBorder="1" applyAlignment="1" applyProtection="1">
      <alignment horizontal="right" vertical="center"/>
      <protection locked="0"/>
    </xf>
    <xf numFmtId="168" fontId="0" fillId="6" borderId="6" xfId="0" applyNumberFormat="1" applyFill="1" applyBorder="1" applyAlignment="1" applyProtection="1">
      <alignment horizontal="right" vertical="center"/>
      <protection locked="0"/>
    </xf>
    <xf numFmtId="168" fontId="0" fillId="6" borderId="1" xfId="0" applyNumberFormat="1" applyFill="1" applyBorder="1" applyAlignment="1" applyProtection="1">
      <alignment horizontal="right" vertical="center"/>
      <protection locked="0"/>
    </xf>
    <xf numFmtId="0" fontId="11" fillId="17" borderId="7" xfId="0" applyFont="1" applyFill="1" applyBorder="1" applyAlignment="1">
      <alignment horizontal="center" vertical="center" readingOrder="2"/>
    </xf>
    <xf numFmtId="0" fontId="11" fillId="17" borderId="61" xfId="0" applyFont="1" applyFill="1" applyBorder="1" applyAlignment="1">
      <alignment horizontal="center" vertical="center" readingOrder="2"/>
    </xf>
    <xf numFmtId="0" fontId="11" fillId="17" borderId="10" xfId="0" applyFont="1" applyFill="1" applyBorder="1" applyAlignment="1">
      <alignment horizontal="center" vertical="center" readingOrder="2"/>
    </xf>
    <xf numFmtId="0" fontId="11" fillId="17" borderId="62" xfId="0" applyFont="1" applyFill="1" applyBorder="1" applyAlignment="1">
      <alignment horizontal="center" vertical="center" readingOrder="2"/>
    </xf>
    <xf numFmtId="168" fontId="0" fillId="6" borderId="10" xfId="0" applyNumberFormat="1" applyFill="1" applyBorder="1" applyAlignment="1" applyProtection="1">
      <alignment horizontal="center" vertical="center"/>
      <protection locked="0"/>
    </xf>
    <xf numFmtId="0" fontId="0" fillId="12" borderId="7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168" fontId="0" fillId="6" borderId="8" xfId="0" applyNumberFormat="1" applyFill="1" applyBorder="1" applyAlignment="1" applyProtection="1">
      <alignment horizontal="center" vertical="center"/>
      <protection locked="0"/>
    </xf>
    <xf numFmtId="0" fontId="0" fillId="15" borderId="1" xfId="0" applyFill="1" applyBorder="1" applyAlignment="1">
      <alignment horizontal="center" vertical="center" wrapText="1"/>
    </xf>
    <xf numFmtId="168" fontId="0" fillId="6" borderId="4" xfId="0" applyNumberFormat="1" applyFill="1" applyBorder="1" applyAlignment="1" applyProtection="1">
      <alignment horizontal="center"/>
      <protection locked="0"/>
    </xf>
    <xf numFmtId="168" fontId="0" fillId="6" borderId="5" xfId="0" applyNumberFormat="1" applyFill="1" applyBorder="1" applyAlignment="1" applyProtection="1">
      <alignment horizontal="center"/>
      <protection locked="0"/>
    </xf>
    <xf numFmtId="168" fontId="0" fillId="6" borderId="6" xfId="0" applyNumberFormat="1" applyFill="1" applyBorder="1" applyAlignment="1" applyProtection="1">
      <alignment horizontal="center"/>
      <protection locked="0"/>
    </xf>
    <xf numFmtId="168" fontId="0" fillId="6" borderId="4" xfId="0" applyNumberFormat="1" applyFill="1" applyBorder="1" applyAlignment="1" applyProtection="1">
      <alignment horizontal="center" vertical="center"/>
      <protection locked="0"/>
    </xf>
    <xf numFmtId="168" fontId="0" fillId="6" borderId="5" xfId="0" applyNumberFormat="1" applyFill="1" applyBorder="1" applyAlignment="1" applyProtection="1">
      <alignment horizontal="center" vertical="center"/>
      <protection locked="0"/>
    </xf>
    <xf numFmtId="168" fontId="0" fillId="6" borderId="6" xfId="0" applyNumberFormat="1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/>
      <protection locked="0"/>
    </xf>
    <xf numFmtId="0" fontId="0" fillId="6" borderId="5" xfId="0" applyFill="1" applyBorder="1" applyAlignment="1" applyProtection="1">
      <alignment horizontal="center"/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1" fillId="6" borderId="1" xfId="1" applyFill="1" applyBorder="1" applyAlignment="1" applyProtection="1">
      <alignment horizontal="center" wrapText="1"/>
      <protection locked="0"/>
    </xf>
    <xf numFmtId="0" fontId="0" fillId="9" borderId="1" xfId="0" applyFill="1" applyBorder="1" applyAlignment="1">
      <alignment horizontal="center"/>
    </xf>
    <xf numFmtId="0" fontId="0" fillId="15" borderId="7" xfId="0" applyFill="1" applyBorder="1" applyAlignment="1">
      <alignment horizontal="right" vertical="center" wrapText="1"/>
    </xf>
    <xf numFmtId="0" fontId="0" fillId="15" borderId="9" xfId="0" applyFill="1" applyBorder="1" applyAlignment="1">
      <alignment horizontal="right" vertical="center" wrapText="1"/>
    </xf>
    <xf numFmtId="0" fontId="0" fillId="15" borderId="10" xfId="0" applyFill="1" applyBorder="1" applyAlignment="1">
      <alignment horizontal="right" vertical="center" wrapText="1"/>
    </xf>
    <xf numFmtId="0" fontId="0" fillId="15" borderId="12" xfId="0" applyFill="1" applyBorder="1" applyAlignment="1">
      <alignment horizontal="right" vertical="center" wrapText="1"/>
    </xf>
    <xf numFmtId="166" fontId="0" fillId="11" borderId="3" xfId="0" applyNumberFormat="1" applyFill="1" applyBorder="1" applyAlignment="1">
      <alignment horizontal="right" vertical="center" wrapText="1"/>
    </xf>
    <xf numFmtId="166" fontId="0" fillId="11" borderId="2" xfId="0" applyNumberFormat="1" applyFill="1" applyBorder="1" applyAlignment="1">
      <alignment horizontal="right" vertical="center" wrapText="1"/>
    </xf>
    <xf numFmtId="0" fontId="0" fillId="12" borderId="8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readingOrder="2"/>
    </xf>
    <xf numFmtId="0" fontId="2" fillId="19" borderId="6" xfId="0" applyFont="1" applyFill="1" applyBorder="1" applyAlignment="1">
      <alignment horizontal="center" readingOrder="2"/>
    </xf>
    <xf numFmtId="0" fontId="2" fillId="4" borderId="1" xfId="0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13" fillId="4" borderId="43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19" borderId="63" xfId="0" applyFont="1" applyFill="1" applyBorder="1" applyAlignment="1">
      <alignment horizontal="center" readingOrder="2"/>
    </xf>
    <xf numFmtId="0" fontId="0" fillId="0" borderId="1" xfId="0" applyBorder="1" applyAlignment="1" applyProtection="1">
      <alignment horizontal="right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2" fillId="1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8" fontId="0" fillId="4" borderId="7" xfId="0" applyNumberFormat="1" applyFill="1" applyBorder="1" applyAlignment="1">
      <alignment horizontal="center" vertical="center"/>
    </xf>
    <xf numFmtId="168" fontId="0" fillId="4" borderId="8" xfId="0" applyNumberFormat="1" applyFill="1" applyBorder="1" applyAlignment="1">
      <alignment horizontal="center" vertical="center"/>
    </xf>
    <xf numFmtId="168" fontId="0" fillId="4" borderId="10" xfId="0" applyNumberFormat="1" applyFill="1" applyBorder="1" applyAlignment="1">
      <alignment horizontal="center" vertical="center"/>
    </xf>
    <xf numFmtId="168" fontId="0" fillId="4" borderId="11" xfId="0" applyNumberFormat="1" applyFill="1" applyBorder="1" applyAlignment="1">
      <alignment horizontal="center" vertical="center"/>
    </xf>
    <xf numFmtId="0" fontId="0" fillId="15" borderId="11" xfId="0" applyFill="1" applyBorder="1" applyAlignment="1">
      <alignment horizontal="right" vertical="center" wrapText="1"/>
    </xf>
    <xf numFmtId="168" fontId="0" fillId="4" borderId="2" xfId="0" applyNumberFormat="1" applyFill="1" applyBorder="1" applyAlignment="1">
      <alignment horizontal="right" vertical="center"/>
    </xf>
    <xf numFmtId="166" fontId="0" fillId="11" borderId="14" xfId="0" applyNumberFormat="1" applyFill="1" applyBorder="1" applyAlignment="1">
      <alignment horizontal="right" vertical="center" wrapText="1"/>
    </xf>
    <xf numFmtId="166" fontId="0" fillId="11" borderId="13" xfId="0" applyNumberFormat="1" applyFill="1" applyBorder="1" applyAlignment="1">
      <alignment horizontal="right" vertical="center" wrapText="1"/>
    </xf>
    <xf numFmtId="168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 applyProtection="1">
      <alignment horizontal="right" vertical="center"/>
      <protection locked="0"/>
    </xf>
    <xf numFmtId="166" fontId="0" fillId="11" borderId="10" xfId="0" applyNumberFormat="1" applyFill="1" applyBorder="1" applyAlignment="1">
      <alignment horizontal="right" vertical="center" wrapText="1"/>
    </xf>
    <xf numFmtId="166" fontId="0" fillId="11" borderId="12" xfId="0" applyNumberFormat="1" applyFill="1" applyBorder="1" applyAlignment="1">
      <alignment horizontal="right" vertical="center" wrapText="1"/>
    </xf>
    <xf numFmtId="168" fontId="0" fillId="4" borderId="1" xfId="0" applyNumberFormat="1" applyFill="1" applyBorder="1" applyAlignment="1">
      <alignment horizontal="right"/>
    </xf>
    <xf numFmtId="0" fontId="0" fillId="15" borderId="1" xfId="0" applyFill="1" applyBorder="1" applyAlignment="1">
      <alignment horizontal="right" vertical="center" wrapText="1"/>
    </xf>
    <xf numFmtId="0" fontId="1" fillId="6" borderId="0" xfId="1" applyFill="1" applyAlignment="1" applyProtection="1">
      <alignment horizontal="center" vertical="center" wrapText="1"/>
      <protection locked="0"/>
    </xf>
    <xf numFmtId="168" fontId="0" fillId="6" borderId="28" xfId="0" applyNumberFormat="1" applyFill="1" applyBorder="1" applyAlignment="1" applyProtection="1">
      <alignment horizontal="center" vertical="center"/>
      <protection locked="0"/>
    </xf>
    <xf numFmtId="168" fontId="0" fillId="6" borderId="40" xfId="0" applyNumberFormat="1" applyFill="1" applyBorder="1" applyAlignment="1" applyProtection="1">
      <alignment horizontal="center" vertical="center"/>
      <protection locked="0"/>
    </xf>
    <xf numFmtId="168" fontId="0" fillId="6" borderId="41" xfId="0" applyNumberFormat="1" applyFill="1" applyBorder="1" applyAlignment="1" applyProtection="1">
      <alignment horizontal="center" vertical="center"/>
      <protection locked="0"/>
    </xf>
    <xf numFmtId="168" fontId="0" fillId="6" borderId="37" xfId="0" applyNumberFormat="1" applyFill="1" applyBorder="1" applyAlignment="1" applyProtection="1">
      <alignment horizontal="center" vertical="center"/>
      <protection locked="0"/>
    </xf>
    <xf numFmtId="168" fontId="0" fillId="6" borderId="38" xfId="0" applyNumberFormat="1" applyFill="1" applyBorder="1" applyAlignment="1" applyProtection="1">
      <alignment horizontal="center" vertical="center"/>
      <protection locked="0"/>
    </xf>
    <xf numFmtId="168" fontId="0" fillId="6" borderId="39" xfId="0" applyNumberFormat="1" applyFill="1" applyBorder="1" applyAlignment="1" applyProtection="1">
      <alignment horizontal="center" vertical="center"/>
      <protection locked="0"/>
    </xf>
    <xf numFmtId="166" fontId="0" fillId="14" borderId="4" xfId="0" applyNumberFormat="1" applyFill="1" applyBorder="1" applyAlignment="1">
      <alignment horizontal="center"/>
    </xf>
    <xf numFmtId="166" fontId="0" fillId="14" borderId="5" xfId="0" applyNumberFormat="1" applyFill="1" applyBorder="1" applyAlignment="1">
      <alignment horizontal="center"/>
    </xf>
    <xf numFmtId="166" fontId="0" fillId="14" borderId="6" xfId="0" applyNumberFormat="1" applyFill="1" applyBorder="1" applyAlignment="1">
      <alignment horizontal="center"/>
    </xf>
    <xf numFmtId="166" fontId="0" fillId="11" borderId="4" xfId="0" applyNumberFormat="1" applyFill="1" applyBorder="1" applyAlignment="1">
      <alignment horizontal="right"/>
    </xf>
    <xf numFmtId="166" fontId="0" fillId="11" borderId="6" xfId="0" applyNumberFormat="1" applyFill="1" applyBorder="1" applyAlignment="1">
      <alignment horizontal="right"/>
    </xf>
    <xf numFmtId="166" fontId="0" fillId="14" borderId="4" xfId="0" applyNumberFormat="1" applyFill="1" applyBorder="1" applyAlignment="1">
      <alignment horizontal="center" vertical="center"/>
    </xf>
    <xf numFmtId="166" fontId="0" fillId="14" borderId="6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0" fontId="7" fillId="11" borderId="17" xfId="0" applyNumberFormat="1" applyFont="1" applyFill="1" applyBorder="1" applyAlignment="1">
      <alignment horizontal="center" vertical="center"/>
    </xf>
    <xf numFmtId="10" fontId="7" fillId="11" borderId="19" xfId="0" applyNumberFormat="1" applyFont="1" applyFill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68" fontId="0" fillId="10" borderId="17" xfId="0" applyNumberFormat="1" applyFill="1" applyBorder="1" applyAlignment="1">
      <alignment horizontal="center" vertical="center"/>
    </xf>
    <xf numFmtId="168" fontId="0" fillId="10" borderId="19" xfId="0" applyNumberFormat="1" applyFill="1" applyBorder="1" applyAlignment="1">
      <alignment horizontal="center" vertical="center"/>
    </xf>
    <xf numFmtId="168" fontId="0" fillId="7" borderId="17" xfId="0" applyNumberFormat="1" applyFill="1" applyBorder="1" applyAlignment="1">
      <alignment horizontal="center" vertical="center"/>
    </xf>
    <xf numFmtId="168" fontId="0" fillId="7" borderId="19" xfId="0" applyNumberFormat="1" applyFill="1" applyBorder="1" applyAlignment="1">
      <alignment horizontal="center" vertical="center"/>
    </xf>
    <xf numFmtId="180" fontId="4" fillId="0" borderId="17" xfId="2" applyNumberFormat="1" applyFont="1" applyFill="1" applyBorder="1" applyAlignment="1" applyProtection="1">
      <alignment horizontal="center" vertical="center"/>
    </xf>
    <xf numFmtId="180" fontId="4" fillId="0" borderId="19" xfId="2" applyNumberFormat="1" applyFont="1" applyFill="1" applyBorder="1" applyAlignment="1" applyProtection="1">
      <alignment horizontal="center" vertical="center"/>
    </xf>
    <xf numFmtId="168" fontId="0" fillId="3" borderId="4" xfId="0" applyNumberFormat="1" applyFill="1" applyBorder="1" applyAlignment="1">
      <alignment horizontal="center"/>
    </xf>
    <xf numFmtId="168" fontId="0" fillId="3" borderId="5" xfId="0" applyNumberFormat="1" applyFill="1" applyBorder="1" applyAlignment="1">
      <alignment horizontal="center"/>
    </xf>
    <xf numFmtId="168" fontId="0" fillId="3" borderId="6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175" fontId="4" fillId="0" borderId="17" xfId="2" applyNumberFormat="1" applyFont="1" applyFill="1" applyBorder="1" applyAlignment="1" applyProtection="1">
      <alignment horizontal="center" vertical="center"/>
    </xf>
    <xf numFmtId="175" fontId="4" fillId="0" borderId="19" xfId="2" applyNumberFormat="1" applyFont="1" applyFill="1" applyBorder="1" applyAlignment="1" applyProtection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right" vertical="center"/>
    </xf>
    <xf numFmtId="166" fontId="0" fillId="11" borderId="15" xfId="0" applyNumberFormat="1" applyFill="1" applyBorder="1" applyAlignment="1">
      <alignment horizontal="right" vertical="center" wrapText="1"/>
    </xf>
    <xf numFmtId="0" fontId="0" fillId="15" borderId="14" xfId="0" applyFill="1" applyBorder="1" applyAlignment="1">
      <alignment horizontal="right" vertical="center" wrapText="1"/>
    </xf>
    <xf numFmtId="0" fontId="0" fillId="15" borderId="13" xfId="0" applyFill="1" applyBorder="1" applyAlignment="1">
      <alignment horizontal="right" vertical="center" wrapText="1"/>
    </xf>
    <xf numFmtId="166" fontId="0" fillId="6" borderId="15" xfId="0" applyNumberFormat="1" applyFill="1" applyBorder="1" applyAlignment="1" applyProtection="1">
      <alignment horizontal="center" vertical="center"/>
      <protection locked="0"/>
    </xf>
    <xf numFmtId="166" fontId="0" fillId="6" borderId="2" xfId="0" applyNumberFormat="1" applyFill="1" applyBorder="1" applyAlignment="1" applyProtection="1">
      <alignment horizontal="center" vertical="center"/>
      <protection locked="0"/>
    </xf>
    <xf numFmtId="166" fontId="0" fillId="11" borderId="27" xfId="0" applyNumberFormat="1" applyFill="1" applyBorder="1" applyAlignment="1">
      <alignment horizontal="center" vertical="center"/>
    </xf>
    <xf numFmtId="166" fontId="0" fillId="11" borderId="29" xfId="0" applyNumberFormat="1" applyFill="1" applyBorder="1" applyAlignment="1">
      <alignment horizontal="center" vertical="center"/>
    </xf>
    <xf numFmtId="168" fontId="0" fillId="6" borderId="35" xfId="0" applyNumberFormat="1" applyFill="1" applyBorder="1" applyAlignment="1" applyProtection="1">
      <alignment horizontal="center" vertical="center"/>
      <protection locked="0"/>
    </xf>
    <xf numFmtId="168" fontId="0" fillId="6" borderId="36" xfId="0" applyNumberFormat="1" applyFill="1" applyBorder="1" applyAlignment="1" applyProtection="1">
      <alignment horizontal="center" vertical="center"/>
      <protection locked="0"/>
    </xf>
    <xf numFmtId="168" fontId="0" fillId="6" borderId="30" xfId="0" applyNumberFormat="1" applyFill="1" applyBorder="1" applyAlignment="1" applyProtection="1">
      <alignment horizontal="center" vertical="center"/>
      <protection locked="0"/>
    </xf>
    <xf numFmtId="168" fontId="0" fillId="6" borderId="31" xfId="0" applyNumberFormat="1" applyFill="1" applyBorder="1" applyAlignment="1" applyProtection="1">
      <alignment horizontal="center" vertical="center"/>
      <protection locked="0"/>
    </xf>
    <xf numFmtId="168" fontId="0" fillId="10" borderId="7" xfId="0" applyNumberFormat="1" applyFill="1" applyBorder="1" applyAlignment="1">
      <alignment horizontal="center" vertical="center"/>
    </xf>
    <xf numFmtId="168" fontId="0" fillId="10" borderId="8" xfId="0" applyNumberFormat="1" applyFill="1" applyBorder="1" applyAlignment="1">
      <alignment horizontal="center" vertical="center"/>
    </xf>
    <xf numFmtId="168" fontId="0" fillId="10" borderId="9" xfId="0" applyNumberFormat="1" applyFill="1" applyBorder="1" applyAlignment="1">
      <alignment horizontal="center" vertical="center"/>
    </xf>
    <xf numFmtId="168" fontId="0" fillId="10" borderId="10" xfId="0" applyNumberFormat="1" applyFill="1" applyBorder="1" applyAlignment="1">
      <alignment horizontal="center" vertical="center"/>
    </xf>
    <xf numFmtId="168" fontId="0" fillId="10" borderId="11" xfId="0" applyNumberFormat="1" applyFill="1" applyBorder="1" applyAlignment="1">
      <alignment horizontal="center" vertical="center"/>
    </xf>
    <xf numFmtId="168" fontId="0" fillId="10" borderId="12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right" vertical="center" wrapText="1"/>
    </xf>
    <xf numFmtId="166" fontId="0" fillId="2" borderId="9" xfId="0" applyNumberFormat="1" applyFill="1" applyBorder="1" applyAlignment="1">
      <alignment horizontal="right" vertical="center" wrapText="1"/>
    </xf>
    <xf numFmtId="166" fontId="0" fillId="2" borderId="10" xfId="0" applyNumberFormat="1" applyFill="1" applyBorder="1" applyAlignment="1">
      <alignment horizontal="right" vertical="center" wrapText="1"/>
    </xf>
    <xf numFmtId="166" fontId="0" fillId="2" borderId="12" xfId="0" applyNumberFormat="1" applyFill="1" applyBorder="1" applyAlignment="1">
      <alignment horizontal="right" vertical="center" wrapText="1"/>
    </xf>
    <xf numFmtId="168" fontId="4" fillId="0" borderId="4" xfId="2" applyNumberFormat="1" applyFont="1" applyFill="1" applyBorder="1" applyAlignment="1" applyProtection="1">
      <alignment horizontal="center" vertical="center"/>
    </xf>
    <xf numFmtId="168" fontId="4" fillId="0" borderId="5" xfId="2" applyNumberFormat="1" applyFont="1" applyFill="1" applyBorder="1" applyAlignment="1" applyProtection="1">
      <alignment horizontal="center" vertical="center"/>
    </xf>
    <xf numFmtId="168" fontId="4" fillId="0" borderId="6" xfId="2" applyNumberFormat="1" applyFont="1" applyFill="1" applyBorder="1" applyAlignment="1" applyProtection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8" fontId="0" fillId="3" borderId="1" xfId="0" applyNumberFormat="1" applyFill="1" applyBorder="1" applyAlignment="1">
      <alignment horizontal="right"/>
    </xf>
    <xf numFmtId="0" fontId="0" fillId="12" borderId="14" xfId="0" applyFill="1" applyBorder="1" applyAlignment="1">
      <alignment horizontal="left"/>
    </xf>
    <xf numFmtId="0" fontId="0" fillId="12" borderId="0" xfId="0" applyFill="1" applyAlignment="1">
      <alignment horizontal="left"/>
    </xf>
    <xf numFmtId="168" fontId="2" fillId="0" borderId="4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/>
    </xf>
    <xf numFmtId="166" fontId="0" fillId="11" borderId="7" xfId="0" applyNumberFormat="1" applyFill="1" applyBorder="1" applyAlignment="1">
      <alignment horizontal="right" vertical="center" wrapText="1"/>
    </xf>
    <xf numFmtId="166" fontId="0" fillId="11" borderId="9" xfId="0" applyNumberFormat="1" applyFill="1" applyBorder="1" applyAlignment="1">
      <alignment horizontal="right" vertical="center" wrapText="1"/>
    </xf>
    <xf numFmtId="168" fontId="0" fillId="4" borderId="9" xfId="0" applyNumberFormat="1" applyFill="1" applyBorder="1" applyAlignment="1">
      <alignment horizontal="center" vertical="center"/>
    </xf>
    <xf numFmtId="168" fontId="0" fillId="4" borderId="12" xfId="0" applyNumberForma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right" vertical="center"/>
    </xf>
    <xf numFmtId="166" fontId="0" fillId="11" borderId="2" xfId="0" applyNumberFormat="1" applyFill="1" applyBorder="1" applyAlignment="1">
      <alignment horizontal="right" vertical="center"/>
    </xf>
    <xf numFmtId="168" fontId="0" fillId="6" borderId="32" xfId="0" applyNumberFormat="1" applyFill="1" applyBorder="1" applyAlignment="1" applyProtection="1">
      <alignment horizontal="center" vertical="center"/>
      <protection locked="0"/>
    </xf>
    <xf numFmtId="168" fontId="0" fillId="6" borderId="33" xfId="0" applyNumberFormat="1" applyFill="1" applyBorder="1" applyAlignment="1" applyProtection="1">
      <alignment horizontal="center" vertical="center"/>
      <protection locked="0"/>
    </xf>
    <xf numFmtId="168" fontId="0" fillId="6" borderId="34" xfId="0" applyNumberFormat="1" applyFill="1" applyBorder="1" applyAlignment="1" applyProtection="1">
      <alignment horizontal="center" vertical="center"/>
      <protection locked="0"/>
    </xf>
    <xf numFmtId="0" fontId="6" fillId="0" borderId="4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3" fontId="0" fillId="0" borderId="17" xfId="0" applyNumberFormat="1" applyBorder="1" applyAlignment="1">
      <alignment horizontal="center" vertical="center"/>
    </xf>
    <xf numFmtId="173" fontId="0" fillId="0" borderId="19" xfId="0" applyNumberFormat="1" applyBorder="1" applyAlignment="1">
      <alignment horizontal="center" vertical="center"/>
    </xf>
    <xf numFmtId="10" fontId="7" fillId="10" borderId="17" xfId="0" applyNumberFormat="1" applyFont="1" applyFill="1" applyBorder="1" applyAlignment="1">
      <alignment horizontal="center" vertical="center"/>
    </xf>
    <xf numFmtId="10" fontId="7" fillId="10" borderId="19" xfId="0" applyNumberFormat="1" applyFont="1" applyFill="1" applyBorder="1" applyAlignment="1">
      <alignment horizontal="center" vertical="center"/>
    </xf>
    <xf numFmtId="168" fontId="0" fillId="6" borderId="17" xfId="0" applyNumberFormat="1" applyFill="1" applyBorder="1" applyAlignment="1">
      <alignment horizontal="center" vertical="center"/>
    </xf>
    <xf numFmtId="168" fontId="0" fillId="6" borderId="47" xfId="0" applyNumberFormat="1" applyFill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69" fontId="0" fillId="6" borderId="17" xfId="0" applyNumberFormat="1" applyFill="1" applyBorder="1" applyAlignment="1">
      <alignment horizontal="center"/>
    </xf>
    <xf numFmtId="169" fontId="0" fillId="6" borderId="19" xfId="0" applyNumberFormat="1" applyFill="1" applyBorder="1" applyAlignment="1">
      <alignment horizontal="center"/>
    </xf>
    <xf numFmtId="166" fontId="0" fillId="12" borderId="1" xfId="0" applyNumberFormat="1" applyFill="1" applyBorder="1" applyAlignment="1">
      <alignment horizontal="center" vertical="center"/>
    </xf>
    <xf numFmtId="186" fontId="0" fillId="10" borderId="4" xfId="0" applyNumberFormat="1" applyFill="1" applyBorder="1" applyAlignment="1" applyProtection="1">
      <alignment horizontal="center" vertical="center"/>
      <protection locked="0"/>
    </xf>
    <xf numFmtId="186" fontId="0" fillId="10" borderId="6" xfId="0" applyNumberFormat="1" applyFill="1" applyBorder="1" applyAlignment="1" applyProtection="1">
      <alignment horizontal="center" vertical="center"/>
      <protection locked="0"/>
    </xf>
    <xf numFmtId="0" fontId="0" fillId="18" borderId="0" xfId="0" applyFill="1" applyProtection="1"/>
    <xf numFmtId="0" fontId="0" fillId="0" borderId="0" xfId="0" applyProtection="1"/>
    <xf numFmtId="168" fontId="0" fillId="0" borderId="0" xfId="0" applyNumberFormat="1" applyProtection="1"/>
    <xf numFmtId="0" fontId="0" fillId="5" borderId="1" xfId="0" applyFill="1" applyBorder="1" applyAlignment="1" applyProtection="1">
      <alignment horizontal="center" vertical="center"/>
    </xf>
    <xf numFmtId="0" fontId="0" fillId="14" borderId="1" xfId="0" applyFill="1" applyBorder="1" applyAlignment="1" applyProtection="1">
      <alignment horizontal="center"/>
    </xf>
    <xf numFmtId="168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12" borderId="0" xfId="0" applyFill="1" applyProtection="1"/>
    <xf numFmtId="168" fontId="0" fillId="12" borderId="0" xfId="0" applyNumberFormat="1" applyFill="1" applyProtection="1"/>
    <xf numFmtId="168" fontId="0" fillId="0" borderId="1" xfId="0" applyNumberFormat="1" applyBorder="1" applyAlignment="1" applyProtection="1">
      <alignment horizontal="center" vertical="center"/>
    </xf>
    <xf numFmtId="167" fontId="0" fillId="14" borderId="1" xfId="0" applyNumberFormat="1" applyFill="1" applyBorder="1" applyAlignment="1" applyProtection="1">
      <alignment horizontal="right"/>
    </xf>
    <xf numFmtId="0" fontId="0" fillId="4" borderId="18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168" fontId="0" fillId="18" borderId="0" xfId="0" applyNumberFormat="1" applyFill="1" applyProtection="1"/>
    <xf numFmtId="167" fontId="0" fillId="0" borderId="0" xfId="0" applyNumberFormat="1" applyProtection="1"/>
    <xf numFmtId="0" fontId="0" fillId="0" borderId="18" xfId="0" applyBorder="1" applyAlignment="1" applyProtection="1">
      <alignment horizontal="center"/>
    </xf>
    <xf numFmtId="168" fontId="0" fillId="0" borderId="18" xfId="0" applyNumberFormat="1" applyBorder="1" applyAlignment="1" applyProtection="1">
      <alignment horizontal="center"/>
    </xf>
    <xf numFmtId="173" fontId="0" fillId="0" borderId="18" xfId="0" applyNumberFormat="1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173" fontId="0" fillId="0" borderId="0" xfId="0" applyNumberFormat="1" applyAlignment="1" applyProtection="1">
      <alignment horizontal="center"/>
    </xf>
    <xf numFmtId="167" fontId="0" fillId="14" borderId="1" xfId="0" applyNumberFormat="1" applyFill="1" applyBorder="1" applyAlignment="1" applyProtection="1">
      <alignment horizontal="center"/>
    </xf>
    <xf numFmtId="10" fontId="7" fillId="10" borderId="21" xfId="0" applyNumberFormat="1" applyFont="1" applyFill="1" applyBorder="1" applyAlignment="1" applyProtection="1">
      <alignment horizontal="center" vertical="center"/>
    </xf>
    <xf numFmtId="10" fontId="7" fillId="10" borderId="18" xfId="0" applyNumberFormat="1" applyFont="1" applyFill="1" applyBorder="1" applyAlignment="1" applyProtection="1">
      <alignment horizontal="center" vertical="center"/>
    </xf>
    <xf numFmtId="10" fontId="7" fillId="10" borderId="18" xfId="0" applyNumberFormat="1" applyFont="1" applyFill="1" applyBorder="1" applyAlignment="1" applyProtection="1">
      <alignment horizontal="center" vertical="center"/>
    </xf>
    <xf numFmtId="10" fontId="7" fillId="0" borderId="0" xfId="0" applyNumberFormat="1" applyFont="1" applyAlignment="1" applyProtection="1">
      <alignment horizontal="center" vertical="center"/>
    </xf>
    <xf numFmtId="168" fontId="0" fillId="11" borderId="1" xfId="0" applyNumberFormat="1" applyFill="1" applyBorder="1" applyAlignment="1" applyProtection="1">
      <alignment horizontal="right"/>
    </xf>
    <xf numFmtId="168" fontId="0" fillId="10" borderId="18" xfId="0" applyNumberFormat="1" applyFill="1" applyBorder="1" applyAlignment="1" applyProtection="1">
      <alignment horizontal="center" vertical="center"/>
    </xf>
    <xf numFmtId="169" fontId="0" fillId="6" borderId="18" xfId="0" applyNumberFormat="1" applyFill="1" applyBorder="1" applyAlignment="1" applyProtection="1">
      <alignment horizontal="center" vertical="center"/>
    </xf>
    <xf numFmtId="168" fontId="0" fillId="6" borderId="16" xfId="0" applyNumberFormat="1" applyFill="1" applyBorder="1" applyAlignment="1" applyProtection="1">
      <alignment horizontal="center" vertical="center"/>
    </xf>
    <xf numFmtId="168" fontId="0" fillId="10" borderId="18" xfId="0" applyNumberFormat="1" applyFill="1" applyBorder="1" applyAlignment="1" applyProtection="1">
      <alignment horizontal="center" vertical="center"/>
    </xf>
    <xf numFmtId="168" fontId="0" fillId="6" borderId="18" xfId="0" applyNumberFormat="1" applyFill="1" applyBorder="1" applyAlignment="1" applyProtection="1">
      <alignment horizontal="center" vertical="center"/>
    </xf>
    <xf numFmtId="168" fontId="0" fillId="0" borderId="0" xfId="0" applyNumberFormat="1" applyAlignment="1" applyProtection="1">
      <alignment horizontal="center" vertical="center"/>
    </xf>
    <xf numFmtId="10" fontId="7" fillId="11" borderId="23" xfId="0" applyNumberFormat="1" applyFont="1" applyFill="1" applyBorder="1" applyAlignment="1" applyProtection="1">
      <alignment horizontal="center" vertical="center"/>
    </xf>
    <xf numFmtId="10" fontId="0" fillId="0" borderId="18" xfId="0" applyNumberFormat="1" applyBorder="1" applyAlignment="1" applyProtection="1">
      <alignment horizontal="center"/>
    </xf>
    <xf numFmtId="10" fontId="7" fillId="11" borderId="18" xfId="0" applyNumberFormat="1" applyFont="1" applyFill="1" applyBorder="1" applyAlignment="1" applyProtection="1">
      <alignment horizontal="center" vertical="center"/>
    </xf>
    <xf numFmtId="10" fontId="0" fillId="0" borderId="18" xfId="0" applyNumberFormat="1" applyBorder="1" applyProtection="1"/>
    <xf numFmtId="10" fontId="0" fillId="0" borderId="0" xfId="0" applyNumberFormat="1" applyProtection="1"/>
    <xf numFmtId="168" fontId="0" fillId="10" borderId="24" xfId="0" applyNumberFormat="1" applyFill="1" applyBorder="1" applyAlignment="1" applyProtection="1">
      <alignment horizontal="center" vertical="center"/>
    </xf>
    <xf numFmtId="0" fontId="0" fillId="10" borderId="25" xfId="0" applyFill="1" applyBorder="1" applyAlignment="1" applyProtection="1">
      <alignment horizontal="center" vertical="center"/>
    </xf>
    <xf numFmtId="168" fontId="0" fillId="10" borderId="51" xfId="0" applyNumberFormat="1" applyFill="1" applyBorder="1" applyAlignment="1" applyProtection="1">
      <alignment horizontal="center" vertical="center"/>
    </xf>
    <xf numFmtId="0" fontId="0" fillId="10" borderId="52" xfId="0" applyFill="1" applyBorder="1" applyAlignment="1" applyProtection="1">
      <alignment horizontal="center" vertical="center"/>
    </xf>
    <xf numFmtId="168" fontId="0" fillId="7" borderId="18" xfId="0" applyNumberFormat="1" applyFill="1" applyBorder="1" applyAlignment="1" applyProtection="1">
      <alignment horizontal="center" vertical="center"/>
    </xf>
    <xf numFmtId="168" fontId="0" fillId="7" borderId="18" xfId="0" applyNumberFormat="1" applyFill="1" applyBorder="1" applyAlignment="1" applyProtection="1">
      <alignment vertical="center"/>
    </xf>
    <xf numFmtId="168" fontId="0" fillId="0" borderId="0" xfId="0" applyNumberFormat="1" applyAlignment="1" applyProtection="1">
      <alignment vertical="center"/>
    </xf>
    <xf numFmtId="168" fontId="0" fillId="14" borderId="1" xfId="0" applyNumberFormat="1" applyFill="1" applyBorder="1" applyAlignment="1" applyProtection="1">
      <alignment horizontal="center"/>
    </xf>
    <xf numFmtId="0" fontId="0" fillId="0" borderId="18" xfId="0" applyBorder="1" applyAlignment="1" applyProtection="1">
      <alignment horizontal="center" vertical="center"/>
    </xf>
    <xf numFmtId="168" fontId="0" fillId="0" borderId="18" xfId="0" applyNumberFormat="1" applyBorder="1" applyAlignment="1" applyProtection="1">
      <alignment horizontal="center" vertical="center"/>
    </xf>
    <xf numFmtId="173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173" fontId="0" fillId="0" borderId="0" xfId="0" applyNumberFormat="1" applyAlignment="1" applyProtection="1">
      <alignment horizontal="center" vertical="center"/>
    </xf>
    <xf numFmtId="169" fontId="0" fillId="6" borderId="1" xfId="0" applyNumberFormat="1" applyFill="1" applyBorder="1" applyAlignment="1" applyProtection="1">
      <alignment horizontal="center"/>
    </xf>
    <xf numFmtId="169" fontId="0" fillId="6" borderId="18" xfId="0" applyNumberFormat="1" applyFill="1" applyBorder="1" applyAlignment="1" applyProtection="1">
      <alignment horizontal="center"/>
    </xf>
    <xf numFmtId="169" fontId="0" fillId="0" borderId="0" xfId="0" applyNumberFormat="1" applyAlignment="1" applyProtection="1">
      <alignment horizontal="center"/>
    </xf>
    <xf numFmtId="10" fontId="7" fillId="11" borderId="18" xfId="0" applyNumberFormat="1" applyFont="1" applyFill="1" applyBorder="1" applyAlignment="1" applyProtection="1">
      <alignment horizontal="center"/>
    </xf>
    <xf numFmtId="10" fontId="0" fillId="0" borderId="22" xfId="0" applyNumberFormat="1" applyBorder="1" applyAlignment="1" applyProtection="1">
      <alignment horizontal="center"/>
    </xf>
    <xf numFmtId="168" fontId="0" fillId="0" borderId="4" xfId="0" applyNumberFormat="1" applyBorder="1" applyAlignment="1" applyProtection="1">
      <alignment horizontal="center" vertical="center"/>
    </xf>
    <xf numFmtId="168" fontId="0" fillId="0" borderId="5" xfId="0" applyNumberFormat="1" applyBorder="1" applyAlignment="1" applyProtection="1">
      <alignment horizontal="center" vertical="center"/>
    </xf>
    <xf numFmtId="168" fontId="0" fillId="0" borderId="6" xfId="0" applyNumberFormat="1" applyBorder="1" applyAlignment="1" applyProtection="1">
      <alignment horizontal="center" vertical="center"/>
    </xf>
    <xf numFmtId="168" fontId="0" fillId="11" borderId="4" xfId="0" applyNumberFormat="1" applyFill="1" applyBorder="1" applyAlignment="1" applyProtection="1">
      <alignment horizontal="right" vertical="center" wrapText="1"/>
    </xf>
    <xf numFmtId="168" fontId="0" fillId="11" borderId="6" xfId="0" applyNumberFormat="1" applyFill="1" applyBorder="1" applyAlignment="1" applyProtection="1">
      <alignment horizontal="right" vertical="center" wrapText="1"/>
    </xf>
    <xf numFmtId="168" fontId="0" fillId="11" borderId="7" xfId="0" applyNumberFormat="1" applyFill="1" applyBorder="1" applyAlignment="1" applyProtection="1">
      <alignment horizontal="right"/>
    </xf>
    <xf numFmtId="168" fontId="0" fillId="11" borderId="9" xfId="0" applyNumberFormat="1" applyFill="1" applyBorder="1" applyAlignment="1" applyProtection="1">
      <alignment horizontal="right"/>
    </xf>
    <xf numFmtId="166" fontId="0" fillId="11" borderId="1" xfId="0" applyNumberFormat="1" applyFill="1" applyBorder="1" applyAlignment="1" applyProtection="1">
      <alignment horizontal="right"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171" fontId="0" fillId="0" borderId="0" xfId="0" applyNumberFormat="1" applyFill="1" applyBorder="1" applyAlignment="1" applyProtection="1">
      <alignment horizontal="center" vertical="center"/>
    </xf>
    <xf numFmtId="172" fontId="0" fillId="0" borderId="0" xfId="0" applyNumberFormat="1" applyFill="1" applyBorder="1" applyAlignment="1" applyProtection="1">
      <alignment horizontal="center" vertical="center"/>
    </xf>
    <xf numFmtId="177" fontId="0" fillId="0" borderId="0" xfId="0" applyNumberFormat="1" applyFill="1" applyBorder="1" applyAlignment="1" applyProtection="1">
      <alignment horizontal="center" vertical="center"/>
    </xf>
    <xf numFmtId="168" fontId="0" fillId="11" borderId="2" xfId="0" applyNumberFormat="1" applyFill="1" applyBorder="1" applyAlignment="1" applyProtection="1">
      <alignment horizontal="right"/>
    </xf>
    <xf numFmtId="0" fontId="0" fillId="0" borderId="0" xfId="0" applyAlignment="1" applyProtection="1">
      <alignment horizontal="left" vertical="center"/>
    </xf>
    <xf numFmtId="168" fontId="0" fillId="6" borderId="37" xfId="0" applyNumberFormat="1" applyFill="1" applyBorder="1" applyAlignment="1" applyProtection="1">
      <alignment horizontal="center" vertical="center"/>
    </xf>
    <xf numFmtId="168" fontId="0" fillId="6" borderId="38" xfId="0" applyNumberFormat="1" applyFill="1" applyBorder="1" applyAlignment="1" applyProtection="1">
      <alignment horizontal="center" vertical="center"/>
    </xf>
    <xf numFmtId="168" fontId="0" fillId="6" borderId="57" xfId="0" applyNumberFormat="1" applyFill="1" applyBorder="1" applyAlignment="1" applyProtection="1">
      <alignment horizontal="center" vertical="center"/>
    </xf>
    <xf numFmtId="166" fontId="0" fillId="11" borderId="53" xfId="0" applyNumberFormat="1" applyFill="1" applyBorder="1" applyAlignment="1" applyProtection="1">
      <alignment horizontal="right" vertical="center"/>
    </xf>
    <xf numFmtId="166" fontId="0" fillId="11" borderId="54" xfId="0" applyNumberFormat="1" applyFill="1" applyBorder="1" applyAlignment="1" applyProtection="1">
      <alignment horizontal="right" vertical="center"/>
    </xf>
    <xf numFmtId="168" fontId="0" fillId="6" borderId="58" xfId="0" applyNumberFormat="1" applyFill="1" applyBorder="1" applyAlignment="1" applyProtection="1">
      <alignment horizontal="center" vertical="center"/>
    </xf>
    <xf numFmtId="168" fontId="0" fillId="6" borderId="40" xfId="0" applyNumberFormat="1" applyFill="1" applyBorder="1" applyAlignment="1" applyProtection="1">
      <alignment horizontal="center" vertical="center"/>
    </xf>
    <xf numFmtId="168" fontId="0" fillId="6" borderId="59" xfId="0" applyNumberFormat="1" applyFill="1" applyBorder="1" applyAlignment="1" applyProtection="1">
      <alignment horizontal="center" vertical="center"/>
    </xf>
    <xf numFmtId="166" fontId="0" fillId="11" borderId="55" xfId="0" applyNumberFormat="1" applyFill="1" applyBorder="1" applyAlignment="1" applyProtection="1">
      <alignment horizontal="right" vertical="center"/>
    </xf>
    <xf numFmtId="166" fontId="0" fillId="11" borderId="56" xfId="0" applyNumberFormat="1" applyFill="1" applyBorder="1" applyAlignment="1" applyProtection="1">
      <alignment horizontal="right" vertical="center"/>
    </xf>
    <xf numFmtId="168" fontId="0" fillId="6" borderId="55" xfId="0" applyNumberFormat="1" applyFill="1" applyBorder="1" applyAlignment="1" applyProtection="1">
      <alignment horizontal="center" vertical="center"/>
    </xf>
    <xf numFmtId="168" fontId="0" fillId="6" borderId="60" xfId="0" applyNumberFormat="1" applyFill="1" applyBorder="1" applyAlignment="1" applyProtection="1">
      <alignment horizontal="center" vertical="center"/>
    </xf>
    <xf numFmtId="168" fontId="0" fillId="6" borderId="56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6" fontId="0" fillId="11" borderId="4" xfId="0" applyNumberFormat="1" applyFill="1" applyBorder="1" applyAlignment="1" applyProtection="1">
      <alignment horizontal="right" vertical="center"/>
    </xf>
    <xf numFmtId="166" fontId="0" fillId="11" borderId="6" xfId="0" applyNumberFormat="1" applyFill="1" applyBorder="1" applyAlignment="1" applyProtection="1">
      <alignment horizontal="right" vertical="center"/>
    </xf>
    <xf numFmtId="168" fontId="0" fillId="11" borderId="1" xfId="0" applyNumberFormat="1" applyFill="1" applyBorder="1" applyAlignment="1" applyProtection="1">
      <alignment horizontal="right" wrapText="1"/>
    </xf>
    <xf numFmtId="169" fontId="0" fillId="18" borderId="0" xfId="0" applyNumberFormat="1" applyFill="1" applyProtection="1"/>
    <xf numFmtId="168" fontId="0" fillId="4" borderId="1" xfId="0" applyNumberFormat="1" applyFill="1" applyBorder="1" applyAlignment="1" applyProtection="1">
      <alignment horizontal="center" vertical="center"/>
    </xf>
    <xf numFmtId="168" fontId="0" fillId="11" borderId="1" xfId="0" applyNumberFormat="1" applyFill="1" applyBorder="1" applyAlignment="1" applyProtection="1">
      <alignment horizontal="right" vertical="center"/>
    </xf>
    <xf numFmtId="0" fontId="0" fillId="0" borderId="0" xfId="0" applyFill="1" applyBorder="1" applyProtection="1"/>
    <xf numFmtId="0" fontId="0" fillId="0" borderId="0" xfId="0" applyFill="1" applyBorder="1" applyAlignment="1" applyProtection="1">
      <alignment vertical="center" wrapText="1"/>
    </xf>
    <xf numFmtId="169" fontId="0" fillId="0" borderId="0" xfId="0" applyNumberFormat="1" applyProtection="1"/>
    <xf numFmtId="168" fontId="0" fillId="0" borderId="1" xfId="0" applyNumberFormat="1" applyBorder="1" applyAlignment="1" applyProtection="1">
      <alignment horizontal="center" vertical="center"/>
    </xf>
    <xf numFmtId="168" fontId="0" fillId="0" borderId="0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vertical="center" wrapText="1"/>
    </xf>
    <xf numFmtId="0" fontId="0" fillId="18" borderId="0" xfId="0" applyFill="1" applyAlignment="1" applyProtection="1">
      <alignment vertical="center" wrapText="1"/>
    </xf>
    <xf numFmtId="0" fontId="0" fillId="11" borderId="1" xfId="0" applyFill="1" applyBorder="1" applyAlignment="1" applyProtection="1">
      <alignment horizontal="right"/>
    </xf>
    <xf numFmtId="0" fontId="0" fillId="0" borderId="0" xfId="0" applyFill="1" applyBorder="1" applyAlignment="1" applyProtection="1"/>
    <xf numFmtId="0" fontId="0" fillId="18" borderId="0" xfId="0" applyFill="1" applyAlignment="1" applyProtection="1">
      <alignment horizontal="center"/>
    </xf>
    <xf numFmtId="0" fontId="0" fillId="4" borderId="1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 wrapText="1"/>
    </xf>
    <xf numFmtId="0" fontId="0" fillId="4" borderId="7" xfId="0" applyFill="1" applyBorder="1" applyAlignment="1" applyProtection="1">
      <alignment horizontal="center" vertical="center"/>
    </xf>
    <xf numFmtId="0" fontId="0" fillId="4" borderId="9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left" vertical="center" wrapText="1"/>
    </xf>
    <xf numFmtId="0" fontId="0" fillId="4" borderId="10" xfId="0" applyFill="1" applyBorder="1" applyAlignment="1" applyProtection="1">
      <alignment horizontal="center" vertical="center"/>
    </xf>
    <xf numFmtId="0" fontId="0" fillId="4" borderId="12" xfId="0" applyFill="1" applyBorder="1" applyAlignment="1" applyProtection="1">
      <alignment horizontal="center" vertical="center"/>
    </xf>
    <xf numFmtId="0" fontId="0" fillId="4" borderId="1" xfId="0" applyFill="1" applyBorder="1" applyProtection="1"/>
    <xf numFmtId="166" fontId="0" fillId="11" borderId="1" xfId="0" applyNumberFormat="1" applyFill="1" applyBorder="1" applyAlignment="1" applyProtection="1">
      <alignment horizontal="center" vertical="center" wrapText="1"/>
    </xf>
    <xf numFmtId="0" fontId="0" fillId="4" borderId="1" xfId="0" applyFill="1" applyBorder="1" applyAlignment="1" applyProtection="1">
      <alignment horizontal="left"/>
    </xf>
    <xf numFmtId="0" fontId="0" fillId="18" borderId="0" xfId="0" applyFill="1" applyAlignment="1" applyProtection="1">
      <alignment horizontal="center" vertical="center"/>
    </xf>
    <xf numFmtId="177" fontId="0" fillId="18" borderId="0" xfId="0" applyNumberFormat="1" applyFill="1" applyAlignment="1" applyProtection="1">
      <alignment horizontal="center" vertical="center"/>
    </xf>
    <xf numFmtId="168" fontId="0" fillId="0" borderId="1" xfId="0" applyNumberFormat="1" applyBorder="1" applyAlignment="1" applyProtection="1">
      <alignment horizontal="center"/>
    </xf>
    <xf numFmtId="168" fontId="0" fillId="0" borderId="4" xfId="0" applyNumberFormat="1" applyBorder="1" applyAlignment="1" applyProtection="1">
      <alignment horizontal="center"/>
    </xf>
    <xf numFmtId="168" fontId="0" fillId="0" borderId="6" xfId="0" applyNumberFormat="1" applyBorder="1" applyAlignment="1" applyProtection="1">
      <alignment horizontal="center"/>
    </xf>
    <xf numFmtId="0" fontId="0" fillId="0" borderId="0" xfId="0" applyAlignment="1" applyProtection="1">
      <alignment horizontal="left"/>
    </xf>
    <xf numFmtId="168" fontId="0" fillId="0" borderId="1" xfId="0" applyNumberFormat="1" applyBorder="1" applyAlignment="1" applyProtection="1">
      <alignment vertical="center"/>
    </xf>
    <xf numFmtId="166" fontId="0" fillId="11" borderId="15" xfId="0" applyNumberFormat="1" applyFill="1" applyBorder="1" applyAlignment="1" applyProtection="1">
      <alignment horizontal="center" vertical="center" wrapText="1"/>
    </xf>
    <xf numFmtId="0" fontId="0" fillId="0" borderId="0" xfId="0" applyFill="1" applyProtection="1"/>
    <xf numFmtId="166" fontId="0" fillId="11" borderId="3" xfId="0" applyNumberFormat="1" applyFill="1" applyBorder="1" applyAlignment="1" applyProtection="1">
      <alignment horizontal="center" vertical="center" wrapText="1"/>
    </xf>
    <xf numFmtId="0" fontId="2" fillId="0" borderId="0" xfId="0" applyFont="1" applyBorder="1" applyProtection="1"/>
    <xf numFmtId="166" fontId="0" fillId="11" borderId="2" xfId="0" applyNumberForma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/>
    </xf>
    <xf numFmtId="168" fontId="0" fillId="0" borderId="0" xfId="0" applyNumberFormat="1" applyBorder="1" applyProtection="1"/>
    <xf numFmtId="0" fontId="0" fillId="0" borderId="0" xfId="0" applyBorder="1" applyProtection="1"/>
    <xf numFmtId="168" fontId="2" fillId="0" borderId="0" xfId="0" applyNumberFormat="1" applyFont="1" applyBorder="1" applyAlignment="1" applyProtection="1">
      <alignment horizontal="center"/>
    </xf>
    <xf numFmtId="166" fontId="0" fillId="11" borderId="15" xfId="0" applyNumberFormat="1" applyFill="1" applyBorder="1" applyAlignment="1" applyProtection="1">
      <alignment horizontal="center" vertical="center"/>
    </xf>
    <xf numFmtId="168" fontId="2" fillId="0" borderId="0" xfId="0" applyNumberFormat="1" applyFont="1" applyBorder="1" applyProtection="1"/>
    <xf numFmtId="166" fontId="0" fillId="11" borderId="3" xfId="0" applyNumberForma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166" fontId="0" fillId="11" borderId="2" xfId="0" applyNumberForma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166" fontId="0" fillId="11" borderId="1" xfId="0" applyNumberFormat="1" applyFill="1" applyBorder="1" applyAlignment="1" applyProtection="1">
      <alignment horizontal="center" vertical="center"/>
    </xf>
    <xf numFmtId="0" fontId="0" fillId="4" borderId="6" xfId="0" applyFill="1" applyBorder="1" applyProtection="1"/>
    <xf numFmtId="166" fontId="0" fillId="14" borderId="1" xfId="0" applyNumberFormat="1" applyFill="1" applyBorder="1" applyAlignment="1" applyProtection="1">
      <alignment horizontal="center"/>
    </xf>
    <xf numFmtId="168" fontId="0" fillId="3" borderId="1" xfId="0" applyNumberForma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right"/>
    </xf>
    <xf numFmtId="166" fontId="0" fillId="2" borderId="4" xfId="0" applyNumberFormat="1" applyFill="1" applyBorder="1" applyAlignment="1" applyProtection="1">
      <alignment horizontal="right" vertical="center"/>
    </xf>
    <xf numFmtId="166" fontId="0" fillId="2" borderId="6" xfId="0" applyNumberFormat="1" applyFill="1" applyBorder="1" applyAlignment="1" applyProtection="1">
      <alignment horizontal="right" vertical="center"/>
    </xf>
    <xf numFmtId="166" fontId="0" fillId="2" borderId="1" xfId="0" applyNumberFormat="1" applyFill="1" applyBorder="1" applyAlignment="1" applyProtection="1">
      <alignment horizontal="right" vertical="center" wrapText="1"/>
    </xf>
    <xf numFmtId="0" fontId="0" fillId="0" borderId="0" xfId="0" applyAlignment="1" applyProtection="1">
      <alignment horizontal="center"/>
    </xf>
    <xf numFmtId="0" fontId="0" fillId="13" borderId="0" xfId="0" applyFill="1" applyAlignment="1" applyProtection="1">
      <alignment horizontal="center" vertical="center"/>
    </xf>
    <xf numFmtId="0" fontId="0" fillId="13" borderId="0" xfId="0" applyFill="1" applyProtection="1"/>
    <xf numFmtId="168" fontId="0" fillId="10" borderId="1" xfId="0" applyNumberFormat="1" applyFill="1" applyBorder="1" applyAlignment="1" applyProtection="1">
      <alignment horizontal="center" vertical="center"/>
    </xf>
    <xf numFmtId="0" fontId="0" fillId="10" borderId="1" xfId="0" applyFill="1" applyBorder="1" applyAlignment="1" applyProtection="1">
      <alignment horizontal="right" vertical="center" wrapText="1"/>
    </xf>
    <xf numFmtId="0" fontId="0" fillId="8" borderId="1" xfId="0" applyFill="1" applyBorder="1" applyAlignment="1" applyProtection="1">
      <alignment horizontal="right" vertical="center" wrapText="1"/>
    </xf>
    <xf numFmtId="0" fontId="0" fillId="8" borderId="7" xfId="0" applyFill="1" applyBorder="1" applyAlignment="1" applyProtection="1">
      <alignment horizontal="right" vertical="center" wrapText="1"/>
    </xf>
    <xf numFmtId="0" fontId="0" fillId="8" borderId="9" xfId="0" applyFill="1" applyBorder="1" applyAlignment="1" applyProtection="1">
      <alignment horizontal="right" vertical="center" wrapText="1"/>
    </xf>
    <xf numFmtId="0" fontId="0" fillId="8" borderId="10" xfId="0" applyFill="1" applyBorder="1" applyAlignment="1" applyProtection="1">
      <alignment horizontal="right" vertical="center" wrapText="1"/>
    </xf>
    <xf numFmtId="0" fontId="0" fillId="8" borderId="12" xfId="0" applyFill="1" applyBorder="1" applyAlignment="1" applyProtection="1">
      <alignment horizontal="right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5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DCA"/>
      <color rgb="FFDEC4E1"/>
      <color rgb="FFF4BDFF"/>
      <color rgb="FFCDB4CE"/>
      <color rgb="FFFF919A"/>
      <color rgb="FFFFF28A"/>
      <color rgb="FFB882C5"/>
      <color rgb="FFF1FFC7"/>
      <color rgb="FF9C0006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microsoft.com/office/2011/relationships/webextension" Target="../webextensions/webextension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microsoft.com/office/2011/relationships/webextension" Target="../webextensions/webextension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microsoft.com/office/2011/relationships/webextension" Target="../webextensions/webextension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microsoft.com/office/2011/relationships/webextension" Target="../webextensions/webextension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microsoft.com/office/2011/relationships/webextension" Target="../webextensions/webextension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microsoft.com/office/2011/relationships/webextension" Target="../webextensions/webextension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microsoft.com/office/2011/relationships/webextension" Target="../webextensions/webextension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microsoft.com/office/2011/relationships/webextension" Target="../webextensions/webextension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microsoft.com/office/2011/relationships/webextension" Target="../webextensions/webextension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microsoft.com/office/2011/relationships/webextension" Target="../webextensions/webextension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microsoft.com/office/2011/relationships/webextension" Target="../webextensions/webextension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2</xdr:row>
      <xdr:rowOff>152400</xdr:rowOff>
    </xdr:from>
    <xdr:to>
      <xdr:col>13</xdr:col>
      <xdr:colOff>583540</xdr:colOff>
      <xdr:row>18</xdr:row>
      <xdr:rowOff>68450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3BE571EB-AAF6-834E-B893-AAC687CC67D7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3BE571EB-AAF6-834E-B893-AAC687CC67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 title="Mini Calendar and Date Picker">
              <a:extLst>
                <a:ext uri="{FF2B5EF4-FFF2-40B4-BE49-F238E27FC236}">
                  <a16:creationId xmlns:a16="http://schemas.microsoft.com/office/drawing/2014/main" id="{F0C50CE8-3145-4343-8D70-9D72B1426327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4" name="Add-in 3" title="Mini Calendar and Date Picker">
              <a:extLst>
                <a:ext uri="{FF2B5EF4-FFF2-40B4-BE49-F238E27FC236}">
                  <a16:creationId xmlns:a16="http://schemas.microsoft.com/office/drawing/2014/main" id="{F0C50CE8-3145-4343-8D70-9D72B14263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7046FBC6-6328-2043-BFB6-BDF03B7397C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7046FBC6-6328-2043-BFB6-BDF03B7397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A04B1595-F9FF-B843-B2CA-8CCD6074710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A04B1595-F9FF-B843-B2CA-8CCD607471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C23B4A18-6414-E349-A518-80E9A4F86C9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C23B4A18-6414-E349-A518-80E9A4F86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7657AA7-B048-7A47-81E7-335A99F4CAC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7657AA7-B048-7A47-81E7-335A99F4CA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55ED000-8857-EA47-9B3F-794FD137929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55ED000-8857-EA47-9B3F-794FD13792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5C7B7AB4-FA42-274F-80F1-E89C60733EA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5C7B7AB4-FA42-274F-80F1-E89C60733E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D59F0F49-08AD-CF45-8A06-4813CE2A1147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D59F0F49-08AD-CF45-8A06-4813CE2A11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49C7FE4-2DDA-4342-81F4-B5D06BC3ACD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49C7FE4-2DDA-4342-81F4-B5D06BC3AC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DBD116D5-D41F-D741-B076-0827AFCAA03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DBD116D5-D41F-D741-B076-0827AFCAA0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3AD5AE96-4201-9243-9978-6D23B5FD124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3AD5AE96-4201-9243-9978-6D23B5FD12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20616</xdr:colOff>
      <xdr:row>1</xdr:row>
      <xdr:rowOff>2142</xdr:rowOff>
    </xdr:from>
    <xdr:to>
      <xdr:col>12</xdr:col>
      <xdr:colOff>4947</xdr:colOff>
      <xdr:row>12</xdr:row>
      <xdr:rowOff>64198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F81EA28-982D-794C-8729-04B3E1D65742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F81EA28-982D-794C-8729-04B3E1D657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_rels/webextension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ebextensions/_rels/webextension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ebextensions/_rels/webextension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ebextensions/_rels/webextension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ebextensions/_rels/webextension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ebextensions/_rels/webextension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ebextensions/_rels/webextension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ebextensions/webextension1.xml><?xml version="1.0" encoding="utf-8"?>
<we:webextension xmlns:we="http://schemas.microsoft.com/office/webextensions/webextension/2010/11" id="{3BE571EB-AAF6-834E-B893-AAC687CC67D7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2-01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F0C50CE8-3145-4343-8D70-9D72B1426327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5-12-01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7046FBC6-6328-2043-BFB6-BDF03B7397C3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2-01&quot;"/>
  </we:properties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A04B1595-F9FF-B843-B2CA-8CCD60747105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2-01&quot;"/>
  </we:properties>
  <we:bindings/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C23B4A18-6414-E349-A518-80E9A4F86C99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3-01&quot;"/>
  </we:properties>
  <we:bindings/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67657AA7-B048-7A47-81E7-335A99F4CAC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5-01&quot;"/>
  </we:properties>
  <we:bindings/>
  <we:snapshot xmlns:r="http://schemas.openxmlformats.org/officeDocument/2006/relationships" r:embed="rId1"/>
</we:webextension>
</file>

<file path=xl/webextensions/webextension7.xml><?xml version="1.0" encoding="utf-8"?>
<we:webextension xmlns:we="http://schemas.microsoft.com/office/webextensions/webextension/2010/11" id="{055ED000-8857-EA47-9B3F-794FD137929C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6-01&quot;"/>
  </we:properties>
  <we:bindings/>
  <we:snapshot xmlns:r="http://schemas.openxmlformats.org/officeDocument/2006/relationships" r:embed="rId1"/>
</we:webextension>
</file>

<file path=xl/webextensions/webextension8.xml><?xml version="1.0" encoding="utf-8"?>
<we:webextension xmlns:we="http://schemas.microsoft.com/office/webextensions/webextension/2010/11" id="{5C7B7AB4-FA42-274F-80F1-E89C60733EA5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6-01&quot;"/>
  </we:properties>
  <we:bindings/>
  <we:snapshot xmlns:r="http://schemas.openxmlformats.org/officeDocument/2006/relationships" r:embed="rId1"/>
</we:webextension>
</file>

<file path=xl/webextensions/webextension9.xml><?xml version="1.0" encoding="utf-8"?>
<we:webextension xmlns:we="http://schemas.microsoft.com/office/webextensions/webextension/2010/11" id="{D59F0F49-08AD-CF45-8A06-4813CE2A1147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7-01&quot;"/>
  </we:properties>
  <we:bindings/>
  <we:snapshot xmlns:r="http://schemas.openxmlformats.org/officeDocument/2006/relationships" r:embed="rId1"/>
</we:webextension>
</file>

<file path=xl/webextensions/webextension10.xml><?xml version="1.0" encoding="utf-8"?>
<we:webextension xmlns:we="http://schemas.microsoft.com/office/webextensions/webextension/2010/11" id="{049C7FE4-2DDA-4342-81F4-B5D06BC3ACDD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8-01&quot;"/>
  </we:properties>
  <we:bindings/>
  <we:snapshot xmlns:r="http://schemas.openxmlformats.org/officeDocument/2006/relationships" r:embed="rId1"/>
</we:webextension>
</file>

<file path=xl/webextensions/webextension11.xml><?xml version="1.0" encoding="utf-8"?>
<we:webextension xmlns:we="http://schemas.microsoft.com/office/webextensions/webextension/2010/11" id="{DBD116D5-D41F-D741-B076-0827AFCAA03C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5-12-01&quot;"/>
  </we:properties>
  <we:bindings/>
  <we:snapshot xmlns:r="http://schemas.openxmlformats.org/officeDocument/2006/relationships" r:embed="rId1"/>
</we:webextension>
</file>

<file path=xl/webextensions/webextension12.xml><?xml version="1.0" encoding="utf-8"?>
<we:webextension xmlns:we="http://schemas.microsoft.com/office/webextensions/webextension/2010/11" id="{3AD5AE96-4201-9243-9978-6D23B5FD1245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5-12-01&quot;"/>
  </we:properties>
  <we:bindings/>
  <we:snapshot xmlns:r="http://schemas.openxmlformats.org/officeDocument/2006/relationships" r:embed="rId1"/>
</we:webextension>
</file>

<file path=xl/webextensions/webextension13.xml><?xml version="1.0" encoding="utf-8"?>
<we:webextension xmlns:we="http://schemas.microsoft.com/office/webextensions/webextension/2010/11" id="{6F81EA28-982D-794C-8729-04B3E1D65742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5-12-01&quot;"/>
  </we:properties>
  <we:bindings/>
  <we:snapshot xmlns:r="http://schemas.openxmlformats.org/officeDocument/2006/relationships" r:embed="rId1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A61A-A7D5-9E45-9AA1-288EDBDAABA7}">
  <sheetPr codeName="Sheet1"/>
  <dimension ref="A1:V104"/>
  <sheetViews>
    <sheetView tabSelected="1" zoomScale="115" zoomScaleNormal="130" workbookViewId="0">
      <selection activeCell="C3" sqref="C3"/>
    </sheetView>
  </sheetViews>
  <sheetFormatPr baseColWidth="10" defaultRowHeight="16" x14ac:dyDescent="0.2"/>
  <cols>
    <col min="1" max="1" width="3.33203125" style="343" customWidth="1"/>
    <col min="2" max="2" width="1.33203125" style="343" customWidth="1"/>
    <col min="3" max="3" width="13" style="343" bestFit="1" customWidth="1"/>
    <col min="4" max="4" width="2.83203125" style="343" customWidth="1"/>
    <col min="5" max="6" width="13.1640625" style="344" bestFit="1" customWidth="1"/>
    <col min="7" max="7" width="11.6640625" style="344" customWidth="1"/>
    <col min="8" max="8" width="15.83203125" style="343" customWidth="1"/>
    <col min="9" max="9" width="31.6640625" style="343" customWidth="1"/>
    <col min="10" max="10" width="2.6640625" style="343" customWidth="1"/>
    <col min="11" max="11" width="16.33203125" style="343" customWidth="1"/>
    <col min="12" max="12" width="14.33203125" style="343" customWidth="1"/>
    <col min="13" max="13" width="27.33203125" style="343" customWidth="1"/>
    <col min="14" max="14" width="15.83203125" style="343" customWidth="1"/>
    <col min="15" max="15" width="12.33203125" style="343" customWidth="1"/>
    <col min="16" max="16" width="17.1640625" style="343" bestFit="1" customWidth="1"/>
    <col min="17" max="17" width="22" style="343" bestFit="1" customWidth="1"/>
    <col min="18" max="18" width="23.5" style="343" bestFit="1" customWidth="1"/>
    <col min="19" max="19" width="11.1640625" style="343" customWidth="1"/>
    <col min="20" max="21" width="3" style="343" customWidth="1"/>
    <col min="22" max="22" width="3.33203125" style="343" customWidth="1"/>
    <col min="23" max="16384" width="10.83203125" style="343"/>
  </cols>
  <sheetData>
    <row r="1" spans="1:22" ht="9" customHeight="1" x14ac:dyDescent="0.2">
      <c r="A1" s="342"/>
      <c r="V1" s="342"/>
    </row>
    <row r="2" spans="1:22" ht="19" customHeight="1" x14ac:dyDescent="0.2">
      <c r="A2" s="342"/>
      <c r="C2" s="345" t="s">
        <v>74</v>
      </c>
      <c r="E2" s="346" t="s">
        <v>75</v>
      </c>
      <c r="F2" s="346"/>
      <c r="G2" s="346"/>
      <c r="H2" s="346"/>
      <c r="I2" s="346"/>
      <c r="V2" s="342"/>
    </row>
    <row r="3" spans="1:22" ht="17" thickBot="1" x14ac:dyDescent="0.25">
      <c r="A3" s="342"/>
      <c r="C3" s="35" t="s">
        <v>28</v>
      </c>
      <c r="G3" s="347"/>
      <c r="H3" s="348"/>
      <c r="K3" s="349"/>
      <c r="L3" s="349"/>
      <c r="M3" s="349"/>
      <c r="N3" s="349"/>
      <c r="P3" s="349"/>
      <c r="Q3" s="349"/>
      <c r="R3" s="350"/>
      <c r="S3" s="344"/>
      <c r="T3" s="344"/>
      <c r="U3" s="344"/>
      <c r="V3" s="342"/>
    </row>
    <row r="4" spans="1:22" ht="17" thickBot="1" x14ac:dyDescent="0.25">
      <c r="A4" s="342"/>
      <c r="C4" s="35" t="s">
        <v>29</v>
      </c>
      <c r="E4" s="351">
        <f>'1'!D6+'2'!D6+'3'!D6+'4'!D6+'5'!D6+'6'!D6+'7'!D6+'8'!D6+'9'!D6+'10'!D6+'11'!D6+'12'!D6</f>
        <v>0</v>
      </c>
      <c r="F4" s="351"/>
      <c r="G4" s="351"/>
      <c r="H4" s="352" t="s">
        <v>47</v>
      </c>
      <c r="I4" s="352"/>
      <c r="K4" s="353" t="s">
        <v>142</v>
      </c>
      <c r="L4" s="353"/>
      <c r="M4" s="353"/>
      <c r="N4" s="353"/>
      <c r="P4" s="353" t="s">
        <v>142</v>
      </c>
      <c r="Q4" s="353"/>
      <c r="R4" s="353"/>
      <c r="S4" s="354"/>
      <c r="T4" s="354"/>
      <c r="U4" s="354"/>
      <c r="V4" s="355"/>
    </row>
    <row r="5" spans="1:22" ht="17" thickBot="1" x14ac:dyDescent="0.25">
      <c r="A5" s="342"/>
      <c r="C5" s="35" t="s">
        <v>30</v>
      </c>
      <c r="H5" s="356"/>
      <c r="K5" s="357" t="s">
        <v>141</v>
      </c>
      <c r="L5" s="358" t="s">
        <v>140</v>
      </c>
      <c r="M5" s="348" t="s">
        <v>150</v>
      </c>
      <c r="N5" s="359" t="s">
        <v>148</v>
      </c>
      <c r="P5" s="360" t="s">
        <v>141</v>
      </c>
      <c r="Q5" s="360"/>
      <c r="R5" s="359" t="s">
        <v>148</v>
      </c>
      <c r="S5" s="361"/>
      <c r="T5" s="361"/>
      <c r="U5" s="361"/>
      <c r="V5" s="355"/>
    </row>
    <row r="6" spans="1:22" ht="17" thickBot="1" x14ac:dyDescent="0.25">
      <c r="A6" s="342"/>
      <c r="C6" s="35" t="s">
        <v>31</v>
      </c>
      <c r="E6" s="362" t="s">
        <v>41</v>
      </c>
      <c r="F6" s="362"/>
      <c r="G6" s="362"/>
      <c r="H6" s="362"/>
      <c r="I6" s="362"/>
      <c r="K6" s="363" t="e">
        <f>E42/E4*1</f>
        <v>#DIV/0!</v>
      </c>
      <c r="L6" s="66" t="e">
        <f>E39/E4*1</f>
        <v>#DIV/0!</v>
      </c>
      <c r="M6" s="66" t="e">
        <f>E44/E4*1</f>
        <v>#DIV/0!</v>
      </c>
      <c r="N6" s="364" t="e">
        <f>(E95-K7)/E4*1</f>
        <v>#DIV/0!</v>
      </c>
      <c r="P6" s="365" t="e">
        <f>E42/E4*1</f>
        <v>#DIV/0!</v>
      </c>
      <c r="Q6" s="365"/>
      <c r="R6" s="364" t="e">
        <f>(E95-K7)/E4*1</f>
        <v>#DIV/0!</v>
      </c>
      <c r="S6" s="366"/>
      <c r="T6" s="366"/>
      <c r="U6" s="366"/>
      <c r="V6" s="342"/>
    </row>
    <row r="7" spans="1:22" ht="17" thickBot="1" x14ac:dyDescent="0.25">
      <c r="A7" s="342"/>
      <c r="C7" s="35" t="s">
        <v>32</v>
      </c>
      <c r="E7" s="351">
        <f>'1'!D9+'2'!D9+'3'!D9+'4'!D9+'5'!D9+'6'!D9+'7'!D9+'8'!D9+'9'!D9+'10'!D9+'11'!D9+'12'!D9</f>
        <v>0</v>
      </c>
      <c r="F7" s="351"/>
      <c r="G7" s="351"/>
      <c r="H7" s="367" t="s">
        <v>48</v>
      </c>
      <c r="I7" s="367"/>
      <c r="K7" s="368">
        <f>E42</f>
        <v>0</v>
      </c>
      <c r="L7" s="369">
        <f>E39</f>
        <v>0</v>
      </c>
      <c r="M7" s="369">
        <f>E44</f>
        <v>0</v>
      </c>
      <c r="N7" s="370" t="e">
        <f>(E4*N6)/1</f>
        <v>#DIV/0!</v>
      </c>
      <c r="P7" s="371">
        <f>E42</f>
        <v>0</v>
      </c>
      <c r="Q7" s="371"/>
      <c r="R7" s="372" t="e">
        <f>(E4*N6)/1</f>
        <v>#DIV/0!</v>
      </c>
      <c r="S7" s="373"/>
      <c r="T7" s="373"/>
      <c r="U7" s="373"/>
      <c r="V7" s="342"/>
    </row>
    <row r="8" spans="1:22" ht="17" thickBot="1" x14ac:dyDescent="0.25">
      <c r="A8" s="342"/>
      <c r="C8" s="35" t="s">
        <v>33</v>
      </c>
      <c r="E8" s="351">
        <f>'1'!D10+'2'!D10+'3'!D10+'4'!D10+'5'!D10+'6'!D10+'7'!D10+'8'!D10+'9'!D10+'10'!D10+'11'!D10+'12'!D10</f>
        <v>0</v>
      </c>
      <c r="F8" s="351"/>
      <c r="G8" s="351"/>
      <c r="H8" s="367" t="s">
        <v>49</v>
      </c>
      <c r="I8" s="367"/>
      <c r="K8" s="374" t="e">
        <f>(N6+L6+K6+M6)</f>
        <v>#DIV/0!</v>
      </c>
      <c r="L8" s="374"/>
      <c r="M8" s="375" t="s">
        <v>144</v>
      </c>
      <c r="N8" s="375"/>
      <c r="P8" s="376" t="e">
        <f>(R6+P6)</f>
        <v>#DIV/0!</v>
      </c>
      <c r="Q8" s="376"/>
      <c r="R8" s="377" t="s">
        <v>144</v>
      </c>
      <c r="S8" s="378"/>
      <c r="T8" s="378"/>
      <c r="U8" s="378"/>
      <c r="V8" s="342"/>
    </row>
    <row r="9" spans="1:22" ht="17" thickBot="1" x14ac:dyDescent="0.25">
      <c r="A9" s="342"/>
      <c r="C9" s="35" t="s">
        <v>34</v>
      </c>
      <c r="E9" s="351">
        <f>'1'!D11+'2'!D11+'3'!D11+'4'!D11+'5'!D11+'6'!D11+'7'!D11+'8'!D11+'9'!D11+'10'!D11+'11'!D11+'12'!D11</f>
        <v>0</v>
      </c>
      <c r="F9" s="351"/>
      <c r="G9" s="351"/>
      <c r="H9" s="367" t="s">
        <v>50</v>
      </c>
      <c r="I9" s="367"/>
      <c r="K9" s="379" t="e">
        <f>K7+L7+N7+M7</f>
        <v>#DIV/0!</v>
      </c>
      <c r="L9" s="380"/>
      <c r="P9" s="381" t="e">
        <f>P7+R7</f>
        <v>#DIV/0!</v>
      </c>
      <c r="Q9" s="382"/>
      <c r="V9" s="342"/>
    </row>
    <row r="10" spans="1:22" ht="17" thickBot="1" x14ac:dyDescent="0.25">
      <c r="A10" s="342"/>
      <c r="C10" s="35" t="s">
        <v>35</v>
      </c>
      <c r="E10" s="351">
        <f>'1'!D12+'2'!D12+'3'!D12+'4'!D12+'5'!D12+'6'!D12+'7'!D12+'8'!D12+'9'!D12+'10'!D12+'11'!D12+'12'!D12</f>
        <v>0</v>
      </c>
      <c r="F10" s="351"/>
      <c r="G10" s="351"/>
      <c r="H10" s="367" t="s">
        <v>51</v>
      </c>
      <c r="I10" s="367"/>
      <c r="K10" s="130" t="e">
        <f>1-K8</f>
        <v>#DIV/0!</v>
      </c>
      <c r="L10" s="131"/>
      <c r="M10" s="383" t="s">
        <v>147</v>
      </c>
      <c r="N10" s="383"/>
      <c r="P10" s="130" t="e">
        <f>1-P8</f>
        <v>#DIV/0!</v>
      </c>
      <c r="Q10" s="131"/>
      <c r="R10" s="384" t="s">
        <v>147</v>
      </c>
      <c r="S10" s="385"/>
      <c r="T10" s="385"/>
      <c r="U10" s="385"/>
      <c r="V10" s="342"/>
    </row>
    <row r="11" spans="1:22" ht="17" thickBot="1" x14ac:dyDescent="0.25">
      <c r="A11" s="342"/>
      <c r="C11" s="35" t="s">
        <v>36</v>
      </c>
      <c r="E11" s="351">
        <f>'1'!D13+'2'!D13+'3'!D13+'4'!D13+'5'!D13+'6'!D13+'7'!D13+'8'!D13+'9'!D13+'10'!D13+'11'!D13+'12'!D13</f>
        <v>0</v>
      </c>
      <c r="F11" s="351"/>
      <c r="G11" s="351"/>
      <c r="H11" s="367" t="s">
        <v>68</v>
      </c>
      <c r="I11" s="367"/>
      <c r="K11" s="132" t="e">
        <f>E4*K10/1</f>
        <v>#DIV/0!</v>
      </c>
      <c r="L11" s="132"/>
      <c r="P11" s="132" t="e">
        <f>E4*P10/1</f>
        <v>#DIV/0!</v>
      </c>
      <c r="Q11" s="132"/>
      <c r="V11" s="342"/>
    </row>
    <row r="12" spans="1:22" ht="17" thickBot="1" x14ac:dyDescent="0.25">
      <c r="A12" s="342"/>
      <c r="C12" s="35" t="s">
        <v>37</v>
      </c>
      <c r="E12" s="373"/>
      <c r="F12" s="373"/>
      <c r="G12" s="373"/>
      <c r="H12" s="344"/>
      <c r="K12" s="349"/>
      <c r="L12" s="349"/>
      <c r="M12" s="349"/>
      <c r="N12" s="349"/>
      <c r="P12" s="349"/>
      <c r="Q12" s="349"/>
      <c r="R12" s="350"/>
      <c r="S12" s="344"/>
      <c r="T12" s="344"/>
      <c r="U12" s="344"/>
      <c r="V12" s="342"/>
    </row>
    <row r="13" spans="1:22" ht="17" thickBot="1" x14ac:dyDescent="0.25">
      <c r="A13" s="342"/>
      <c r="C13" s="35" t="s">
        <v>38</v>
      </c>
      <c r="E13" s="386" t="s">
        <v>40</v>
      </c>
      <c r="F13" s="386"/>
      <c r="G13" s="386"/>
      <c r="H13" s="386"/>
      <c r="I13" s="386"/>
      <c r="K13" s="353" t="s">
        <v>143</v>
      </c>
      <c r="L13" s="353"/>
      <c r="M13" s="353"/>
      <c r="N13" s="353"/>
      <c r="P13" s="353" t="s">
        <v>143</v>
      </c>
      <c r="Q13" s="353"/>
      <c r="R13" s="353"/>
      <c r="S13" s="354"/>
      <c r="T13" s="354"/>
      <c r="U13" s="354"/>
      <c r="V13" s="342"/>
    </row>
    <row r="14" spans="1:22" ht="17" thickBot="1" x14ac:dyDescent="0.25">
      <c r="A14" s="342"/>
      <c r="C14" s="35" t="s">
        <v>39</v>
      </c>
      <c r="E14" s="351">
        <f>'1'!D16+'2'!D16+'3'!D16+'4'!D16+'5'!D16+'6'!D16+'7'!D16+'8'!D16+'9'!D16+'10'!D16+'11'!D16+'12'!D16</f>
        <v>0</v>
      </c>
      <c r="F14" s="351"/>
      <c r="G14" s="351"/>
      <c r="H14" s="367" t="s">
        <v>69</v>
      </c>
      <c r="I14" s="367"/>
      <c r="K14" s="387" t="s">
        <v>141</v>
      </c>
      <c r="L14" s="388" t="s">
        <v>140</v>
      </c>
      <c r="M14" s="354" t="s">
        <v>150</v>
      </c>
      <c r="N14" s="389" t="s">
        <v>151</v>
      </c>
      <c r="P14" s="390" t="s">
        <v>141</v>
      </c>
      <c r="Q14" s="390"/>
      <c r="R14" s="389" t="s">
        <v>151</v>
      </c>
      <c r="S14" s="391"/>
      <c r="T14" s="391"/>
      <c r="U14" s="391"/>
      <c r="V14" s="342"/>
    </row>
    <row r="15" spans="1:22" ht="17" thickBot="1" x14ac:dyDescent="0.25">
      <c r="A15" s="342"/>
      <c r="C15" s="245" t="s">
        <v>146</v>
      </c>
      <c r="E15" s="351">
        <f>'1'!D17+'2'!D17+'3'!D17+'4'!D17+'5'!D17+'6'!D17+'7'!D17+'8'!D17+'9'!D17+'10'!D17+'11'!D17+'12'!D17</f>
        <v>0</v>
      </c>
      <c r="F15" s="351"/>
      <c r="G15" s="351"/>
      <c r="H15" s="367" t="s">
        <v>52</v>
      </c>
      <c r="I15" s="367"/>
      <c r="K15" s="363" t="e">
        <f>E42/(E4+E9+E10+E11+E7+E8)*1</f>
        <v>#DIV/0!</v>
      </c>
      <c r="L15" s="66" t="e">
        <f>E39/(E4+E9+E10+E11+E7+E8)*1</f>
        <v>#DIV/0!</v>
      </c>
      <c r="M15" s="66" t="e">
        <f>E44/(E4+E9+E10+E11+E7+E8)*1</f>
        <v>#DIV/0!</v>
      </c>
      <c r="N15" s="363" t="e">
        <f>(E95-K16)/(E4+E9+E10+E11+E7+E8)*1</f>
        <v>#DIV/0!</v>
      </c>
      <c r="P15" s="365" t="e">
        <f>E42/(E4+E9+E10+E11+E7+E8)*1</f>
        <v>#DIV/0!</v>
      </c>
      <c r="Q15" s="365"/>
      <c r="R15" s="364" t="e">
        <f>(E95-K16)/(E4+E9+E10+E11+E7+E8)*1</f>
        <v>#DIV/0!</v>
      </c>
      <c r="S15" s="366"/>
      <c r="T15" s="366"/>
      <c r="U15" s="366"/>
      <c r="V15" s="342"/>
    </row>
    <row r="16" spans="1:22" ht="17" thickBot="1" x14ac:dyDescent="0.25">
      <c r="A16" s="342"/>
      <c r="C16" s="245"/>
      <c r="E16" s="351">
        <f>'1'!AD108+'2'!AD108+'3'!AD108+'4'!AD108+'5'!AD108+'6'!AD108+'7'!AD108+'8'!AD108+'9'!AD108+'10'!AD108+'11'!AD108+'12'!AD108</f>
        <v>0</v>
      </c>
      <c r="F16" s="351"/>
      <c r="G16" s="351"/>
      <c r="H16" s="367" t="s">
        <v>53</v>
      </c>
      <c r="I16" s="367"/>
      <c r="K16" s="368">
        <f>E42</f>
        <v>0</v>
      </c>
      <c r="L16" s="369">
        <f>E39</f>
        <v>0</v>
      </c>
      <c r="M16" s="369">
        <f>E44</f>
        <v>0</v>
      </c>
      <c r="N16" s="392" t="e">
        <f>(N15*(E4+E9+E10+E11+E7+E8))/1</f>
        <v>#DIV/0!</v>
      </c>
      <c r="P16" s="371">
        <f>E42</f>
        <v>0</v>
      </c>
      <c r="Q16" s="371"/>
      <c r="R16" s="393" t="e">
        <f>(N15*(E4+E9+E10+E11+E7+E8))/1</f>
        <v>#DIV/0!</v>
      </c>
      <c r="S16" s="394"/>
      <c r="T16" s="394"/>
      <c r="U16" s="394"/>
      <c r="V16" s="342"/>
    </row>
    <row r="17" spans="1:22" ht="17" thickBot="1" x14ac:dyDescent="0.25">
      <c r="A17" s="342"/>
      <c r="C17" s="245"/>
      <c r="E17" s="351">
        <f>'1'!AG108+'2'!AG108+'3'!AG108+'4'!AG108+'5'!AG108+'6'!AG108+'7'!AG108+'8'!AG108+'9'!AG108+'10'!AG108+'10'!AG108+'12'!AG108</f>
        <v>0</v>
      </c>
      <c r="F17" s="351"/>
      <c r="G17" s="351"/>
      <c r="H17" s="367" t="s">
        <v>54</v>
      </c>
      <c r="I17" s="367"/>
      <c r="K17" s="395" t="e">
        <f>(N15+L15+K15+M15)</f>
        <v>#DIV/0!</v>
      </c>
      <c r="L17" s="395"/>
      <c r="M17" s="375" t="s">
        <v>144</v>
      </c>
      <c r="N17" s="396"/>
      <c r="P17" s="395" t="e">
        <f>(R15+P15)</f>
        <v>#DIV/0!</v>
      </c>
      <c r="Q17" s="395"/>
      <c r="R17" s="377" t="s">
        <v>144</v>
      </c>
      <c r="S17" s="378"/>
      <c r="T17" s="378"/>
      <c r="U17" s="378"/>
      <c r="V17" s="342"/>
    </row>
    <row r="18" spans="1:22" ht="16" customHeight="1" thickBot="1" x14ac:dyDescent="0.25">
      <c r="A18" s="342"/>
      <c r="E18" s="397">
        <f>'1'!AD118+'2'!AD118+'3'!AD118+'4'!AD118+'5'!AD118+'6'!AD118+'7'!AD118+'8'!AD118+'9'!AD118+'10'!AD118+'11'!AD118+'12'!AD118</f>
        <v>0</v>
      </c>
      <c r="F18" s="398"/>
      <c r="G18" s="399"/>
      <c r="H18" s="400" t="s">
        <v>55</v>
      </c>
      <c r="I18" s="401"/>
      <c r="K18" s="379" t="e">
        <f>K16+L16+N16+M16</f>
        <v>#DIV/0!</v>
      </c>
      <c r="L18" s="380"/>
      <c r="P18" s="379" t="e">
        <f>P16+R16</f>
        <v>#DIV/0!</v>
      </c>
      <c r="Q18" s="380"/>
      <c r="V18" s="342"/>
    </row>
    <row r="19" spans="1:22" ht="17" thickBot="1" x14ac:dyDescent="0.25">
      <c r="A19" s="342"/>
      <c r="E19" s="351">
        <f>'1'!AG118+'2'!AG118+'3'!AG118+'4'!AG118+'5'!AG118+'6'!AG118+'7'!AG118+'8'!AG118+'9'!AG118+'10'!AG118+'11'!AG118+'12'!AG118</f>
        <v>0</v>
      </c>
      <c r="F19" s="351"/>
      <c r="G19" s="351"/>
      <c r="H19" s="367" t="s">
        <v>56</v>
      </c>
      <c r="I19" s="367"/>
      <c r="K19" s="130" t="e">
        <f>1-K17</f>
        <v>#DIV/0!</v>
      </c>
      <c r="L19" s="131"/>
      <c r="M19" s="383" t="s">
        <v>147</v>
      </c>
      <c r="N19" s="383"/>
      <c r="P19" s="130" t="e">
        <f>1-P17</f>
        <v>#DIV/0!</v>
      </c>
      <c r="Q19" s="131"/>
      <c r="R19" s="384" t="s">
        <v>147</v>
      </c>
      <c r="S19" s="385"/>
      <c r="T19" s="385"/>
      <c r="U19" s="385"/>
      <c r="V19" s="342"/>
    </row>
    <row r="20" spans="1:22" ht="17" thickBot="1" x14ac:dyDescent="0.25">
      <c r="A20" s="342"/>
      <c r="E20" s="351">
        <f>'1'!D22+'2'!D22+'3'!D22+'4'!D22+'5'!D22+'6'!D22+'7'!D22+'8'!D22+'9'!D22+'10'!D22+'11'!D22+'12'!D22</f>
        <v>0</v>
      </c>
      <c r="F20" s="351"/>
      <c r="G20" s="351"/>
      <c r="H20" s="367" t="s">
        <v>42</v>
      </c>
      <c r="I20" s="367"/>
      <c r="K20" s="132" t="e">
        <f>(E82*K19)/1</f>
        <v>#DIV/0!</v>
      </c>
      <c r="L20" s="132"/>
      <c r="P20" s="132" t="e">
        <f>(E82*P19)/1</f>
        <v>#DIV/0!</v>
      </c>
      <c r="Q20" s="132"/>
      <c r="V20" s="342"/>
    </row>
    <row r="21" spans="1:22" x14ac:dyDescent="0.2">
      <c r="A21" s="342"/>
      <c r="E21" s="351">
        <f>'1'!AD128+'2'!AD128+'3'!AD128+'4'!AD128+'5'!AD128+'6'!AD128+'7'!AD128+'8'!AD128+'9'!AD128+'10'!AD128+'11'!AD128+'12'!AD128</f>
        <v>0</v>
      </c>
      <c r="F21" s="351"/>
      <c r="G21" s="351"/>
      <c r="H21" s="402" t="s">
        <v>57</v>
      </c>
      <c r="I21" s="403"/>
      <c r="V21" s="342"/>
    </row>
    <row r="22" spans="1:22" x14ac:dyDescent="0.2">
      <c r="A22" s="342"/>
      <c r="E22" s="397">
        <f>'1'!AG128+'2'!AG128+'3'!AG128+'4'!AG128+'5'!AG128+'6'!AG128+'7'!AG128+'8'!AG128+'9'!AG128+'10'!AG128+'11'!AG128+'12'!AG128</f>
        <v>0</v>
      </c>
      <c r="F22" s="398"/>
      <c r="G22" s="399"/>
      <c r="H22" s="404" t="s">
        <v>284</v>
      </c>
      <c r="I22" s="404"/>
      <c r="N22" s="405"/>
      <c r="O22" s="405"/>
      <c r="P22" s="405"/>
      <c r="Q22" s="405"/>
      <c r="R22" s="405"/>
      <c r="S22" s="405"/>
      <c r="T22" s="405"/>
      <c r="V22" s="342"/>
    </row>
    <row r="23" spans="1:22" x14ac:dyDescent="0.2">
      <c r="A23" s="342"/>
      <c r="E23" s="397">
        <f>'1'!AD138+'2'!AD138+'3'!AD138+'4'!AD138+'5'!AD138+'6'!AD138+'7'!AD138+'8'!AD138+'9'!AD138+'10'!AD138+'11'!AD138+'12'!AD138</f>
        <v>0</v>
      </c>
      <c r="F23" s="398"/>
      <c r="G23" s="399"/>
      <c r="H23" s="404" t="s">
        <v>285</v>
      </c>
      <c r="I23" s="404"/>
      <c r="N23" s="406"/>
      <c r="O23" s="406"/>
      <c r="P23" s="406"/>
      <c r="Q23" s="406"/>
      <c r="R23" s="406"/>
      <c r="S23" s="406"/>
      <c r="T23" s="406"/>
      <c r="V23" s="342"/>
    </row>
    <row r="24" spans="1:22" x14ac:dyDescent="0.2">
      <c r="A24" s="342"/>
      <c r="E24" s="397">
        <f>'1'!AG138+'2'!AG138+'3'!AG138+'4'!AG138+'5'!AG138+'6'!AG138+'7'!AG138+'8'!AG138+'9'!AG138+'10'!AG138+'11'!AG138+'12'!AG138</f>
        <v>0</v>
      </c>
      <c r="F24" s="398"/>
      <c r="G24" s="399"/>
      <c r="H24" s="404" t="s">
        <v>286</v>
      </c>
      <c r="I24" s="404"/>
      <c r="N24" s="407"/>
      <c r="O24" s="406"/>
      <c r="P24" s="408"/>
      <c r="Q24" s="408"/>
      <c r="R24" s="409"/>
      <c r="S24" s="407"/>
      <c r="T24" s="406"/>
      <c r="V24" s="342"/>
    </row>
    <row r="25" spans="1:22" x14ac:dyDescent="0.2">
      <c r="A25" s="342"/>
      <c r="E25" s="351">
        <f>'1'!AD148+'2'!AD148+'3'!AD148+'4'!AD148+'5'!AD148+'6'!AD148+'7'!AD148+'8'!AD148+'9'!AD148+'10'!AD148+'11'!AD148+'12'!AD148</f>
        <v>0</v>
      </c>
      <c r="F25" s="351"/>
      <c r="G25" s="351"/>
      <c r="H25" s="410" t="s">
        <v>58</v>
      </c>
      <c r="I25" s="410"/>
      <c r="N25" s="407"/>
      <c r="O25" s="406"/>
      <c r="P25" s="408"/>
      <c r="Q25" s="408"/>
      <c r="R25" s="409"/>
      <c r="S25" s="407"/>
      <c r="T25" s="406"/>
      <c r="U25" s="411"/>
      <c r="V25" s="342"/>
    </row>
    <row r="26" spans="1:22" ht="17" thickBot="1" x14ac:dyDescent="0.25">
      <c r="A26" s="342"/>
      <c r="E26" s="351">
        <f>'1'!D28+'2'!D28+'3'!D28+'4'!D28+'5'!D28+'6'!D28+'7'!D28+'8'!D28+'9'!D28+'10'!D28+'11'!D28+'12'!D28</f>
        <v>0</v>
      </c>
      <c r="F26" s="351"/>
      <c r="G26" s="351"/>
      <c r="H26" s="367" t="s">
        <v>86</v>
      </c>
      <c r="I26" s="367"/>
      <c r="N26" s="407"/>
      <c r="O26" s="406"/>
      <c r="P26" s="408"/>
      <c r="Q26" s="408"/>
      <c r="R26" s="409"/>
      <c r="S26" s="407"/>
      <c r="T26" s="406"/>
      <c r="U26" s="354"/>
      <c r="V26" s="342"/>
    </row>
    <row r="27" spans="1:22" ht="17" thickBot="1" x14ac:dyDescent="0.25">
      <c r="A27" s="342"/>
      <c r="E27" s="412">
        <f>'1'!AD158+'2'!AD158+'3'!AD158+'4'!AD158+'5'!AD158+'6'!AD158+'7'!AD158+'8'!AD158+'9'!AD158+'10'!AD158+'11'!AD158+'12'!AD158</f>
        <v>0</v>
      </c>
      <c r="F27" s="413"/>
      <c r="G27" s="414"/>
      <c r="H27" s="415" t="s">
        <v>110</v>
      </c>
      <c r="I27" s="416"/>
      <c r="N27" s="407"/>
      <c r="O27" s="406"/>
      <c r="P27" s="408"/>
      <c r="Q27" s="408"/>
      <c r="R27" s="409"/>
      <c r="S27" s="407"/>
      <c r="T27" s="406"/>
      <c r="U27" s="354"/>
      <c r="V27" s="342"/>
    </row>
    <row r="28" spans="1:22" ht="17" thickBot="1" x14ac:dyDescent="0.25">
      <c r="A28" s="342"/>
      <c r="E28" s="417">
        <f>'1'!AG158+'2'!AG158+'3'!AG158+'4'!AG158+'5'!AG158+'6'!AG158+'7'!AG158+'8'!AG158+'9'!AG158+'10'!AG158+'11'!AG158+'12'!AG158</f>
        <v>0</v>
      </c>
      <c r="F28" s="418"/>
      <c r="G28" s="419"/>
      <c r="H28" s="420"/>
      <c r="I28" s="421"/>
      <c r="N28" s="407"/>
      <c r="O28" s="406"/>
      <c r="P28" s="408"/>
      <c r="Q28" s="408"/>
      <c r="R28" s="409"/>
      <c r="S28" s="407"/>
      <c r="T28" s="406"/>
      <c r="U28" s="354"/>
      <c r="V28" s="342"/>
    </row>
    <row r="29" spans="1:22" ht="17" thickBot="1" x14ac:dyDescent="0.25">
      <c r="A29" s="342"/>
      <c r="E29" s="412">
        <f>'1'!AD168+'2'!AD168+'3'!AD168+'4'!AD168+'5'!AD168+'6'!AD168+'7'!AD168+'8'!AD168+'9'!AD168+'10'!AD168+'11'!AD168+'12'!AD168</f>
        <v>0</v>
      </c>
      <c r="F29" s="413"/>
      <c r="G29" s="414"/>
      <c r="H29" s="415" t="s">
        <v>111</v>
      </c>
      <c r="I29" s="416"/>
      <c r="N29" s="406"/>
      <c r="O29" s="406"/>
      <c r="P29" s="406"/>
      <c r="Q29" s="406"/>
      <c r="R29" s="406"/>
      <c r="S29" s="406"/>
      <c r="T29" s="406"/>
      <c r="U29" s="354"/>
      <c r="V29" s="342"/>
    </row>
    <row r="30" spans="1:22" ht="17" thickBot="1" x14ac:dyDescent="0.25">
      <c r="A30" s="342"/>
      <c r="E30" s="422">
        <f>'1'!AG168+'2'!AG168+'3'!AG168+'4'!AG168+'5'!AG168+'6'!AG168+'7'!AG168+'8'!AG168+'9'!AG168+'10'!AG168+'11'!AG168+'12'!AG168</f>
        <v>0</v>
      </c>
      <c r="F30" s="423"/>
      <c r="G30" s="424"/>
      <c r="H30" s="420"/>
      <c r="I30" s="421"/>
      <c r="M30" s="425"/>
      <c r="N30" s="405"/>
      <c r="O30" s="405"/>
      <c r="P30" s="405"/>
      <c r="Q30" s="405"/>
      <c r="R30" s="405"/>
      <c r="S30" s="405"/>
      <c r="T30" s="405"/>
      <c r="U30" s="354"/>
      <c r="V30" s="342"/>
    </row>
    <row r="31" spans="1:22" ht="16" customHeight="1" x14ac:dyDescent="0.2">
      <c r="A31" s="342"/>
      <c r="E31" s="351">
        <f>'1'!AD178+'2'!AD178+'3'!AD178+'4'!AD178+'5'!AD178+'6'!AD178+'7'!AD178+'8'!AD178+'9'!AD178+'10'!AD178+'11'!AD178+'12'!AD178</f>
        <v>0</v>
      </c>
      <c r="F31" s="351"/>
      <c r="G31" s="351"/>
      <c r="H31" s="426" t="s">
        <v>113</v>
      </c>
      <c r="I31" s="427"/>
      <c r="L31" s="425"/>
      <c r="M31" s="425"/>
      <c r="N31" s="406"/>
      <c r="O31" s="406"/>
      <c r="P31" s="406"/>
      <c r="Q31" s="406"/>
      <c r="R31" s="406"/>
      <c r="S31" s="406"/>
      <c r="T31" s="406"/>
      <c r="U31" s="354"/>
      <c r="V31" s="342"/>
    </row>
    <row r="32" spans="1:22" ht="16" customHeight="1" x14ac:dyDescent="0.2">
      <c r="A32" s="342"/>
      <c r="E32" s="351">
        <f>'1'!AG178+'2'!AG178+'3'!AG178+'4'!AG178+'5'!AG178+'6'!AG178+'7'!AG178+'8'!AG178+'9'!AG178+'10'!AG178+'11'!AG178+'12'!AG178</f>
        <v>0</v>
      </c>
      <c r="F32" s="351"/>
      <c r="G32" s="351"/>
      <c r="H32" s="367" t="s">
        <v>59</v>
      </c>
      <c r="I32" s="367"/>
      <c r="L32" s="425"/>
      <c r="M32" s="425"/>
      <c r="N32" s="407"/>
      <c r="O32" s="406"/>
      <c r="P32" s="408"/>
      <c r="Q32" s="408"/>
      <c r="R32" s="409"/>
      <c r="S32" s="407"/>
      <c r="T32" s="406"/>
      <c r="U32" s="354"/>
      <c r="V32" s="342"/>
    </row>
    <row r="33" spans="1:22" x14ac:dyDescent="0.2">
      <c r="A33" s="342"/>
      <c r="E33" s="351">
        <f>'1'!AD188+'2'!AD188+'3'!AD188+'4'!AD188+'5'!AD188+'6'!AD188+'7'!AD188+'8'!AD188+'9'!AD188+'10'!AD188+'11'!AD188+'12'!AD188</f>
        <v>0</v>
      </c>
      <c r="F33" s="351"/>
      <c r="G33" s="351"/>
      <c r="H33" s="367" t="s">
        <v>60</v>
      </c>
      <c r="I33" s="367"/>
      <c r="L33" s="425"/>
      <c r="M33" s="425"/>
      <c r="N33" s="407"/>
      <c r="O33" s="406"/>
      <c r="P33" s="408"/>
      <c r="Q33" s="408"/>
      <c r="R33" s="409"/>
      <c r="S33" s="407"/>
      <c r="T33" s="406"/>
      <c r="U33" s="354"/>
      <c r="V33" s="342"/>
    </row>
    <row r="34" spans="1:22" x14ac:dyDescent="0.2">
      <c r="A34" s="342"/>
      <c r="E34" s="351">
        <f>'1'!AG188+'2'!AG188+'3'!AG188+'4'!AG188+'5'!AG188+'6'!AG188+'7'!AG188+'8'!AG188+'9'!AG188+'10'!AG188+'11'!AG188+'12'!AG188</f>
        <v>0</v>
      </c>
      <c r="F34" s="351"/>
      <c r="G34" s="351"/>
      <c r="H34" s="367" t="s">
        <v>61</v>
      </c>
      <c r="I34" s="367"/>
      <c r="L34" s="425"/>
      <c r="M34" s="425"/>
      <c r="N34" s="407"/>
      <c r="O34" s="406"/>
      <c r="P34" s="408"/>
      <c r="Q34" s="408"/>
      <c r="R34" s="409"/>
      <c r="S34" s="407"/>
      <c r="T34" s="406"/>
      <c r="U34" s="354"/>
      <c r="V34" s="342"/>
    </row>
    <row r="35" spans="1:22" x14ac:dyDescent="0.2">
      <c r="A35" s="342"/>
      <c r="E35" s="351">
        <f>'1'!AD198+'2'!AD198+'3'!AD198+'4'!AD198+'5'!AD198+'6'!AD198+'7'!AD198+'8'!AD198+'9'!AD198+'10'!AD198+'11'!AD198+'12'!AD198</f>
        <v>0</v>
      </c>
      <c r="F35" s="351"/>
      <c r="G35" s="351"/>
      <c r="H35" s="428" t="s">
        <v>62</v>
      </c>
      <c r="I35" s="428"/>
      <c r="L35" s="425"/>
      <c r="M35" s="425"/>
      <c r="N35" s="407"/>
      <c r="O35" s="406"/>
      <c r="P35" s="408"/>
      <c r="Q35" s="408"/>
      <c r="R35" s="409"/>
      <c r="S35" s="407"/>
      <c r="T35" s="406"/>
      <c r="U35" s="354"/>
      <c r="V35" s="342"/>
    </row>
    <row r="36" spans="1:22" x14ac:dyDescent="0.2">
      <c r="A36" s="342"/>
      <c r="E36" s="351">
        <f>'1'!AG198+'2'!AG198+'3'!AG198+'4'!AG198+'5'!AG198+'6'!AG198+'7'!AG198+'8'!AG198+'9'!AG198+'10'!AG198+'11'!AG198+'12'!AG198</f>
        <v>0</v>
      </c>
      <c r="F36" s="351"/>
      <c r="G36" s="351"/>
      <c r="H36" s="428" t="s">
        <v>73</v>
      </c>
      <c r="I36" s="428"/>
      <c r="L36" s="425"/>
      <c r="N36" s="407"/>
      <c r="O36" s="406"/>
      <c r="P36" s="408"/>
      <c r="Q36" s="408"/>
      <c r="R36" s="409"/>
      <c r="S36" s="407"/>
      <c r="T36" s="406"/>
      <c r="U36" s="354"/>
      <c r="V36" s="429"/>
    </row>
    <row r="37" spans="1:22" x14ac:dyDescent="0.2">
      <c r="A37" s="342"/>
      <c r="E37" s="430" t="s">
        <v>23</v>
      </c>
      <c r="F37" s="430" t="s">
        <v>22</v>
      </c>
      <c r="G37" s="430" t="s">
        <v>21</v>
      </c>
      <c r="H37" s="431" t="s">
        <v>63</v>
      </c>
      <c r="I37" s="431"/>
      <c r="J37" s="432"/>
      <c r="K37" s="433"/>
      <c r="L37" s="432"/>
      <c r="M37" s="432"/>
      <c r="N37" s="432"/>
      <c r="O37" s="432"/>
      <c r="P37" s="432"/>
      <c r="Q37" s="432"/>
      <c r="T37" s="434"/>
      <c r="U37" s="434"/>
      <c r="V37" s="429"/>
    </row>
    <row r="38" spans="1:22" x14ac:dyDescent="0.2">
      <c r="A38" s="342"/>
      <c r="E38" s="435">
        <f>'1'!AJ208+'2'!AJ208+'3'!AJ208+'4'!AJ208+'5'!AJ208+'6'!AJ208+'7'!AJ208+'8'!AJ208+'9'!AJ208+'10'!AJ208+'11'!AJ208+'12'!AJ208</f>
        <v>0</v>
      </c>
      <c r="F38" s="435">
        <f>'1'!AG208+'2'!AG208+'3'!AG208+'4'!AG208+'5'!AG208+'6'!AG208+'7'!AG208+'8'!AG208+'9'!AG208+'10'!AG208+'11'!AG208+'12'!AG208</f>
        <v>0</v>
      </c>
      <c r="G38" s="435">
        <f>'1'!AD208+'2'!AD208+'3'!AD208+'4'!AD208+'5'!AD208+'6'!AD208+'7'!AD208+'8'!AD208+'9'!AD208+'10'!AD208+'11'!AD208+'12'!AD208</f>
        <v>0</v>
      </c>
      <c r="H38" s="431"/>
      <c r="I38" s="431"/>
      <c r="J38" s="432"/>
      <c r="K38" s="433"/>
      <c r="L38" s="432"/>
      <c r="M38" s="432"/>
      <c r="N38" s="432"/>
      <c r="O38" s="432"/>
      <c r="P38" s="432"/>
      <c r="Q38" s="432"/>
      <c r="T38" s="434"/>
      <c r="U38" s="434"/>
      <c r="V38" s="429"/>
    </row>
    <row r="39" spans="1:22" x14ac:dyDescent="0.2">
      <c r="A39" s="342"/>
      <c r="E39" s="351">
        <f>'1'!D42+'2'!D42+'3'!D42+'4'!D42+'5'!D42+'6'!D42+'7'!D42+'8'!D42+'9'!D42+'10'!D42+'11'!D42+'12'!D42+K39</f>
        <v>0</v>
      </c>
      <c r="F39" s="351"/>
      <c r="G39" s="351"/>
      <c r="H39" s="367" t="s">
        <v>64</v>
      </c>
      <c r="I39" s="367"/>
      <c r="J39" s="432"/>
      <c r="K39" s="436"/>
      <c r="L39" s="432"/>
      <c r="M39" s="432"/>
      <c r="N39" s="432"/>
      <c r="O39" s="432"/>
      <c r="P39" s="432"/>
      <c r="Q39" s="432"/>
      <c r="V39" s="342"/>
    </row>
    <row r="40" spans="1:22" ht="16" customHeight="1" x14ac:dyDescent="0.2">
      <c r="A40" s="342"/>
      <c r="E40" s="351">
        <f>'1'!D43+'2'!D43+'3'!D43+'4'!D43+'5'!D43+'6'!D43+'7'!D43+'8'!D43+'9'!D43+'10'!D43+'11'!D43+'12'!D43</f>
        <v>0</v>
      </c>
      <c r="F40" s="351"/>
      <c r="G40" s="351"/>
      <c r="H40" s="367" t="s">
        <v>65</v>
      </c>
      <c r="I40" s="367"/>
      <c r="J40" s="432"/>
      <c r="K40" s="432"/>
      <c r="L40" s="432"/>
      <c r="M40" s="432"/>
      <c r="N40" s="432"/>
      <c r="O40" s="432"/>
      <c r="P40" s="432"/>
      <c r="Q40" s="432"/>
      <c r="V40" s="342"/>
    </row>
    <row r="41" spans="1:22" ht="16" customHeight="1" x14ac:dyDescent="0.2">
      <c r="A41" s="342"/>
      <c r="E41" s="351">
        <f>'1'!D44+'2'!D44+'3'!D44+'4'!D44+'5'!D44+'6'!D44+'7'!D44+'8'!D44+'9'!D44+'10'!D44+'11'!D44+'12'!D44</f>
        <v>0</v>
      </c>
      <c r="F41" s="351"/>
      <c r="G41" s="351"/>
      <c r="H41" s="367" t="s">
        <v>66</v>
      </c>
      <c r="I41" s="367"/>
      <c r="J41" s="432"/>
      <c r="K41" s="432"/>
      <c r="L41" s="432"/>
      <c r="M41" s="432"/>
      <c r="N41" s="432"/>
      <c r="O41" s="432"/>
      <c r="P41" s="432"/>
      <c r="Q41" s="432"/>
      <c r="V41" s="342"/>
    </row>
    <row r="42" spans="1:22" ht="16" customHeight="1" x14ac:dyDescent="0.2">
      <c r="A42" s="342"/>
      <c r="E42" s="351">
        <f>'1'!D45+'2'!D45+'3'!D45+'4'!D45+'5'!D45+'6'!D45+'7'!D45+'8'!D45+'9'!D45+'10'!D45+'11'!D45+'12'!D45</f>
        <v>0</v>
      </c>
      <c r="F42" s="351"/>
      <c r="G42" s="351"/>
      <c r="H42" s="367" t="s">
        <v>67</v>
      </c>
      <c r="I42" s="367"/>
      <c r="J42" s="432"/>
      <c r="K42" s="432"/>
      <c r="L42" s="432"/>
      <c r="M42" s="432"/>
      <c r="N42" s="432"/>
      <c r="O42" s="432"/>
      <c r="P42" s="432"/>
      <c r="Q42" s="432"/>
      <c r="T42" s="437"/>
      <c r="U42" s="437"/>
      <c r="V42" s="438"/>
    </row>
    <row r="43" spans="1:22" ht="16" customHeight="1" x14ac:dyDescent="0.2">
      <c r="A43" s="342"/>
      <c r="E43" s="351">
        <f>'1'!D46+'2'!D46+'3'!D46+'4'!D46+'5'!D46+'6'!D46+'7'!D46+'8'!D46+'9'!D46+'10'!D46+'11'!D46+'12'!D46</f>
        <v>0</v>
      </c>
      <c r="F43" s="351"/>
      <c r="G43" s="351"/>
      <c r="H43" s="404" t="s">
        <v>109</v>
      </c>
      <c r="I43" s="404"/>
      <c r="J43" s="432"/>
      <c r="K43" s="432"/>
      <c r="L43" s="432"/>
      <c r="M43" s="432"/>
      <c r="N43" s="432"/>
      <c r="O43" s="432"/>
      <c r="P43" s="432"/>
      <c r="Q43" s="432"/>
      <c r="S43" s="437"/>
      <c r="T43" s="437"/>
      <c r="U43" s="437"/>
      <c r="V43" s="438"/>
    </row>
    <row r="44" spans="1:22" x14ac:dyDescent="0.2">
      <c r="A44" s="342"/>
      <c r="E44" s="351">
        <f>'1'!D47+'2'!D47+'3'!D47+'4'!D47+'5'!D47+'6'!D47+'7'!D47+'8'!D47+'9'!D47+'10'!D47+'11'!D47+'12'!D47+K44</f>
        <v>0</v>
      </c>
      <c r="F44" s="351"/>
      <c r="G44" s="351"/>
      <c r="H44" s="439" t="s">
        <v>157</v>
      </c>
      <c r="I44" s="439"/>
      <c r="J44" s="432"/>
      <c r="K44" s="436"/>
      <c r="L44" s="440"/>
      <c r="M44" s="440"/>
      <c r="N44" s="440"/>
      <c r="O44" s="440"/>
      <c r="P44" s="440"/>
      <c r="Q44" s="440"/>
      <c r="S44" s="348"/>
      <c r="T44" s="348"/>
      <c r="U44" s="348"/>
      <c r="V44" s="441"/>
    </row>
    <row r="45" spans="1:22" x14ac:dyDescent="0.2">
      <c r="A45" s="342"/>
      <c r="E45" s="351">
        <f>'1'!D48+'2'!D48+'3'!D48+'4'!D48+'5'!D48+'6'!D48+'7'!D48+'8'!D48+'9'!D48+'10'!D48+'11'!D48+'12'!D48+K45</f>
        <v>0</v>
      </c>
      <c r="F45" s="351"/>
      <c r="G45" s="351"/>
      <c r="H45" s="439" t="s">
        <v>322</v>
      </c>
      <c r="I45" s="439"/>
      <c r="J45" s="432"/>
      <c r="K45" s="436"/>
      <c r="L45" s="440"/>
      <c r="M45" s="440"/>
      <c r="N45" s="440"/>
      <c r="O45" s="432"/>
      <c r="P45" s="433"/>
      <c r="Q45" s="433"/>
      <c r="S45" s="437"/>
      <c r="T45" s="437"/>
      <c r="U45" s="437"/>
      <c r="V45" s="438"/>
    </row>
    <row r="46" spans="1:22" x14ac:dyDescent="0.2">
      <c r="A46" s="342"/>
      <c r="V46" s="342"/>
    </row>
    <row r="47" spans="1:22" x14ac:dyDescent="0.2">
      <c r="A47" s="342"/>
      <c r="E47" s="442" t="str">
        <f>'1'!D50</f>
        <v>العام الماضي</v>
      </c>
      <c r="F47" s="442"/>
      <c r="G47" s="442"/>
      <c r="H47" s="443" t="s">
        <v>100</v>
      </c>
      <c r="I47" s="437"/>
      <c r="K47" s="444" t="str">
        <f>'1'!J50</f>
        <v xml:space="preserve">السنة الحالية </v>
      </c>
      <c r="L47" s="445"/>
      <c r="M47" s="446" t="s">
        <v>100</v>
      </c>
      <c r="V47" s="342"/>
    </row>
    <row r="48" spans="1:22" x14ac:dyDescent="0.2">
      <c r="A48" s="342"/>
      <c r="E48" s="442"/>
      <c r="F48" s="442"/>
      <c r="G48" s="442"/>
      <c r="H48" s="443"/>
      <c r="I48" s="437"/>
      <c r="K48" s="447"/>
      <c r="L48" s="448"/>
      <c r="M48" s="446"/>
      <c r="V48" s="342"/>
    </row>
    <row r="49" spans="1:22" x14ac:dyDescent="0.2">
      <c r="A49" s="342"/>
      <c r="E49" s="351">
        <f>'1'!D52</f>
        <v>0</v>
      </c>
      <c r="F49" s="351"/>
      <c r="G49" s="351"/>
      <c r="H49" s="449" t="s">
        <v>98</v>
      </c>
      <c r="I49" s="450" t="s">
        <v>104</v>
      </c>
      <c r="K49" s="397">
        <f>'1'!J52</f>
        <v>0</v>
      </c>
      <c r="L49" s="399"/>
      <c r="M49" s="451" t="s">
        <v>98</v>
      </c>
      <c r="N49" s="450" t="s">
        <v>104</v>
      </c>
      <c r="V49" s="452"/>
    </row>
    <row r="50" spans="1:22" x14ac:dyDescent="0.2">
      <c r="A50" s="342"/>
      <c r="E50" s="351">
        <f>'1'!D53</f>
        <v>0</v>
      </c>
      <c r="F50" s="351"/>
      <c r="G50" s="435" t="str">
        <f>'1'!F53</f>
        <v xml:space="preserve">يرجى الاختيار </v>
      </c>
      <c r="H50" s="449" t="s">
        <v>82</v>
      </c>
      <c r="I50" s="450"/>
      <c r="K50" s="435">
        <f>'1'!J53</f>
        <v>0</v>
      </c>
      <c r="L50" s="435" t="str">
        <f>'1'!K53</f>
        <v xml:space="preserve">يرجى الاختيار </v>
      </c>
      <c r="M50" s="451" t="s">
        <v>82</v>
      </c>
      <c r="N50" s="450"/>
      <c r="V50" s="453"/>
    </row>
    <row r="51" spans="1:22" ht="16" customHeight="1" x14ac:dyDescent="0.2">
      <c r="A51" s="342"/>
      <c r="E51" s="454">
        <f>'1'!D54+'2'!D54+'3'!D54+'4'!D54+'5'!D54+'6'!D54+'7'!D54+'8'!D54+'9'!D54+'10'!D54+'11'!D54+'12'!D54+C50+C52</f>
        <v>0</v>
      </c>
      <c r="F51" s="454"/>
      <c r="G51" s="454"/>
      <c r="H51" s="449" t="s">
        <v>92</v>
      </c>
      <c r="I51" s="450"/>
      <c r="K51" s="455">
        <f>'1'!J54+'2'!J54+'3'!J54+'4'!J54+'5'!J54+'6'!J54+'7'!J54+'8'!J54+'9'!J54+'10'!J54+'11'!J54+'12'!J54+O50+O52</f>
        <v>0</v>
      </c>
      <c r="L51" s="456"/>
      <c r="M51" s="451" t="s">
        <v>92</v>
      </c>
      <c r="N51" s="450"/>
      <c r="V51" s="452"/>
    </row>
    <row r="52" spans="1:22" ht="16" customHeight="1" x14ac:dyDescent="0.2">
      <c r="A52" s="342"/>
      <c r="E52" s="454">
        <f>'سلف و دين واقساط'!D12</f>
        <v>0</v>
      </c>
      <c r="F52" s="454"/>
      <c r="G52" s="454"/>
      <c r="H52" s="449" t="s">
        <v>93</v>
      </c>
      <c r="I52" s="450"/>
      <c r="K52" s="455">
        <f>'سلف و دين واقساط'!D32</f>
        <v>0</v>
      </c>
      <c r="L52" s="456"/>
      <c r="M52" s="451" t="s">
        <v>93</v>
      </c>
      <c r="N52" s="450"/>
      <c r="V52" s="453"/>
    </row>
    <row r="53" spans="1:22" ht="16" customHeight="1" x14ac:dyDescent="0.2">
      <c r="A53" s="342"/>
      <c r="M53" s="457"/>
      <c r="V53" s="342"/>
    </row>
    <row r="54" spans="1:22" x14ac:dyDescent="0.2">
      <c r="A54" s="342"/>
      <c r="E54" s="442" t="str">
        <f>'1'!D57</f>
        <v xml:space="preserve">السنة الحالية </v>
      </c>
      <c r="F54" s="442"/>
      <c r="G54" s="442"/>
      <c r="H54" s="443" t="s">
        <v>100</v>
      </c>
      <c r="I54" s="437"/>
      <c r="K54" s="444" t="str">
        <f>'1'!J57</f>
        <v xml:space="preserve">السنة الحالية </v>
      </c>
      <c r="L54" s="445"/>
      <c r="M54" s="446" t="s">
        <v>100</v>
      </c>
      <c r="V54" s="342"/>
    </row>
    <row r="55" spans="1:22" ht="16" customHeight="1" x14ac:dyDescent="0.2">
      <c r="A55" s="342"/>
      <c r="E55" s="442"/>
      <c r="F55" s="442"/>
      <c r="G55" s="442"/>
      <c r="H55" s="443"/>
      <c r="I55" s="437"/>
      <c r="K55" s="447"/>
      <c r="L55" s="448"/>
      <c r="M55" s="446"/>
      <c r="V55" s="342"/>
    </row>
    <row r="56" spans="1:22" x14ac:dyDescent="0.2">
      <c r="A56" s="342"/>
      <c r="E56" s="351">
        <f>'1'!D59</f>
        <v>0</v>
      </c>
      <c r="F56" s="351"/>
      <c r="G56" s="351"/>
      <c r="H56" s="449" t="s">
        <v>98</v>
      </c>
      <c r="I56" s="450" t="s">
        <v>104</v>
      </c>
      <c r="K56" s="397">
        <f>'1'!J59</f>
        <v>0</v>
      </c>
      <c r="L56" s="399"/>
      <c r="M56" s="451" t="s">
        <v>98</v>
      </c>
      <c r="N56" s="450" t="s">
        <v>104</v>
      </c>
      <c r="V56" s="452"/>
    </row>
    <row r="57" spans="1:22" x14ac:dyDescent="0.2">
      <c r="A57" s="342"/>
      <c r="E57" s="351">
        <f>'1'!D60</f>
        <v>0</v>
      </c>
      <c r="F57" s="351"/>
      <c r="G57" s="435" t="str">
        <f>'1'!F60</f>
        <v xml:space="preserve">يرجى الاختيار </v>
      </c>
      <c r="H57" s="449" t="s">
        <v>82</v>
      </c>
      <c r="I57" s="450"/>
      <c r="K57" s="458">
        <f>'1'!J60</f>
        <v>0</v>
      </c>
      <c r="L57" s="435" t="str">
        <f>'1'!K60</f>
        <v>مدين</v>
      </c>
      <c r="M57" s="451" t="s">
        <v>82</v>
      </c>
      <c r="N57" s="450"/>
      <c r="V57" s="453"/>
    </row>
    <row r="58" spans="1:22" x14ac:dyDescent="0.2">
      <c r="A58" s="342"/>
      <c r="E58" s="351">
        <f>'1'!D61+'2'!D61+'3'!D61+'4'!D61+'5'!D61+'6'!D61+'7'!D61+'8'!D61+'9'!D61+'10'!D61+'11'!D61+'12'!D61+C57+C59</f>
        <v>0</v>
      </c>
      <c r="F58" s="351"/>
      <c r="G58" s="351"/>
      <c r="H58" s="449" t="s">
        <v>92</v>
      </c>
      <c r="I58" s="450"/>
      <c r="K58" s="455">
        <f>'1'!J61+'2'!J61+'3'!J61+'4'!J61+'5'!J61+'6'!J61+'7'!J61+'8'!J61+'9'!J61+'10'!J61+'11'!J61+'12'!J61+O57+O59</f>
        <v>0</v>
      </c>
      <c r="L58" s="456"/>
      <c r="M58" s="451" t="s">
        <v>92</v>
      </c>
      <c r="N58" s="450"/>
      <c r="V58" s="452"/>
    </row>
    <row r="59" spans="1:22" x14ac:dyDescent="0.2">
      <c r="A59" s="342"/>
      <c r="E59" s="454">
        <f>'سلف و دين واقساط'!D22</f>
        <v>0</v>
      </c>
      <c r="F59" s="454"/>
      <c r="G59" s="454"/>
      <c r="H59" s="449" t="s">
        <v>93</v>
      </c>
      <c r="I59" s="450"/>
      <c r="K59" s="455">
        <f>'سلف و دين واقساط'!D42</f>
        <v>0</v>
      </c>
      <c r="L59" s="456"/>
      <c r="M59" s="451" t="s">
        <v>93</v>
      </c>
      <c r="N59" s="450"/>
      <c r="V59" s="453"/>
    </row>
    <row r="60" spans="1:22" x14ac:dyDescent="0.2">
      <c r="A60" s="342"/>
      <c r="V60" s="342"/>
    </row>
    <row r="61" spans="1:22" x14ac:dyDescent="0.2">
      <c r="A61" s="342"/>
      <c r="C61" s="406"/>
      <c r="D61" s="432"/>
      <c r="E61" s="454">
        <f>'1'!D65</f>
        <v>0</v>
      </c>
      <c r="F61" s="454"/>
      <c r="G61" s="454"/>
      <c r="H61" s="449" t="s">
        <v>99</v>
      </c>
      <c r="I61" s="459" t="s">
        <v>103</v>
      </c>
      <c r="J61" s="460"/>
      <c r="K61" s="460"/>
      <c r="V61" s="342"/>
    </row>
    <row r="62" spans="1:22" ht="21" customHeight="1" x14ac:dyDescent="0.2">
      <c r="A62" s="342"/>
      <c r="C62" s="409"/>
      <c r="D62" s="432"/>
      <c r="E62" s="351">
        <f>'1'!D66</f>
        <v>0</v>
      </c>
      <c r="F62" s="351"/>
      <c r="G62" s="351"/>
      <c r="H62" s="449" t="s">
        <v>91</v>
      </c>
      <c r="I62" s="461"/>
      <c r="J62" s="460"/>
      <c r="K62" s="460"/>
      <c r="L62" s="462"/>
      <c r="M62" s="462"/>
      <c r="N62" s="462"/>
      <c r="O62" s="462"/>
      <c r="V62" s="342"/>
    </row>
    <row r="63" spans="1:22" x14ac:dyDescent="0.2">
      <c r="A63" s="342"/>
      <c r="C63" s="406"/>
      <c r="D63" s="432"/>
      <c r="E63" s="351">
        <f>'1'!AD228+'2'!AD228+'3'!AD228+'4'!AD228+'5'!AD228+'6'!AD228+'7'!AD228+'8'!AD228+'9'!AD228+'10'!AD228+'11'!AD228+'12'!AD228</f>
        <v>0</v>
      </c>
      <c r="F63" s="351"/>
      <c r="G63" s="351"/>
      <c r="H63" s="449" t="s">
        <v>92</v>
      </c>
      <c r="I63" s="461"/>
      <c r="J63" s="460"/>
      <c r="K63" s="460"/>
      <c r="L63" s="462"/>
      <c r="M63" s="462"/>
      <c r="N63" s="462"/>
      <c r="O63" s="462"/>
      <c r="V63" s="342"/>
    </row>
    <row r="64" spans="1:22" x14ac:dyDescent="0.2">
      <c r="A64" s="342"/>
      <c r="C64" s="409"/>
      <c r="D64" s="432"/>
      <c r="E64" s="351">
        <f>'سلف و دين واقساط'!D51</f>
        <v>0</v>
      </c>
      <c r="F64" s="351"/>
      <c r="G64" s="351"/>
      <c r="H64" s="449" t="s">
        <v>93</v>
      </c>
      <c r="I64" s="463"/>
      <c r="J64" s="460"/>
      <c r="K64" s="460"/>
      <c r="L64" s="464">
        <v>2</v>
      </c>
      <c r="M64" s="464"/>
      <c r="N64" s="464">
        <v>1</v>
      </c>
      <c r="O64" s="464"/>
      <c r="V64" s="342"/>
    </row>
    <row r="65" spans="1:22" x14ac:dyDescent="0.2">
      <c r="A65" s="342"/>
      <c r="C65" s="432"/>
      <c r="D65" s="432"/>
      <c r="E65" s="465"/>
      <c r="F65" s="465"/>
      <c r="G65" s="465"/>
      <c r="H65" s="466"/>
      <c r="J65" s="460"/>
      <c r="K65" s="460"/>
      <c r="L65" s="467" t="e">
        <f>VLOOKUP(TRIM(#REF!), L66:M68, 2, FALSE)</f>
        <v>#REF!</v>
      </c>
      <c r="M65" s="467"/>
      <c r="N65" s="467" t="e">
        <f>VLOOKUP(TRIM(#REF!), N66:O68, 2, FALSE)</f>
        <v>#REF!</v>
      </c>
      <c r="O65" s="467"/>
      <c r="V65" s="342"/>
    </row>
    <row r="66" spans="1:22" x14ac:dyDescent="0.2">
      <c r="A66" s="342"/>
      <c r="C66" s="406"/>
      <c r="D66" s="432"/>
      <c r="E66" s="351">
        <f>'1'!D71</f>
        <v>0</v>
      </c>
      <c r="F66" s="351"/>
      <c r="G66" s="351"/>
      <c r="H66" s="449" t="s">
        <v>99</v>
      </c>
      <c r="I66" s="468" t="s">
        <v>102</v>
      </c>
      <c r="J66" s="460"/>
      <c r="K66" s="460"/>
      <c r="L66" s="469" t="s">
        <v>118</v>
      </c>
      <c r="M66" s="469">
        <f>-Q25</f>
        <v>0</v>
      </c>
      <c r="N66" s="469" t="s">
        <v>118</v>
      </c>
      <c r="O66" s="469">
        <f>-Q24</f>
        <v>0</v>
      </c>
      <c r="V66" s="342"/>
    </row>
    <row r="67" spans="1:22" x14ac:dyDescent="0.2">
      <c r="A67" s="342"/>
      <c r="C67" s="409"/>
      <c r="D67" s="432"/>
      <c r="E67" s="351">
        <f>'1'!D72</f>
        <v>0</v>
      </c>
      <c r="F67" s="351"/>
      <c r="G67" s="351"/>
      <c r="H67" s="449" t="s">
        <v>91</v>
      </c>
      <c r="I67" s="470"/>
      <c r="J67" s="460"/>
      <c r="K67" s="460"/>
      <c r="L67" s="469" t="s">
        <v>119</v>
      </c>
      <c r="M67" s="469">
        <f>Q25</f>
        <v>0</v>
      </c>
      <c r="N67" s="469" t="s">
        <v>119</v>
      </c>
      <c r="O67" s="469">
        <f>Q24</f>
        <v>0</v>
      </c>
      <c r="V67" s="342"/>
    </row>
    <row r="68" spans="1:22" x14ac:dyDescent="0.2">
      <c r="A68" s="342"/>
      <c r="C68" s="406"/>
      <c r="D68" s="432"/>
      <c r="E68" s="351">
        <f>'1'!AG228+'2'!AG228+'3'!AG228+'4'!AG228+'5'!AG228+'6'!AG228+'7'!AG228+'8'!AG228+'9'!AG228+'10'!AG228+'11'!AG228+'12'!AG228</f>
        <v>0</v>
      </c>
      <c r="F68" s="351"/>
      <c r="G68" s="351"/>
      <c r="H68" s="449" t="s">
        <v>92</v>
      </c>
      <c r="I68" s="470"/>
      <c r="J68" s="460"/>
      <c r="K68" s="460"/>
      <c r="L68" s="462" t="s">
        <v>349</v>
      </c>
      <c r="M68" s="471">
        <v>0</v>
      </c>
      <c r="N68" s="462" t="s">
        <v>349</v>
      </c>
      <c r="O68" s="471">
        <v>0</v>
      </c>
      <c r="V68" s="342"/>
    </row>
    <row r="69" spans="1:22" x14ac:dyDescent="0.2">
      <c r="A69" s="342"/>
      <c r="C69" s="409"/>
      <c r="D69" s="432"/>
      <c r="E69" s="351">
        <f>'سلف و دين واقساط'!D60</f>
        <v>0</v>
      </c>
      <c r="F69" s="351"/>
      <c r="G69" s="351"/>
      <c r="H69" s="449" t="s">
        <v>93</v>
      </c>
      <c r="I69" s="472"/>
      <c r="J69" s="460"/>
      <c r="K69" s="460"/>
      <c r="L69" s="462"/>
      <c r="M69" s="462"/>
      <c r="N69" s="462"/>
      <c r="O69" s="462"/>
      <c r="V69" s="342"/>
    </row>
    <row r="70" spans="1:22" x14ac:dyDescent="0.2">
      <c r="A70" s="342"/>
      <c r="C70" s="432"/>
      <c r="D70" s="432"/>
      <c r="E70" s="465"/>
      <c r="F70" s="465"/>
      <c r="G70" s="465"/>
      <c r="H70" s="466"/>
      <c r="J70" s="460"/>
      <c r="K70" s="460"/>
      <c r="L70" s="464">
        <v>4</v>
      </c>
      <c r="M70" s="464"/>
      <c r="N70" s="464">
        <v>3</v>
      </c>
      <c r="O70" s="464"/>
      <c r="V70" s="342"/>
    </row>
    <row r="71" spans="1:22" x14ac:dyDescent="0.2">
      <c r="A71" s="342"/>
      <c r="C71" s="406"/>
      <c r="D71" s="432"/>
      <c r="E71" s="473">
        <f>'1'!D77</f>
        <v>0</v>
      </c>
      <c r="F71" s="473"/>
      <c r="G71" s="473"/>
      <c r="H71" s="449" t="s">
        <v>98</v>
      </c>
      <c r="I71" s="474" t="s">
        <v>101</v>
      </c>
      <c r="J71" s="460"/>
      <c r="K71" s="460"/>
      <c r="L71" s="467" t="e">
        <f>VLOOKUP(TRIM(#REF!), L72:M74, 2, FALSE)</f>
        <v>#REF!</v>
      </c>
      <c r="M71" s="467"/>
      <c r="N71" s="467" t="e">
        <f>VLOOKUP(TRIM(#REF!), N72:O74, 2, FALSE)</f>
        <v>#REF!</v>
      </c>
      <c r="O71" s="467"/>
      <c r="V71" s="342"/>
    </row>
    <row r="72" spans="1:22" x14ac:dyDescent="0.2">
      <c r="A72" s="342"/>
      <c r="C72" s="409"/>
      <c r="D72" s="432"/>
      <c r="E72" s="351">
        <f>'1'!D78</f>
        <v>0</v>
      </c>
      <c r="F72" s="351"/>
      <c r="G72" s="351"/>
      <c r="H72" s="475" t="s">
        <v>91</v>
      </c>
      <c r="I72" s="474"/>
      <c r="J72" s="460"/>
      <c r="K72" s="460"/>
      <c r="L72" s="469" t="s">
        <v>118</v>
      </c>
      <c r="M72" s="469" t="e">
        <f>-#REF!</f>
        <v>#REF!</v>
      </c>
      <c r="N72" s="469" t="s">
        <v>118</v>
      </c>
      <c r="O72" s="469" t="e">
        <f>-#REF!</f>
        <v>#REF!</v>
      </c>
      <c r="V72" s="342"/>
    </row>
    <row r="73" spans="1:22" x14ac:dyDescent="0.2">
      <c r="A73" s="342"/>
      <c r="C73" s="406"/>
      <c r="D73" s="432"/>
      <c r="E73" s="351">
        <f>'1'!AJ228+'2'!AJ228+'3'!AJ228+'4'!AJ228+'5'!AJ228+'6'!AJ228+'7'!AJ228+'8'!AJ228+'9'!AJ228+'10'!AJ228+'11'!AJ228+'12'!AJ228</f>
        <v>0</v>
      </c>
      <c r="F73" s="351"/>
      <c r="G73" s="351"/>
      <c r="H73" s="475" t="s">
        <v>92</v>
      </c>
      <c r="I73" s="474"/>
      <c r="J73" s="460"/>
      <c r="K73" s="460"/>
      <c r="L73" s="469" t="s">
        <v>119</v>
      </c>
      <c r="M73" s="469" t="e">
        <f>#REF!</f>
        <v>#REF!</v>
      </c>
      <c r="N73" s="469" t="s">
        <v>119</v>
      </c>
      <c r="O73" s="469" t="e">
        <f>#REF!</f>
        <v>#REF!</v>
      </c>
      <c r="V73" s="342"/>
    </row>
    <row r="74" spans="1:22" x14ac:dyDescent="0.2">
      <c r="A74" s="342"/>
      <c r="C74" s="409"/>
      <c r="D74" s="432"/>
      <c r="E74" s="351">
        <f>'سلف و دين واقساط'!D68</f>
        <v>0</v>
      </c>
      <c r="F74" s="351"/>
      <c r="G74" s="351"/>
      <c r="H74" s="475" t="s">
        <v>93</v>
      </c>
      <c r="I74" s="474"/>
      <c r="J74" s="460"/>
      <c r="K74" s="460"/>
      <c r="L74" s="462" t="s">
        <v>349</v>
      </c>
      <c r="M74" s="471">
        <v>0</v>
      </c>
      <c r="N74" s="462" t="s">
        <v>349</v>
      </c>
      <c r="O74" s="471">
        <v>0</v>
      </c>
      <c r="V74" s="342"/>
    </row>
    <row r="75" spans="1:22" x14ac:dyDescent="0.2">
      <c r="A75" s="342"/>
      <c r="L75" s="462"/>
      <c r="M75" s="462"/>
      <c r="N75" s="462"/>
      <c r="O75" s="462"/>
      <c r="V75" s="342"/>
    </row>
    <row r="76" spans="1:22" x14ac:dyDescent="0.2">
      <c r="A76" s="342"/>
      <c r="E76" s="476" t="s">
        <v>16</v>
      </c>
      <c r="F76" s="476"/>
      <c r="G76" s="476"/>
      <c r="H76" s="476"/>
      <c r="I76" s="476"/>
      <c r="L76" s="464">
        <v>6</v>
      </c>
      <c r="M76" s="464"/>
      <c r="N76" s="464">
        <v>5</v>
      </c>
      <c r="O76" s="464"/>
      <c r="V76" s="342"/>
    </row>
    <row r="77" spans="1:22" x14ac:dyDescent="0.2">
      <c r="A77" s="342"/>
      <c r="E77" s="351">
        <f>'1'!AD218+'2'!AD218+'3'!AD218+'4'!AD218+'5'!AD218+'6'!AD218+'7'!AD218+'8'!AD218+'9'!AD218+'10'!AD218+'11'!AD218+'12'!AD218</f>
        <v>0</v>
      </c>
      <c r="F77" s="351"/>
      <c r="G77" s="351"/>
      <c r="H77" s="426" t="s">
        <v>115</v>
      </c>
      <c r="I77" s="427"/>
      <c r="L77" s="467" t="e">
        <f>VLOOKUP(TRIM(#REF!), L78:M80, 2, FALSE)</f>
        <v>#REF!</v>
      </c>
      <c r="M77" s="467"/>
      <c r="N77" s="467" t="e">
        <f>VLOOKUP(TRIM(#REF!), N78:O80, 2, FALSE)</f>
        <v>#REF!</v>
      </c>
      <c r="O77" s="467"/>
      <c r="V77" s="342"/>
    </row>
    <row r="78" spans="1:22" x14ac:dyDescent="0.2">
      <c r="A78" s="342"/>
      <c r="L78" s="469" t="s">
        <v>118</v>
      </c>
      <c r="M78" s="469" t="e">
        <f>-#REF!</f>
        <v>#REF!</v>
      </c>
      <c r="N78" s="469" t="s">
        <v>118</v>
      </c>
      <c r="O78" s="469" t="e">
        <f>-#REF!</f>
        <v>#REF!</v>
      </c>
      <c r="V78" s="342"/>
    </row>
    <row r="79" spans="1:22" x14ac:dyDescent="0.2">
      <c r="A79" s="342"/>
      <c r="E79" s="476" t="s">
        <v>16</v>
      </c>
      <c r="F79" s="476"/>
      <c r="G79" s="476"/>
      <c r="H79" s="476"/>
      <c r="I79" s="476"/>
      <c r="L79" s="469" t="s">
        <v>119</v>
      </c>
      <c r="M79" s="469" t="e">
        <f>#REF!</f>
        <v>#REF!</v>
      </c>
      <c r="N79" s="469" t="s">
        <v>119</v>
      </c>
      <c r="O79" s="469" t="e">
        <f>#REF!</f>
        <v>#REF!</v>
      </c>
      <c r="V79" s="342"/>
    </row>
    <row r="80" spans="1:22" x14ac:dyDescent="0.2">
      <c r="A80" s="342"/>
      <c r="E80" s="351">
        <f>'1'!D86+'2'!D86+'3'!D86+'4'!D86+'5'!D86+'6'!D86+'7'!D86+'8'!D86+'9'!D86+'10'!D86+'11'!D86+'12'!D86</f>
        <v>0</v>
      </c>
      <c r="F80" s="351"/>
      <c r="G80" s="351"/>
      <c r="H80" s="426" t="s">
        <v>106</v>
      </c>
      <c r="I80" s="427"/>
      <c r="L80" s="462" t="s">
        <v>349</v>
      </c>
      <c r="M80" s="471">
        <v>0</v>
      </c>
      <c r="N80" s="462" t="s">
        <v>349</v>
      </c>
      <c r="O80" s="471">
        <v>0</v>
      </c>
      <c r="V80" s="342"/>
    </row>
    <row r="81" spans="1:22" x14ac:dyDescent="0.2">
      <c r="A81" s="342"/>
      <c r="L81" s="462"/>
      <c r="M81" s="462"/>
      <c r="N81" s="462"/>
      <c r="O81" s="462"/>
      <c r="V81" s="342"/>
    </row>
    <row r="82" spans="1:22" x14ac:dyDescent="0.2">
      <c r="A82" s="342"/>
      <c r="E82" s="477">
        <f>E4+E7+E8+E9</f>
        <v>0</v>
      </c>
      <c r="F82" s="477"/>
      <c r="G82" s="477"/>
      <c r="H82" s="478" t="s">
        <v>105</v>
      </c>
      <c r="I82" s="478"/>
      <c r="L82" s="464">
        <v>8</v>
      </c>
      <c r="M82" s="464"/>
      <c r="N82" s="464">
        <v>7</v>
      </c>
      <c r="O82" s="464"/>
      <c r="V82" s="342"/>
    </row>
    <row r="83" spans="1:22" ht="16" customHeight="1" x14ac:dyDescent="0.2">
      <c r="A83" s="342"/>
      <c r="L83" s="467" t="e">
        <f>VLOOKUP(TRIM(#REF!), L84:M86, 2, FALSE)</f>
        <v>#REF!</v>
      </c>
      <c r="M83" s="467"/>
      <c r="N83" s="467" t="e">
        <f>VLOOKUP(TRIM(#REF!), N84:O86, 2, FALSE)</f>
        <v>#REF!</v>
      </c>
      <c r="O83" s="467"/>
      <c r="V83" s="342"/>
    </row>
    <row r="84" spans="1:22" x14ac:dyDescent="0.2">
      <c r="A84" s="342"/>
      <c r="D84" s="343" t="s">
        <v>18</v>
      </c>
      <c r="E84" s="163">
        <f>'1'!D90+'2'!D90+'3'!D90+'4'!D90+'5'!D90+'6'!D90+'7'!D90+'8'!D90+'9'!D90+'10'!D90+'11'!D90+'12'!D90</f>
        <v>0</v>
      </c>
      <c r="F84" s="163"/>
      <c r="G84" s="163"/>
      <c r="H84" s="479" t="s">
        <v>122</v>
      </c>
      <c r="I84" s="480"/>
      <c r="J84" s="460"/>
      <c r="K84" s="460"/>
      <c r="L84" s="469" t="s">
        <v>118</v>
      </c>
      <c r="M84" s="469" t="e">
        <f>-#REF!</f>
        <v>#REF!</v>
      </c>
      <c r="N84" s="469" t="s">
        <v>118</v>
      </c>
      <c r="O84" s="469" t="e">
        <f>-#REF!</f>
        <v>#REF!</v>
      </c>
      <c r="V84" s="342"/>
    </row>
    <row r="85" spans="1:22" x14ac:dyDescent="0.2">
      <c r="A85" s="342"/>
      <c r="J85" s="460"/>
      <c r="K85" s="460"/>
      <c r="L85" s="469" t="s">
        <v>119</v>
      </c>
      <c r="M85" s="469" t="e">
        <f>#REF!</f>
        <v>#REF!</v>
      </c>
      <c r="N85" s="469" t="s">
        <v>119</v>
      </c>
      <c r="O85" s="469" t="e">
        <f>#REF!</f>
        <v>#REF!</v>
      </c>
      <c r="V85" s="342"/>
    </row>
    <row r="86" spans="1:22" ht="16" customHeight="1" x14ac:dyDescent="0.2">
      <c r="A86" s="342"/>
      <c r="D86" s="343" t="s">
        <v>18</v>
      </c>
      <c r="E86" s="163">
        <f>'1'!D92+'2'!D92+'3'!D92+'4'!D92+'5'!D92+'6'!D92+'7'!D92+'8'!D92+'9'!D92+'10'!D92+'11'!D92+'12'!D92</f>
        <v>0</v>
      </c>
      <c r="F86" s="163"/>
      <c r="G86" s="163"/>
      <c r="H86" s="481" t="s">
        <v>152</v>
      </c>
      <c r="I86" s="481"/>
      <c r="J86" s="460"/>
      <c r="K86" s="460"/>
      <c r="L86" s="462" t="s">
        <v>349</v>
      </c>
      <c r="M86" s="471">
        <v>0</v>
      </c>
      <c r="N86" s="462" t="s">
        <v>349</v>
      </c>
      <c r="O86" s="471">
        <v>0</v>
      </c>
      <c r="V86" s="342"/>
    </row>
    <row r="87" spans="1:22" x14ac:dyDescent="0.2">
      <c r="A87" s="342"/>
      <c r="E87" s="163"/>
      <c r="F87" s="163"/>
      <c r="G87" s="163"/>
      <c r="H87" s="481"/>
      <c r="I87" s="481"/>
      <c r="J87" s="460"/>
      <c r="K87" s="460"/>
      <c r="L87" s="462"/>
      <c r="M87" s="462"/>
      <c r="N87" s="462"/>
      <c r="O87" s="462"/>
      <c r="V87" s="342"/>
    </row>
    <row r="88" spans="1:22" x14ac:dyDescent="0.2">
      <c r="A88" s="342"/>
      <c r="J88" s="460"/>
      <c r="K88" s="405"/>
      <c r="L88" s="464">
        <v>10</v>
      </c>
      <c r="M88" s="464"/>
      <c r="N88" s="464">
        <v>9</v>
      </c>
      <c r="O88" s="464"/>
      <c r="V88" s="342"/>
    </row>
    <row r="89" spans="1:22" ht="17" customHeight="1" x14ac:dyDescent="0.2">
      <c r="A89" s="342"/>
      <c r="D89" s="343" t="s">
        <v>18</v>
      </c>
      <c r="E89" s="155">
        <f>'1'!D97+'2'!D97+'3'!D97+'4'!D97+'5'!D97+'6'!D97+'7'!D97+'8'!D97+'9'!D97+'10'!D97+'11'!D97+'12'!D97</f>
        <v>0</v>
      </c>
      <c r="F89" s="156"/>
      <c r="G89" s="157"/>
      <c r="H89" s="481" t="s">
        <v>124</v>
      </c>
      <c r="I89" s="481"/>
      <c r="J89" s="460"/>
      <c r="K89" s="405"/>
      <c r="L89" s="467" t="e">
        <f>VLOOKUP(TRIM(#REF!), L90:M92, 2, FALSE)</f>
        <v>#REF!</v>
      </c>
      <c r="M89" s="467"/>
      <c r="N89" s="467" t="e">
        <f>VLOOKUP(TRIM(#REF!), N90:O92, 2, FALSE)</f>
        <v>#REF!</v>
      </c>
      <c r="O89" s="467"/>
      <c r="V89" s="342"/>
    </row>
    <row r="90" spans="1:22" x14ac:dyDescent="0.2">
      <c r="A90" s="342"/>
      <c r="E90" s="158"/>
      <c r="F90" s="159"/>
      <c r="G90" s="160"/>
      <c r="H90" s="481"/>
      <c r="I90" s="481"/>
      <c r="J90" s="460"/>
      <c r="K90" s="405"/>
      <c r="L90" s="469" t="s">
        <v>118</v>
      </c>
      <c r="M90" s="469" t="e">
        <f>-#REF!</f>
        <v>#REF!</v>
      </c>
      <c r="N90" s="469" t="s">
        <v>118</v>
      </c>
      <c r="O90" s="469" t="e">
        <f>-#REF!</f>
        <v>#REF!</v>
      </c>
      <c r="V90" s="342"/>
    </row>
    <row r="91" spans="1:22" ht="16" customHeight="1" x14ac:dyDescent="0.2">
      <c r="A91" s="342"/>
      <c r="H91" s="482"/>
      <c r="I91" s="482"/>
      <c r="J91" s="460"/>
      <c r="K91" s="405"/>
      <c r="L91" s="469" t="s">
        <v>119</v>
      </c>
      <c r="M91" s="469" t="e">
        <f>#REF!</f>
        <v>#REF!</v>
      </c>
      <c r="N91" s="469" t="s">
        <v>119</v>
      </c>
      <c r="O91" s="469" t="e">
        <f>#REF!</f>
        <v>#REF!</v>
      </c>
      <c r="V91" s="342"/>
    </row>
    <row r="92" spans="1:22" x14ac:dyDescent="0.2">
      <c r="A92" s="342"/>
      <c r="C92" s="483" t="s">
        <v>126</v>
      </c>
      <c r="D92" s="484" t="s">
        <v>18</v>
      </c>
      <c r="E92" s="155">
        <f>'1'!D100+'2'!D100+'3'!D100+'4'!D100+'5'!D100+'6'!D100+'7'!D100+'8'!D100+'9'!D100+'10'!D100+'11'!D100+'12'!D100</f>
        <v>0</v>
      </c>
      <c r="F92" s="156"/>
      <c r="G92" s="156"/>
      <c r="H92" s="481" t="s">
        <v>153</v>
      </c>
      <c r="I92" s="481"/>
      <c r="J92" s="460"/>
      <c r="K92" s="460"/>
      <c r="L92" s="462" t="s">
        <v>349</v>
      </c>
      <c r="M92" s="471">
        <v>0</v>
      </c>
      <c r="N92" s="462" t="s">
        <v>349</v>
      </c>
      <c r="O92" s="471">
        <v>0</v>
      </c>
      <c r="V92" s="342"/>
    </row>
    <row r="93" spans="1:22" ht="16" customHeight="1" x14ac:dyDescent="0.2">
      <c r="A93" s="342"/>
      <c r="E93" s="158"/>
      <c r="F93" s="159"/>
      <c r="G93" s="159"/>
      <c r="H93" s="481"/>
      <c r="I93" s="481"/>
      <c r="J93" s="460"/>
      <c r="K93" s="460"/>
      <c r="V93" s="342"/>
    </row>
    <row r="94" spans="1:22" ht="16" customHeight="1" x14ac:dyDescent="0.2">
      <c r="A94" s="342"/>
      <c r="J94" s="460"/>
      <c r="K94" s="460"/>
      <c r="L94" s="440"/>
      <c r="M94" s="440"/>
      <c r="N94" s="440"/>
      <c r="O94" s="440"/>
      <c r="P94" s="440"/>
      <c r="V94" s="342"/>
    </row>
    <row r="95" spans="1:22" x14ac:dyDescent="0.2">
      <c r="A95" s="342"/>
      <c r="D95" s="343" t="s">
        <v>18</v>
      </c>
      <c r="E95" s="485">
        <f>'1'!D103+'2'!D103+'3'!D103+'4'!D103+'5'!D103+'6'!D103+'7'!D103+'8'!D103+'9'!D103+'10'!D103+'11'!D103+'12'!D103</f>
        <v>0</v>
      </c>
      <c r="F95" s="485"/>
      <c r="G95" s="485"/>
      <c r="H95" s="486" t="s">
        <v>154</v>
      </c>
      <c r="I95" s="486"/>
      <c r="J95" s="460"/>
      <c r="K95" s="460"/>
      <c r="L95" s="466"/>
      <c r="M95" s="466"/>
      <c r="N95" s="466"/>
      <c r="O95" s="466"/>
      <c r="P95" s="466"/>
      <c r="V95" s="342"/>
    </row>
    <row r="96" spans="1:22" ht="19" customHeight="1" x14ac:dyDescent="0.2">
      <c r="A96" s="342"/>
      <c r="E96" s="485"/>
      <c r="F96" s="485"/>
      <c r="G96" s="485"/>
      <c r="H96" s="486"/>
      <c r="I96" s="486"/>
      <c r="J96" s="460"/>
      <c r="K96" s="460"/>
      <c r="L96" s="466"/>
      <c r="M96" s="466"/>
      <c r="N96" s="466"/>
      <c r="O96" s="466"/>
      <c r="P96" s="466"/>
      <c r="V96" s="342"/>
    </row>
    <row r="97" spans="1:22" x14ac:dyDescent="0.2">
      <c r="A97" s="342"/>
      <c r="J97" s="460"/>
      <c r="K97" s="460"/>
      <c r="V97" s="342"/>
    </row>
    <row r="98" spans="1:22" x14ac:dyDescent="0.2">
      <c r="A98" s="342"/>
      <c r="E98" s="485">
        <f>'1'!D106+'2'!D106+'3'!D103+'4'!D103+'5'!D103+'6'!D103+'7'!D103+'8'!D103+'9'!D103+'10'!D103+'11'!D103+'12'!D103</f>
        <v>0</v>
      </c>
      <c r="F98" s="485"/>
      <c r="G98" s="485"/>
      <c r="H98" s="487" t="s">
        <v>156</v>
      </c>
      <c r="I98" s="487"/>
      <c r="J98" s="460" t="s">
        <v>117</v>
      </c>
      <c r="K98" s="460"/>
      <c r="V98" s="342"/>
    </row>
    <row r="99" spans="1:22" x14ac:dyDescent="0.2">
      <c r="A99" s="342"/>
      <c r="E99" s="485"/>
      <c r="F99" s="485"/>
      <c r="G99" s="485"/>
      <c r="H99" s="487"/>
      <c r="I99" s="487"/>
      <c r="J99" s="460"/>
      <c r="K99" s="460"/>
      <c r="V99" s="342"/>
    </row>
    <row r="100" spans="1:22" x14ac:dyDescent="0.2">
      <c r="A100" s="342"/>
      <c r="J100" s="460"/>
      <c r="K100" s="460"/>
      <c r="V100" s="342"/>
    </row>
    <row r="101" spans="1:22" x14ac:dyDescent="0.2">
      <c r="A101" s="342"/>
      <c r="E101" s="155">
        <f>'1'!D109+'2'!D109+'3'!D109+'4'!D109+'5'!D109+'6'!D109+'7'!D109+'8'!D109+'9'!D109+'10'!D109+'11'!D109+'12'!D109</f>
        <v>0</v>
      </c>
      <c r="F101" s="156"/>
      <c r="G101" s="157"/>
      <c r="H101" s="488" t="s">
        <v>155</v>
      </c>
      <c r="I101" s="489"/>
      <c r="J101" s="460" t="s">
        <v>117</v>
      </c>
      <c r="K101" s="460"/>
      <c r="V101" s="342"/>
    </row>
    <row r="102" spans="1:22" x14ac:dyDescent="0.2">
      <c r="A102" s="342"/>
      <c r="E102" s="158"/>
      <c r="F102" s="159"/>
      <c r="G102" s="160"/>
      <c r="H102" s="490"/>
      <c r="I102" s="491"/>
      <c r="J102" s="460"/>
      <c r="K102" s="460"/>
      <c r="V102" s="342"/>
    </row>
    <row r="103" spans="1:22" x14ac:dyDescent="0.2">
      <c r="A103" s="342"/>
      <c r="V103" s="342"/>
    </row>
    <row r="104" spans="1:22" x14ac:dyDescent="0.2">
      <c r="A104" s="342"/>
      <c r="B104" s="342"/>
      <c r="C104" s="342"/>
      <c r="D104" s="342"/>
      <c r="E104" s="355"/>
      <c r="F104" s="355"/>
      <c r="G104" s="355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</row>
  </sheetData>
  <sheetProtection sheet="1" objects="1" scenarios="1" selectLockedCells="1"/>
  <mergeCells count="189">
    <mergeCell ref="H95:I96"/>
    <mergeCell ref="E101:G102"/>
    <mergeCell ref="E95:G96"/>
    <mergeCell ref="E84:G84"/>
    <mergeCell ref="E77:G77"/>
    <mergeCell ref="N83:O83"/>
    <mergeCell ref="E76:I76"/>
    <mergeCell ref="E86:G87"/>
    <mergeCell ref="N89:O89"/>
    <mergeCell ref="N64:O64"/>
    <mergeCell ref="N49:N52"/>
    <mergeCell ref="L82:M82"/>
    <mergeCell ref="L83:M83"/>
    <mergeCell ref="L88:M88"/>
    <mergeCell ref="L89:M89"/>
    <mergeCell ref="K49:L49"/>
    <mergeCell ref="K47:L48"/>
    <mergeCell ref="E80:G80"/>
    <mergeCell ref="H80:I80"/>
    <mergeCell ref="N76:O76"/>
    <mergeCell ref="E74:G74"/>
    <mergeCell ref="L70:M70"/>
    <mergeCell ref="L71:M71"/>
    <mergeCell ref="E72:G72"/>
    <mergeCell ref="E73:G73"/>
    <mergeCell ref="H40:I40"/>
    <mergeCell ref="E56:G56"/>
    <mergeCell ref="I56:I59"/>
    <mergeCell ref="E69:G69"/>
    <mergeCell ref="E43:G43"/>
    <mergeCell ref="H54:H55"/>
    <mergeCell ref="E51:G51"/>
    <mergeCell ref="E54:G55"/>
    <mergeCell ref="E71:G71"/>
    <mergeCell ref="E52:G52"/>
    <mergeCell ref="E50:F50"/>
    <mergeCell ref="K4:N4"/>
    <mergeCell ref="E98:G99"/>
    <mergeCell ref="H98:I99"/>
    <mergeCell ref="H84:I84"/>
    <mergeCell ref="H101:I102"/>
    <mergeCell ref="E89:G90"/>
    <mergeCell ref="H89:I90"/>
    <mergeCell ref="E82:G82"/>
    <mergeCell ref="H82:I82"/>
    <mergeCell ref="H91:I91"/>
    <mergeCell ref="E92:G93"/>
    <mergeCell ref="H92:I93"/>
    <mergeCell ref="K8:L8"/>
    <mergeCell ref="M8:N8"/>
    <mergeCell ref="E67:G67"/>
    <mergeCell ref="E68:G68"/>
    <mergeCell ref="M19:N19"/>
    <mergeCell ref="N70:O70"/>
    <mergeCell ref="N71:O71"/>
    <mergeCell ref="E79:I79"/>
    <mergeCell ref="E49:G49"/>
    <mergeCell ref="H37:I38"/>
    <mergeCell ref="E42:G42"/>
    <mergeCell ref="H35:I35"/>
    <mergeCell ref="C15:C17"/>
    <mergeCell ref="E24:G24"/>
    <mergeCell ref="E27:G27"/>
    <mergeCell ref="E28:G28"/>
    <mergeCell ref="E29:G29"/>
    <mergeCell ref="E30:G30"/>
    <mergeCell ref="H34:I34"/>
    <mergeCell ref="E25:G25"/>
    <mergeCell ref="E20:G20"/>
    <mergeCell ref="E26:G26"/>
    <mergeCell ref="E16:G16"/>
    <mergeCell ref="E17:G17"/>
    <mergeCell ref="E19:G19"/>
    <mergeCell ref="H17:I17"/>
    <mergeCell ref="E21:G21"/>
    <mergeCell ref="H21:I21"/>
    <mergeCell ref="E18:G18"/>
    <mergeCell ref="E34:G34"/>
    <mergeCell ref="E35:G35"/>
    <mergeCell ref="E66:G66"/>
    <mergeCell ref="E64:G64"/>
    <mergeCell ref="E63:G63"/>
    <mergeCell ref="E62:G62"/>
    <mergeCell ref="E61:G61"/>
    <mergeCell ref="E57:F57"/>
    <mergeCell ref="E59:G59"/>
    <mergeCell ref="E39:G39"/>
    <mergeCell ref="E41:G41"/>
    <mergeCell ref="E40:G40"/>
    <mergeCell ref="E45:G45"/>
    <mergeCell ref="E44:G44"/>
    <mergeCell ref="K19:L19"/>
    <mergeCell ref="P20:Q20"/>
    <mergeCell ref="H25:I25"/>
    <mergeCell ref="H26:I26"/>
    <mergeCell ref="H27:I28"/>
    <mergeCell ref="E23:G23"/>
    <mergeCell ref="H22:I22"/>
    <mergeCell ref="H23:I23"/>
    <mergeCell ref="H32:I32"/>
    <mergeCell ref="H33:I33"/>
    <mergeCell ref="E31:G31"/>
    <mergeCell ref="H31:I31"/>
    <mergeCell ref="E32:G32"/>
    <mergeCell ref="E33:G33"/>
    <mergeCell ref="P19:Q19"/>
    <mergeCell ref="E2:I2"/>
    <mergeCell ref="H4:I4"/>
    <mergeCell ref="E6:I6"/>
    <mergeCell ref="H7:I7"/>
    <mergeCell ref="E14:G14"/>
    <mergeCell ref="H29:I30"/>
    <mergeCell ref="H19:I19"/>
    <mergeCell ref="E22:G22"/>
    <mergeCell ref="H8:I8"/>
    <mergeCell ref="H14:I14"/>
    <mergeCell ref="H16:I16"/>
    <mergeCell ref="H24:I24"/>
    <mergeCell ref="H18:I18"/>
    <mergeCell ref="P5:Q5"/>
    <mergeCell ref="P6:Q6"/>
    <mergeCell ref="P4:R4"/>
    <mergeCell ref="P15:Q15"/>
    <mergeCell ref="P7:Q7"/>
    <mergeCell ref="K20:L20"/>
    <mergeCell ref="P18:Q18"/>
    <mergeCell ref="I71:I74"/>
    <mergeCell ref="H86:I87"/>
    <mergeCell ref="K56:L56"/>
    <mergeCell ref="K58:L58"/>
    <mergeCell ref="L76:M76"/>
    <mergeCell ref="L77:M77"/>
    <mergeCell ref="N77:O77"/>
    <mergeCell ref="K59:L59"/>
    <mergeCell ref="K54:L55"/>
    <mergeCell ref="L65:M65"/>
    <mergeCell ref="N65:O65"/>
    <mergeCell ref="L64:M64"/>
    <mergeCell ref="M54:M55"/>
    <mergeCell ref="N56:N59"/>
    <mergeCell ref="E4:G4"/>
    <mergeCell ref="E7:G7"/>
    <mergeCell ref="E8:G8"/>
    <mergeCell ref="H20:I20"/>
    <mergeCell ref="H9:I9"/>
    <mergeCell ref="H11:I11"/>
    <mergeCell ref="E13:I13"/>
    <mergeCell ref="H10:I10"/>
    <mergeCell ref="H15:I15"/>
    <mergeCell ref="E11:G11"/>
    <mergeCell ref="E15:G15"/>
    <mergeCell ref="E9:G9"/>
    <mergeCell ref="E10:G10"/>
    <mergeCell ref="P8:Q8"/>
    <mergeCell ref="P9:Q9"/>
    <mergeCell ref="P10:Q10"/>
    <mergeCell ref="P11:Q11"/>
    <mergeCell ref="K10:L10"/>
    <mergeCell ref="M10:N10"/>
    <mergeCell ref="K13:N13"/>
    <mergeCell ref="K17:L17"/>
    <mergeCell ref="P13:R13"/>
    <mergeCell ref="K18:L18"/>
    <mergeCell ref="P16:Q16"/>
    <mergeCell ref="M17:N17"/>
    <mergeCell ref="K9:L9"/>
    <mergeCell ref="K11:L11"/>
    <mergeCell ref="P17:Q17"/>
    <mergeCell ref="P14:Q14"/>
    <mergeCell ref="H77:I77"/>
    <mergeCell ref="N82:O82"/>
    <mergeCell ref="N88:O88"/>
    <mergeCell ref="I66:I69"/>
    <mergeCell ref="I61:I64"/>
    <mergeCell ref="E58:G58"/>
    <mergeCell ref="E36:G36"/>
    <mergeCell ref="H42:I42"/>
    <mergeCell ref="H36:I36"/>
    <mergeCell ref="H43:I43"/>
    <mergeCell ref="K51:L51"/>
    <mergeCell ref="E47:G48"/>
    <mergeCell ref="I49:I52"/>
    <mergeCell ref="H47:H48"/>
    <mergeCell ref="K52:L52"/>
    <mergeCell ref="M47:M48"/>
    <mergeCell ref="H39:I39"/>
    <mergeCell ref="H45:I45"/>
    <mergeCell ref="H44:I44"/>
    <mergeCell ref="H41:I41"/>
  </mergeCells>
  <conditionalFormatting sqref="E86">
    <cfRule type="cellIs" dxfId="501" priority="123" operator="lessThan">
      <formula>0</formula>
    </cfRule>
    <cfRule type="cellIs" dxfId="500" priority="124" operator="greaterThan">
      <formula>0</formula>
    </cfRule>
  </conditionalFormatting>
  <conditionalFormatting sqref="E89">
    <cfRule type="cellIs" dxfId="499" priority="121" operator="lessThan">
      <formula>0</formula>
    </cfRule>
    <cfRule type="cellIs" dxfId="498" priority="122" operator="greaterThan">
      <formula>0</formula>
    </cfRule>
  </conditionalFormatting>
  <conditionalFormatting sqref="E92">
    <cfRule type="cellIs" dxfId="497" priority="115" operator="lessThan">
      <formula>0</formula>
    </cfRule>
    <cfRule type="cellIs" dxfId="496" priority="116" operator="greaterThan">
      <formula>0</formula>
    </cfRule>
  </conditionalFormatting>
  <conditionalFormatting sqref="E101">
    <cfRule type="cellIs" dxfId="495" priority="119" operator="lessThan">
      <formula>0</formula>
    </cfRule>
    <cfRule type="cellIs" dxfId="494" priority="120" operator="greaterThan">
      <formula>0</formula>
    </cfRule>
  </conditionalFormatting>
  <conditionalFormatting sqref="K10:K11">
    <cfRule type="cellIs" dxfId="493" priority="65" operator="lessThan">
      <formula>0</formula>
    </cfRule>
    <cfRule type="cellIs" dxfId="492" priority="66" operator="greaterThan">
      <formula>0</formula>
    </cfRule>
  </conditionalFormatting>
  <conditionalFormatting sqref="K19:K20">
    <cfRule type="cellIs" dxfId="491" priority="69" operator="lessThan">
      <formula>0</formula>
    </cfRule>
    <cfRule type="cellIs" dxfId="490" priority="70" operator="greaterThan">
      <formula>0</formula>
    </cfRule>
  </conditionalFormatting>
  <conditionalFormatting sqref="L6:M6">
    <cfRule type="cellIs" dxfId="489" priority="73" operator="lessThan">
      <formula>0</formula>
    </cfRule>
    <cfRule type="cellIs" dxfId="488" priority="74" operator="greaterThan">
      <formula>0</formula>
    </cfRule>
  </conditionalFormatting>
  <conditionalFormatting sqref="L15:M15">
    <cfRule type="cellIs" dxfId="487" priority="75" operator="lessThan">
      <formula>0</formula>
    </cfRule>
    <cfRule type="cellIs" dxfId="486" priority="76" operator="greaterThan">
      <formula>0</formula>
    </cfRule>
  </conditionalFormatting>
  <conditionalFormatting sqref="P10:P11">
    <cfRule type="cellIs" dxfId="485" priority="1" operator="lessThan">
      <formula>0</formula>
    </cfRule>
    <cfRule type="cellIs" dxfId="484" priority="2" operator="greaterThan">
      <formula>0</formula>
    </cfRule>
  </conditionalFormatting>
  <conditionalFormatting sqref="P19:P20">
    <cfRule type="cellIs" dxfId="483" priority="3" operator="lessThan">
      <formula>0</formula>
    </cfRule>
    <cfRule type="cellIs" dxfId="482" priority="4" operator="greaterThan">
      <formula>0</formula>
    </cfRule>
  </conditionalFormatting>
  <conditionalFormatting sqref="E84">
    <cfRule type="cellIs" dxfId="481" priority="113" operator="lessThan">
      <formula>0</formula>
    </cfRule>
    <cfRule type="cellIs" dxfId="480" priority="114" operator="greaterThan">
      <formula>0</formula>
    </cfRule>
  </conditionalFormatting>
  <dataValidations count="3">
    <dataValidation allowBlank="1" showInputMessage="1" showErrorMessage="1" errorTitle="خطاء في ادخال الامر" error="فقط استخدم الارقام " sqref="M49:N52 F65:G65 I61 I65:I66 F70:G81 H61:H81 E61:E81 I70:I81 E82:I82 E84:I84 L57 E89:I90 E92:I93 E98:I102 H95 E95 E47:I59 K47 M47:M48 K50:L50 K49 K51:K52 K54 M54:M55 K56:K59 M56:N59 H86 E86 E25:I26 H37:I43 E21:H21 E37:G45 E31:I36 I2:I17 F2:G17 H2:H18 E2:E18 E19:I20 O27:O28 P45:Q45 O35:O36 T36 T42:V42 T28 S43:V43 S45:V45" xr:uid="{67EBB75F-FB4E-BC47-B8E2-E9EF685F6190}"/>
    <dataValidation type="custom" allowBlank="1" showInputMessage="1" showErrorMessage="1" errorTitle="خطاء في ادخال الامر" error="فقط استخدم الارقام " sqref="E27:E30 E22:E24" xr:uid="{A8D32A89-9089-A943-8D03-19571D6008E8}">
      <formula1>ISNUMBER(E22)</formula1>
    </dataValidation>
    <dataValidation type="list" allowBlank="1" showInputMessage="1" showErrorMessage="1" sqref="O24:O28 O32:O36" xr:uid="{19D780FF-8AF1-A542-A478-A7A6B4507827}">
      <formula1>"يرجى الاختيار , تم الدفع كامل , لم ينتهي"</formula1>
    </dataValidation>
  </dataValidations>
  <hyperlinks>
    <hyperlink ref="C3" location="'1'!A1" display="شهر 1" xr:uid="{A162CFF9-FA1C-0A4E-9159-77329A2A8345}"/>
    <hyperlink ref="C4" location="'2'!A1" display="شهر 2" xr:uid="{A225BC12-9F7C-9B40-B4ED-DC3274B98C8C}"/>
    <hyperlink ref="C5" location="'3'!A1" display="شهر 3" xr:uid="{8EBC3E6E-D643-6D48-8DAA-FE269D80615D}"/>
    <hyperlink ref="C6" location="'4'!A1" display="شهر 4" xr:uid="{05D8E9C9-3218-1C42-9A7D-54291A760F0B}"/>
    <hyperlink ref="C7" location="'5'!A1" display="شهر 5" xr:uid="{57E3D70A-83AC-1440-909A-493E41C3A474}"/>
    <hyperlink ref="C8" location="'6'!A1" display="شهر 6" xr:uid="{E5A77D87-C8E7-F049-A309-D9D9E247809E}"/>
    <hyperlink ref="C9" location="'7'!A1" display="شهر 7" xr:uid="{F34D1BEC-7978-ED43-BA93-13ED726B82BB}"/>
    <hyperlink ref="C10" location="'8'!A1" display="شهر 8" xr:uid="{834FA451-19CB-FF49-AEFD-4CD63B8E8681}"/>
    <hyperlink ref="C11" location="'9'!A1" display="شهر 9" xr:uid="{0012B650-45E3-C24D-9FF9-5C8473A2241F}"/>
    <hyperlink ref="C12" location="'10'!A1" display="شهر 10" xr:uid="{3492A9C5-7A21-9B49-B214-731032A33964}"/>
    <hyperlink ref="C13" location="'11'!A1" display="شهر 11" xr:uid="{521126F2-42FC-0D42-902B-CBDC248B5C13}"/>
    <hyperlink ref="C14" location="'12'!A1" display="شهر 12" xr:uid="{74FE60D9-9375-8E45-A8DA-22C800228ABB}"/>
    <hyperlink ref="C15:C17" location="'سلف و دين واقساط'!A1" display="سلف و دين واقساط" xr:uid="{938BD359-7D17-C549-912E-A373DE713112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6BDB-547B-7247-A340-A02BB4283494}">
  <sheetPr codeName="Sheet14"/>
  <dimension ref="B2:AF68"/>
  <sheetViews>
    <sheetView topLeftCell="A2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3.5" customWidth="1"/>
    <col min="7" max="7" width="16.6640625" customWidth="1"/>
    <col min="8" max="8" width="25.1640625" customWidth="1"/>
    <col min="10" max="10" width="13.5" customWidth="1"/>
    <col min="13" max="13" width="4.83203125" customWidth="1"/>
    <col min="14" max="14" width="13.1640625" bestFit="1" customWidth="1"/>
    <col min="16" max="16" width="13.6640625" customWidth="1"/>
    <col min="18" max="18" width="14" customWidth="1"/>
    <col min="21" max="21" width="12.33203125" bestFit="1" customWidth="1"/>
    <col min="23" max="23" width="15.5" customWidth="1"/>
    <col min="28" max="28" width="13.83203125" bestFit="1" customWidth="1"/>
  </cols>
  <sheetData>
    <row r="2" spans="2:32" x14ac:dyDescent="0.2">
      <c r="D2" s="165"/>
      <c r="E2" s="165"/>
      <c r="F2" s="165"/>
      <c r="G2" s="207" t="s">
        <v>107</v>
      </c>
      <c r="H2" s="207"/>
    </row>
    <row r="4" spans="2:32" x14ac:dyDescent="0.2">
      <c r="D4" s="165"/>
      <c r="E4" s="165"/>
      <c r="F4" s="165"/>
      <c r="G4" s="17" t="s">
        <v>452</v>
      </c>
    </row>
    <row r="5" spans="2:32" x14ac:dyDescent="0.2">
      <c r="D5" s="165"/>
      <c r="E5" s="165"/>
      <c r="F5" s="165"/>
      <c r="G5" s="17" t="s">
        <v>453</v>
      </c>
    </row>
    <row r="6" spans="2:32" ht="16" customHeight="1" x14ac:dyDescent="0.2">
      <c r="B6" s="2"/>
      <c r="D6" s="173" t="s">
        <v>79</v>
      </c>
      <c r="E6" s="195"/>
      <c r="F6" s="174"/>
      <c r="G6" s="208" t="s">
        <v>81</v>
      </c>
      <c r="H6" s="209"/>
    </row>
    <row r="7" spans="2:32" ht="16" customHeight="1" x14ac:dyDescent="0.2">
      <c r="B7" s="3"/>
      <c r="D7" s="190"/>
      <c r="E7" s="175"/>
      <c r="F7" s="176"/>
      <c r="G7" s="210"/>
      <c r="H7" s="211"/>
      <c r="I7" s="186" t="s">
        <v>338</v>
      </c>
      <c r="J7" s="187"/>
    </row>
    <row r="8" spans="2:32" ht="16" customHeight="1" x14ac:dyDescent="0.2">
      <c r="B8" s="206" t="s">
        <v>45</v>
      </c>
      <c r="D8" s="182"/>
      <c r="E8" s="183"/>
      <c r="F8" s="184"/>
      <c r="G8" s="43" t="s">
        <v>85</v>
      </c>
      <c r="H8" s="127" t="s">
        <v>128</v>
      </c>
      <c r="I8" s="188"/>
      <c r="J8" s="189"/>
    </row>
    <row r="9" spans="2:32" x14ac:dyDescent="0.2">
      <c r="B9" s="206"/>
      <c r="D9" s="170"/>
      <c r="E9" s="170"/>
      <c r="F9" s="34" t="s">
        <v>348</v>
      </c>
      <c r="G9" s="19" t="s">
        <v>82</v>
      </c>
      <c r="H9" s="128"/>
      <c r="I9" s="173"/>
      <c r="J9" s="174"/>
      <c r="N9" s="11"/>
    </row>
    <row r="10" spans="2:32" ht="16" customHeight="1" x14ac:dyDescent="0.2">
      <c r="B10" s="206"/>
      <c r="D10" s="167">
        <f>D9-I9</f>
        <v>0</v>
      </c>
      <c r="E10" s="168"/>
      <c r="F10" s="169"/>
      <c r="G10" s="18" t="s">
        <v>339</v>
      </c>
      <c r="H10" s="212" t="s">
        <v>129</v>
      </c>
      <c r="I10" s="190"/>
      <c r="J10" s="176"/>
    </row>
    <row r="11" spans="2:32" x14ac:dyDescent="0.2">
      <c r="B11" s="206"/>
      <c r="D11" s="166">
        <f>'1'!D54+'2'!D54+'3'!D54+'4'!D54+'5'!D54+'6'!D54+'7'!D54+'8'!D54+'9'!D54+'10'!D54+'11'!D54+'12'!D54</f>
        <v>0</v>
      </c>
      <c r="E11" s="166"/>
      <c r="F11" s="166"/>
      <c r="G11" s="19" t="s">
        <v>83</v>
      </c>
      <c r="H11" s="213"/>
      <c r="N11" s="7"/>
      <c r="O11" s="7"/>
      <c r="P11" s="7"/>
      <c r="Q11" s="177"/>
      <c r="R11" s="177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2:32" x14ac:dyDescent="0.2">
      <c r="B12" s="5"/>
      <c r="D12" s="121">
        <f>D10-D11</f>
        <v>0</v>
      </c>
      <c r="E12" s="121"/>
      <c r="F12" s="121"/>
      <c r="G12" s="19" t="s">
        <v>84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58"/>
    </row>
    <row r="13" spans="2:32" x14ac:dyDescent="0.2">
      <c r="B13" s="5"/>
      <c r="D13" s="13"/>
      <c r="E13" s="13"/>
      <c r="F13" s="13"/>
      <c r="G13" s="112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58"/>
    </row>
    <row r="14" spans="2:32" ht="16" customHeight="1" x14ac:dyDescent="0.2">
      <c r="B14" s="5"/>
      <c r="D14" s="165"/>
      <c r="E14" s="165"/>
      <c r="F14" s="165"/>
      <c r="G14" s="17" t="s">
        <v>452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58"/>
    </row>
    <row r="15" spans="2:32" ht="16" customHeight="1" x14ac:dyDescent="0.2">
      <c r="B15" s="5"/>
      <c r="D15" s="165"/>
      <c r="E15" s="165"/>
      <c r="F15" s="165"/>
      <c r="G15" s="17" t="s">
        <v>453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58"/>
    </row>
    <row r="16" spans="2:32" ht="16" customHeight="1" x14ac:dyDescent="0.2">
      <c r="B16" s="33"/>
      <c r="D16" s="173" t="s">
        <v>125</v>
      </c>
      <c r="E16" s="195"/>
      <c r="F16" s="174"/>
      <c r="G16" s="208" t="s">
        <v>81</v>
      </c>
      <c r="H16" s="209"/>
      <c r="Q16" s="8"/>
      <c r="R16" s="8"/>
      <c r="T16" s="95"/>
      <c r="AF16" s="58"/>
    </row>
    <row r="17" spans="2:32" ht="16" customHeight="1" x14ac:dyDescent="0.2">
      <c r="B17" s="5"/>
      <c r="D17" s="190"/>
      <c r="E17" s="175"/>
      <c r="F17" s="176"/>
      <c r="G17" s="210"/>
      <c r="H17" s="211"/>
      <c r="I17" s="191" t="s">
        <v>338</v>
      </c>
      <c r="J17" s="192"/>
      <c r="Q17" s="8"/>
      <c r="R17" s="8"/>
    </row>
    <row r="18" spans="2:32" x14ac:dyDescent="0.2">
      <c r="B18" s="5"/>
      <c r="D18" s="185"/>
      <c r="E18" s="185"/>
      <c r="F18" s="185"/>
      <c r="G18" s="36" t="s">
        <v>85</v>
      </c>
      <c r="H18" s="127" t="s">
        <v>128</v>
      </c>
      <c r="I18" s="193"/>
      <c r="J18" s="194"/>
      <c r="Q18" s="8"/>
      <c r="R18" s="8"/>
      <c r="S18" s="44"/>
      <c r="T18" s="45"/>
      <c r="U18" s="45"/>
      <c r="V18" s="46"/>
      <c r="W18" s="46"/>
      <c r="X18" s="47"/>
      <c r="Y18" s="8"/>
      <c r="Z18" s="48"/>
      <c r="AA18" s="49"/>
      <c r="AB18" s="49"/>
      <c r="AC18" s="50"/>
      <c r="AD18" s="50"/>
      <c r="AE18" s="47"/>
      <c r="AF18" s="8"/>
    </row>
    <row r="19" spans="2:32" ht="16" customHeight="1" x14ac:dyDescent="0.2">
      <c r="B19" s="4" t="s">
        <v>44</v>
      </c>
      <c r="D19" s="170"/>
      <c r="E19" s="170"/>
      <c r="F19" s="34" t="s">
        <v>348</v>
      </c>
      <c r="G19" s="18" t="s">
        <v>82</v>
      </c>
      <c r="H19" s="128"/>
      <c r="I19" s="173"/>
      <c r="J19" s="174"/>
      <c r="Q19" s="8"/>
      <c r="R19" s="8"/>
      <c r="S19" s="180">
        <f>D10</f>
        <v>0</v>
      </c>
      <c r="T19" s="172"/>
      <c r="U19" s="172"/>
      <c r="V19" s="177" t="s">
        <v>116</v>
      </c>
      <c r="W19" s="177"/>
      <c r="X19" s="51"/>
      <c r="Y19" s="8"/>
      <c r="Z19" s="180">
        <f>'سلف و دين واقساط'!D20</f>
        <v>0</v>
      </c>
      <c r="AA19" s="172"/>
      <c r="AB19" s="172"/>
      <c r="AC19" s="181" t="s">
        <v>116</v>
      </c>
      <c r="AD19" s="181"/>
      <c r="AE19" s="51"/>
      <c r="AF19" s="8"/>
    </row>
    <row r="20" spans="2:32" x14ac:dyDescent="0.2">
      <c r="B20" s="35" t="s">
        <v>28</v>
      </c>
      <c r="D20" s="167">
        <f>D19-I19</f>
        <v>0</v>
      </c>
      <c r="E20" s="168"/>
      <c r="F20" s="169"/>
      <c r="G20" s="18" t="s">
        <v>339</v>
      </c>
      <c r="H20" s="129" t="s">
        <v>129</v>
      </c>
      <c r="I20" s="175"/>
      <c r="J20" s="176"/>
      <c r="Q20" s="8"/>
      <c r="R20" s="8"/>
      <c r="S20" s="171"/>
      <c r="T20" s="172"/>
      <c r="U20" s="172"/>
      <c r="V20" s="177" t="s">
        <v>127</v>
      </c>
      <c r="W20" s="177"/>
      <c r="X20" s="51"/>
      <c r="Y20" s="8"/>
      <c r="Z20" s="171"/>
      <c r="AA20" s="172"/>
      <c r="AB20" s="172"/>
      <c r="AC20" s="177" t="s">
        <v>127</v>
      </c>
      <c r="AD20" s="177"/>
      <c r="AE20" s="51"/>
      <c r="AF20" s="8"/>
    </row>
    <row r="21" spans="2:32" x14ac:dyDescent="0.2">
      <c r="B21" s="35" t="s">
        <v>29</v>
      </c>
      <c r="D21" s="166">
        <f>'1'!D61+'2'!D61+'3'!D61+'4'!D61+'5'!D61+'6'!D61+'7'!D61+'8'!D61+'9'!D61+'10'!D61+'11'!D61+'12'!D61</f>
        <v>0</v>
      </c>
      <c r="E21" s="166"/>
      <c r="F21" s="166"/>
      <c r="G21" s="18" t="s">
        <v>83</v>
      </c>
      <c r="H21" s="129"/>
      <c r="Q21" s="8"/>
      <c r="R21" s="8"/>
      <c r="S21" s="52"/>
      <c r="T21" s="14"/>
      <c r="U21" s="14"/>
      <c r="V21" s="8"/>
      <c r="W21" s="8"/>
      <c r="X21" s="51"/>
      <c r="Y21" s="8"/>
      <c r="Z21" s="52"/>
      <c r="AA21" s="14"/>
      <c r="AB21" s="14"/>
      <c r="AC21" s="8"/>
      <c r="AD21" s="8"/>
      <c r="AE21" s="51"/>
      <c r="AF21" s="8"/>
    </row>
    <row r="22" spans="2:32" ht="16" customHeight="1" x14ac:dyDescent="0.2">
      <c r="B22" s="35" t="s">
        <v>30</v>
      </c>
      <c r="D22" s="121">
        <f>D20-D21</f>
        <v>0</v>
      </c>
      <c r="E22" s="121"/>
      <c r="F22" s="121"/>
      <c r="G22" s="18" t="s">
        <v>84</v>
      </c>
      <c r="H22" s="129"/>
      <c r="Q22" s="8"/>
      <c r="R22" s="8"/>
      <c r="S22" s="52"/>
      <c r="T22" s="14"/>
      <c r="U22" s="53">
        <f>VLOOKUP('سلف و دين واقساط'!D6,T24:U26,2)</f>
        <v>0</v>
      </c>
      <c r="V22" s="8" t="s">
        <v>126</v>
      </c>
      <c r="W22" s="8"/>
      <c r="X22" s="51"/>
      <c r="Y22" s="8"/>
      <c r="Z22" s="52"/>
      <c r="AA22" s="14"/>
      <c r="AB22" s="53">
        <f>VLOOKUP('سلف و دين واقساط'!D16,AA24:AB26,2)</f>
        <v>0</v>
      </c>
      <c r="AC22" s="8" t="s">
        <v>126</v>
      </c>
      <c r="AD22" s="8"/>
      <c r="AE22" s="51"/>
      <c r="AF22" s="8"/>
    </row>
    <row r="23" spans="2:32" ht="16" customHeight="1" x14ac:dyDescent="0.2">
      <c r="B23" s="35" t="s">
        <v>31</v>
      </c>
      <c r="D23" s="13"/>
      <c r="E23" s="13"/>
      <c r="F23" s="13"/>
      <c r="G23" s="94"/>
      <c r="H23" s="113"/>
      <c r="Q23" s="8"/>
      <c r="R23" s="8"/>
      <c r="S23" s="52"/>
      <c r="T23" s="14"/>
      <c r="U23" s="53"/>
      <c r="V23" s="8"/>
      <c r="W23" s="8"/>
      <c r="X23" s="51"/>
      <c r="Y23" s="8"/>
      <c r="Z23" s="52"/>
      <c r="AA23" s="14"/>
      <c r="AB23" s="53"/>
      <c r="AC23" s="8"/>
      <c r="AD23" s="8"/>
      <c r="AE23" s="51"/>
      <c r="AF23" s="8"/>
    </row>
    <row r="24" spans="2:32" x14ac:dyDescent="0.2">
      <c r="B24" s="35" t="s">
        <v>32</v>
      </c>
      <c r="D24" s="165"/>
      <c r="E24" s="165"/>
      <c r="F24" s="165"/>
      <c r="G24" s="17" t="s">
        <v>452</v>
      </c>
      <c r="Q24" s="8"/>
      <c r="R24" s="8"/>
      <c r="S24" s="52"/>
      <c r="T24" s="14" t="s">
        <v>80</v>
      </c>
      <c r="U24" s="14">
        <f>-S19</f>
        <v>0</v>
      </c>
      <c r="V24" s="8"/>
      <c r="W24" s="8"/>
      <c r="X24" s="51"/>
      <c r="Y24" s="8"/>
      <c r="Z24" s="52"/>
      <c r="AA24" s="14" t="s">
        <v>80</v>
      </c>
      <c r="AB24" s="14">
        <f>-Z19</f>
        <v>0</v>
      </c>
      <c r="AC24" s="8"/>
      <c r="AD24" s="8"/>
      <c r="AE24" s="51"/>
      <c r="AF24" s="8"/>
    </row>
    <row r="25" spans="2:32" x14ac:dyDescent="0.2">
      <c r="B25" s="35" t="s">
        <v>33</v>
      </c>
      <c r="D25" s="165"/>
      <c r="E25" s="165"/>
      <c r="F25" s="165"/>
      <c r="G25" s="17" t="s">
        <v>453</v>
      </c>
      <c r="Q25" s="8"/>
      <c r="R25" s="8"/>
      <c r="S25" s="52"/>
      <c r="T25" s="14"/>
      <c r="U25" s="14"/>
      <c r="V25" s="8"/>
      <c r="W25" s="8"/>
      <c r="X25" s="51"/>
      <c r="Y25" s="8"/>
      <c r="Z25" s="52"/>
      <c r="AA25" s="14"/>
      <c r="AB25" s="14"/>
      <c r="AC25" s="8"/>
      <c r="AD25" s="8"/>
      <c r="AE25" s="51"/>
      <c r="AF25" s="8"/>
    </row>
    <row r="26" spans="2:32" ht="16" customHeight="1" x14ac:dyDescent="0.2">
      <c r="B26" s="35" t="s">
        <v>34</v>
      </c>
      <c r="D26" s="173" t="s">
        <v>125</v>
      </c>
      <c r="E26" s="195"/>
      <c r="F26" s="174"/>
      <c r="G26" s="196" t="s">
        <v>81</v>
      </c>
      <c r="H26" s="196"/>
      <c r="I26" s="16"/>
      <c r="J26" s="16"/>
      <c r="Q26" s="8"/>
      <c r="R26" s="8"/>
      <c r="S26" s="52"/>
      <c r="T26" s="14" t="s">
        <v>79</v>
      </c>
      <c r="U26" s="14">
        <v>0</v>
      </c>
      <c r="V26" s="8"/>
      <c r="W26" s="8"/>
      <c r="X26" s="51"/>
      <c r="Y26" s="8"/>
      <c r="Z26" s="52"/>
      <c r="AA26" s="14" t="s">
        <v>79</v>
      </c>
      <c r="AB26" s="14">
        <v>0</v>
      </c>
      <c r="AC26" s="8"/>
      <c r="AD26" s="8"/>
      <c r="AE26" s="51"/>
      <c r="AF26" s="8"/>
    </row>
    <row r="27" spans="2:32" x14ac:dyDescent="0.2">
      <c r="B27" s="35" t="s">
        <v>35</v>
      </c>
      <c r="D27" s="190"/>
      <c r="E27" s="175"/>
      <c r="F27" s="176"/>
      <c r="G27" s="196"/>
      <c r="H27" s="196"/>
      <c r="I27" s="191" t="s">
        <v>338</v>
      </c>
      <c r="J27" s="192"/>
      <c r="Q27" s="8"/>
      <c r="R27" s="8"/>
      <c r="S27" s="54"/>
      <c r="T27" s="55"/>
      <c r="U27" s="55"/>
      <c r="V27" s="55"/>
      <c r="W27" s="55"/>
      <c r="X27" s="56"/>
      <c r="Y27" s="8"/>
      <c r="Z27" s="54"/>
      <c r="AA27" s="55"/>
      <c r="AB27" s="55"/>
      <c r="AC27" s="55"/>
      <c r="AD27" s="55"/>
      <c r="AE27" s="56"/>
      <c r="AF27" s="8"/>
    </row>
    <row r="28" spans="2:32" ht="16" customHeight="1" x14ac:dyDescent="0.2">
      <c r="B28" s="35" t="s">
        <v>36</v>
      </c>
      <c r="D28" s="185"/>
      <c r="E28" s="185"/>
      <c r="F28" s="185"/>
      <c r="G28" s="40" t="s">
        <v>85</v>
      </c>
      <c r="H28" s="127" t="s">
        <v>128</v>
      </c>
      <c r="I28" s="193"/>
      <c r="J28" s="194"/>
      <c r="Q28" s="8"/>
      <c r="R28" s="8"/>
      <c r="S28" s="8"/>
      <c r="T28" s="14"/>
      <c r="U28" s="14"/>
      <c r="V28" s="8"/>
      <c r="W28" s="8"/>
      <c r="X28" s="8"/>
      <c r="Y28" s="8"/>
      <c r="Z28" s="8"/>
      <c r="AA28" s="178"/>
      <c r="AB28" s="178"/>
      <c r="AC28" s="8"/>
      <c r="AD28" s="8"/>
      <c r="AE28" s="8"/>
      <c r="AF28" s="8"/>
    </row>
    <row r="29" spans="2:32" x14ac:dyDescent="0.2">
      <c r="B29" s="35" t="s">
        <v>37</v>
      </c>
      <c r="D29" s="170"/>
      <c r="E29" s="170"/>
      <c r="F29" s="34" t="s">
        <v>348</v>
      </c>
      <c r="G29" s="18" t="s">
        <v>82</v>
      </c>
      <c r="H29" s="128"/>
      <c r="I29" s="173"/>
      <c r="J29" s="174"/>
      <c r="Q29" s="8"/>
      <c r="R29" s="8"/>
      <c r="S29" s="44"/>
      <c r="T29" s="179"/>
      <c r="U29" s="179"/>
      <c r="V29" s="46"/>
      <c r="W29" s="46"/>
      <c r="X29" s="47"/>
      <c r="Y29" s="8"/>
      <c r="Z29" s="44"/>
      <c r="AA29" s="45"/>
      <c r="AB29" s="45"/>
      <c r="AC29" s="46"/>
      <c r="AD29" s="46"/>
      <c r="AE29" s="47"/>
      <c r="AF29" s="8"/>
    </row>
    <row r="30" spans="2:32" x14ac:dyDescent="0.2">
      <c r="B30" s="35" t="s">
        <v>38</v>
      </c>
      <c r="D30" s="167">
        <f>D29-I29</f>
        <v>0</v>
      </c>
      <c r="E30" s="168"/>
      <c r="F30" s="169"/>
      <c r="G30" s="18" t="s">
        <v>339</v>
      </c>
      <c r="H30" s="129" t="s">
        <v>129</v>
      </c>
      <c r="I30" s="175"/>
      <c r="J30" s="176"/>
      <c r="Q30" s="8"/>
      <c r="R30" s="8"/>
      <c r="S30" s="180">
        <f>'سلف و دين واقساط'!D30</f>
        <v>0</v>
      </c>
      <c r="T30" s="172"/>
      <c r="U30" s="172"/>
      <c r="V30" s="177" t="s">
        <v>116</v>
      </c>
      <c r="W30" s="177"/>
      <c r="X30" s="51"/>
      <c r="Y30" s="8"/>
      <c r="Z30" s="180">
        <f>'سلف و دين واقساط'!D40</f>
        <v>0</v>
      </c>
      <c r="AA30" s="172"/>
      <c r="AB30" s="172"/>
      <c r="AC30" s="177" t="s">
        <v>116</v>
      </c>
      <c r="AD30" s="177"/>
      <c r="AE30" s="51"/>
      <c r="AF30" s="8"/>
    </row>
    <row r="31" spans="2:32" ht="16" customHeight="1" x14ac:dyDescent="0.2">
      <c r="B31" s="35" t="s">
        <v>39</v>
      </c>
      <c r="D31" s="166">
        <f>'1'!J54+'2'!J54+'3'!J54+'4'!J54+'5'!J54+'6'!J54+'7'!J54+'8'!J54+'9'!J54+'10'!J54+'11'!J54+'12'!J54</f>
        <v>0</v>
      </c>
      <c r="E31" s="166"/>
      <c r="F31" s="166"/>
      <c r="G31" s="18" t="s">
        <v>83</v>
      </c>
      <c r="H31" s="129"/>
      <c r="I31" s="28"/>
      <c r="Q31" s="8"/>
      <c r="R31" s="8"/>
      <c r="S31" s="171"/>
      <c r="T31" s="172"/>
      <c r="U31" s="172"/>
      <c r="V31" s="177" t="s">
        <v>127</v>
      </c>
      <c r="W31" s="177"/>
      <c r="X31" s="51"/>
      <c r="Y31" s="8"/>
      <c r="Z31" s="171"/>
      <c r="AA31" s="172"/>
      <c r="AB31" s="172"/>
      <c r="AC31" s="177" t="s">
        <v>127</v>
      </c>
      <c r="AD31" s="177"/>
      <c r="AE31" s="51"/>
      <c r="AF31" s="8"/>
    </row>
    <row r="32" spans="2:32" x14ac:dyDescent="0.2">
      <c r="D32" s="121">
        <f>D30-D31</f>
        <v>0</v>
      </c>
      <c r="E32" s="121"/>
      <c r="F32" s="121"/>
      <c r="G32" s="18" t="s">
        <v>84</v>
      </c>
      <c r="H32" s="129"/>
      <c r="I32" s="11"/>
      <c r="Q32" s="8"/>
      <c r="R32" s="8"/>
      <c r="S32" s="52"/>
      <c r="T32" s="14"/>
      <c r="U32" s="14"/>
      <c r="V32" s="8"/>
      <c r="W32" s="8"/>
      <c r="X32" s="51"/>
      <c r="Y32" s="8"/>
      <c r="Z32" s="52"/>
      <c r="AA32" s="14"/>
      <c r="AB32" s="14"/>
      <c r="AC32" s="8"/>
      <c r="AD32" s="8"/>
      <c r="AE32" s="51"/>
      <c r="AF32" s="8"/>
    </row>
    <row r="33" spans="2:32" x14ac:dyDescent="0.2">
      <c r="D33" s="13"/>
      <c r="E33" s="13"/>
      <c r="F33" s="13"/>
      <c r="G33" s="94"/>
      <c r="H33" s="113"/>
      <c r="I33" s="11"/>
      <c r="Q33" s="8"/>
      <c r="R33" s="8"/>
      <c r="S33" s="52"/>
      <c r="T33" s="14"/>
      <c r="U33" s="14"/>
      <c r="V33" s="8"/>
      <c r="W33" s="8"/>
      <c r="X33" s="51"/>
      <c r="Y33" s="8"/>
      <c r="Z33" s="52"/>
      <c r="AA33" s="14"/>
      <c r="AB33" s="14"/>
      <c r="AC33" s="8"/>
      <c r="AD33" s="8"/>
      <c r="AE33" s="51"/>
      <c r="AF33" s="8"/>
    </row>
    <row r="34" spans="2:32" ht="16" customHeight="1" x14ac:dyDescent="0.2">
      <c r="D34" s="165"/>
      <c r="E34" s="165"/>
      <c r="F34" s="165"/>
      <c r="G34" s="17" t="s">
        <v>452</v>
      </c>
      <c r="Q34" s="8"/>
      <c r="R34" s="8"/>
      <c r="S34" s="52"/>
      <c r="T34" s="14"/>
      <c r="U34" s="53">
        <f>VLOOKUP('سلف و دين واقساط'!D26,T36:U37,2)</f>
        <v>0</v>
      </c>
      <c r="V34" s="8" t="s">
        <v>126</v>
      </c>
      <c r="W34" s="8"/>
      <c r="X34" s="51"/>
      <c r="Y34" s="8"/>
      <c r="Z34" s="52"/>
      <c r="AA34" s="14"/>
      <c r="AB34" s="53">
        <f>VLOOKUP('سلف و دين واقساط'!D36,AA36:AB37,2)</f>
        <v>0</v>
      </c>
      <c r="AC34" s="8" t="s">
        <v>126</v>
      </c>
      <c r="AD34" s="8"/>
      <c r="AE34" s="51"/>
      <c r="AF34" s="8"/>
    </row>
    <row r="35" spans="2:32" ht="16" customHeight="1" x14ac:dyDescent="0.2">
      <c r="B35" s="114"/>
      <c r="D35" s="165"/>
      <c r="E35" s="165"/>
      <c r="F35" s="165"/>
      <c r="G35" s="17" t="s">
        <v>453</v>
      </c>
      <c r="Q35" s="8"/>
      <c r="R35" s="8"/>
      <c r="S35" s="52"/>
      <c r="T35" s="14"/>
      <c r="U35" s="53"/>
      <c r="V35" s="8"/>
      <c r="W35" s="8"/>
      <c r="X35" s="51"/>
      <c r="Y35" s="8"/>
      <c r="Z35" s="52"/>
      <c r="AA35" s="14"/>
      <c r="AB35" s="53"/>
      <c r="AC35" s="8"/>
      <c r="AD35" s="8"/>
      <c r="AE35" s="51"/>
      <c r="AF35" s="8"/>
    </row>
    <row r="36" spans="2:32" x14ac:dyDescent="0.2">
      <c r="D36" s="173" t="s">
        <v>125</v>
      </c>
      <c r="E36" s="195"/>
      <c r="F36" s="174"/>
      <c r="G36" s="196" t="s">
        <v>81</v>
      </c>
      <c r="H36" s="196"/>
      <c r="I36" s="16"/>
      <c r="J36" s="16"/>
      <c r="Q36" s="8"/>
      <c r="R36" s="8"/>
      <c r="S36" s="52"/>
      <c r="T36" s="14" t="s">
        <v>80</v>
      </c>
      <c r="U36" s="14">
        <f>-S30</f>
        <v>0</v>
      </c>
      <c r="V36" s="8"/>
      <c r="W36" s="8"/>
      <c r="X36" s="51"/>
      <c r="Y36" s="8"/>
      <c r="Z36" s="52"/>
      <c r="AA36" s="14" t="s">
        <v>80</v>
      </c>
      <c r="AB36" s="14">
        <f>-Z30</f>
        <v>0</v>
      </c>
      <c r="AC36" s="8"/>
      <c r="AD36" s="8"/>
      <c r="AE36" s="51"/>
      <c r="AF36" s="8"/>
    </row>
    <row r="37" spans="2:32" ht="16" customHeight="1" x14ac:dyDescent="0.2">
      <c r="D37" s="190"/>
      <c r="E37" s="175"/>
      <c r="F37" s="176"/>
      <c r="G37" s="196"/>
      <c r="H37" s="196"/>
      <c r="I37" s="191" t="s">
        <v>338</v>
      </c>
      <c r="J37" s="192"/>
      <c r="Q37" s="8"/>
      <c r="R37" s="8"/>
      <c r="S37" s="52"/>
      <c r="T37" s="14" t="s">
        <v>79</v>
      </c>
      <c r="U37" s="14">
        <v>0</v>
      </c>
      <c r="V37" s="8"/>
      <c r="W37" s="8"/>
      <c r="X37" s="51"/>
      <c r="Y37" s="8"/>
      <c r="Z37" s="52"/>
      <c r="AA37" s="14" t="s">
        <v>79</v>
      </c>
      <c r="AB37" s="14">
        <v>0</v>
      </c>
      <c r="AC37" s="8"/>
      <c r="AD37" s="8"/>
      <c r="AE37" s="51"/>
      <c r="AF37" s="8"/>
    </row>
    <row r="38" spans="2:32" x14ac:dyDescent="0.2">
      <c r="D38" s="185"/>
      <c r="E38" s="185"/>
      <c r="F38" s="185"/>
      <c r="G38" s="40" t="s">
        <v>85</v>
      </c>
      <c r="H38" s="127" t="s">
        <v>128</v>
      </c>
      <c r="I38" s="193"/>
      <c r="J38" s="194"/>
      <c r="Q38" s="8"/>
      <c r="R38" s="8"/>
      <c r="S38" s="54"/>
      <c r="T38" s="55"/>
      <c r="U38" s="55"/>
      <c r="V38" s="55"/>
      <c r="W38" s="55"/>
      <c r="X38" s="56"/>
      <c r="Y38" s="8"/>
      <c r="Z38" s="54"/>
      <c r="AA38" s="55"/>
      <c r="AB38" s="55"/>
      <c r="AC38" s="55"/>
      <c r="AD38" s="55"/>
      <c r="AE38" s="56"/>
      <c r="AF38" s="8"/>
    </row>
    <row r="39" spans="2:32" x14ac:dyDescent="0.2">
      <c r="D39" s="170"/>
      <c r="E39" s="170"/>
      <c r="F39" s="34" t="s">
        <v>119</v>
      </c>
      <c r="G39" s="18" t="s">
        <v>82</v>
      </c>
      <c r="H39" s="128"/>
      <c r="I39" s="173"/>
      <c r="J39" s="174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58"/>
    </row>
    <row r="40" spans="2:32" x14ac:dyDescent="0.2">
      <c r="D40" s="167">
        <f>D39-I39</f>
        <v>0</v>
      </c>
      <c r="E40" s="168"/>
      <c r="F40" s="169"/>
      <c r="G40" s="94" t="s">
        <v>339</v>
      </c>
      <c r="H40" s="129" t="s">
        <v>129</v>
      </c>
      <c r="I40" s="175"/>
      <c r="J40" s="176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</row>
    <row r="41" spans="2:32" x14ac:dyDescent="0.2">
      <c r="D41" s="166">
        <f>'1'!J61+'2'!J61+'3'!J61+'4'!J61+'5'!J61+'6'!J61+'7'!J61+'8'!J61+'9'!J61+'10'!J61+'11'!J61+'12'!J61</f>
        <v>0</v>
      </c>
      <c r="E41" s="166"/>
      <c r="F41" s="166"/>
      <c r="G41" s="18" t="s">
        <v>83</v>
      </c>
      <c r="H41" s="129"/>
      <c r="I41" s="28"/>
    </row>
    <row r="42" spans="2:32" x14ac:dyDescent="0.2">
      <c r="D42" s="121">
        <f>D40-D41</f>
        <v>0</v>
      </c>
      <c r="E42" s="121"/>
      <c r="F42" s="121"/>
      <c r="G42" s="18" t="s">
        <v>84</v>
      </c>
      <c r="H42" s="12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4" spans="2:32" x14ac:dyDescent="0.2">
      <c r="D44" s="165"/>
      <c r="E44" s="165"/>
      <c r="F44" s="165"/>
      <c r="G44" s="17" t="s">
        <v>452</v>
      </c>
    </row>
    <row r="45" spans="2:32" x14ac:dyDescent="0.2">
      <c r="D45" s="165"/>
      <c r="E45" s="165"/>
      <c r="F45" s="165"/>
      <c r="G45" s="17" t="s">
        <v>453</v>
      </c>
    </row>
    <row r="46" spans="2:32" x14ac:dyDescent="0.2">
      <c r="D46" s="203"/>
      <c r="E46" s="204"/>
      <c r="F46" s="205"/>
      <c r="G46" s="36" t="s">
        <v>352</v>
      </c>
    </row>
    <row r="47" spans="2:32" x14ac:dyDescent="0.2">
      <c r="D47" s="197"/>
      <c r="E47" s="198"/>
      <c r="F47" s="199"/>
      <c r="G47" s="18" t="s">
        <v>99</v>
      </c>
      <c r="H47" s="124" t="s">
        <v>90</v>
      </c>
      <c r="I47" s="191" t="s">
        <v>338</v>
      </c>
      <c r="J47" s="192"/>
    </row>
    <row r="48" spans="2:32" x14ac:dyDescent="0.2">
      <c r="D48" s="200"/>
      <c r="E48" s="201"/>
      <c r="F48" s="202"/>
      <c r="G48" s="18" t="s">
        <v>340</v>
      </c>
      <c r="H48" s="125"/>
      <c r="I48" s="193"/>
      <c r="J48" s="194"/>
    </row>
    <row r="49" spans="4:16" x14ac:dyDescent="0.2">
      <c r="D49" s="167">
        <f>D48-I49</f>
        <v>0</v>
      </c>
      <c r="E49" s="168"/>
      <c r="F49" s="169"/>
      <c r="G49" s="94" t="s">
        <v>339</v>
      </c>
      <c r="H49" s="125"/>
      <c r="I49" s="173"/>
      <c r="J49" s="174"/>
    </row>
    <row r="50" spans="4:16" x14ac:dyDescent="0.2">
      <c r="D50" s="166">
        <f>'1'!D67+'2'!D67+'3'!D67+'4'!D67+'5'!D67+'6'!D67+'7'!D67+'8'!D67+'9'!D67+'10'!D67+'11'!D67+'12'!D67</f>
        <v>0</v>
      </c>
      <c r="E50" s="166"/>
      <c r="F50" s="166"/>
      <c r="G50" s="18" t="s">
        <v>92</v>
      </c>
      <c r="H50" s="126"/>
      <c r="I50" s="190"/>
      <c r="J50" s="176"/>
    </row>
    <row r="51" spans="4:16" x14ac:dyDescent="0.2">
      <c r="D51" s="119">
        <f>D49-D50</f>
        <v>0</v>
      </c>
      <c r="E51" s="147"/>
      <c r="F51" s="120"/>
      <c r="G51" s="18" t="s">
        <v>93</v>
      </c>
      <c r="O51" s="116"/>
      <c r="P51" s="116"/>
    </row>
    <row r="52" spans="4:16" x14ac:dyDescent="0.2">
      <c r="O52" s="11"/>
      <c r="P52" s="11"/>
    </row>
    <row r="53" spans="4:16" x14ac:dyDescent="0.2">
      <c r="D53" s="165"/>
      <c r="E53" s="165"/>
      <c r="F53" s="165"/>
      <c r="G53" s="17" t="s">
        <v>452</v>
      </c>
      <c r="O53" s="11"/>
      <c r="P53" s="11"/>
    </row>
    <row r="54" spans="4:16" x14ac:dyDescent="0.2">
      <c r="D54" s="165"/>
      <c r="E54" s="165"/>
      <c r="F54" s="165"/>
      <c r="G54" s="17" t="s">
        <v>453</v>
      </c>
      <c r="O54" s="11"/>
      <c r="P54" s="11"/>
    </row>
    <row r="55" spans="4:16" x14ac:dyDescent="0.2">
      <c r="D55" s="203"/>
      <c r="E55" s="204"/>
      <c r="F55" s="205"/>
      <c r="G55" s="36" t="s">
        <v>352</v>
      </c>
      <c r="O55" s="11"/>
      <c r="P55" s="11"/>
    </row>
    <row r="56" spans="4:16" x14ac:dyDescent="0.2">
      <c r="D56" s="143"/>
      <c r="E56" s="143"/>
      <c r="F56" s="143"/>
      <c r="G56" s="18" t="s">
        <v>99</v>
      </c>
      <c r="H56" s="139" t="s">
        <v>78</v>
      </c>
      <c r="I56" s="191" t="s">
        <v>338</v>
      </c>
      <c r="J56" s="192"/>
    </row>
    <row r="57" spans="4:16" x14ac:dyDescent="0.2">
      <c r="D57" s="200"/>
      <c r="E57" s="201"/>
      <c r="F57" s="202"/>
      <c r="G57" s="18" t="s">
        <v>340</v>
      </c>
      <c r="H57" s="139"/>
      <c r="I57" s="193"/>
      <c r="J57" s="194"/>
    </row>
    <row r="58" spans="4:16" x14ac:dyDescent="0.2">
      <c r="D58" s="167">
        <f>D57-I58</f>
        <v>0</v>
      </c>
      <c r="E58" s="168"/>
      <c r="F58" s="169"/>
      <c r="G58" s="94" t="s">
        <v>339</v>
      </c>
      <c r="H58" s="139"/>
      <c r="I58" s="173"/>
      <c r="J58" s="174"/>
    </row>
    <row r="59" spans="4:16" x14ac:dyDescent="0.2">
      <c r="D59" s="166">
        <f>'1'!D73+'2'!D73+'3'!D73+'4'!D73+'5'!D73+'6'!D73+'7'!D73+'8'!D73+'9'!D73+'10'!D73+'11'!D73+'12'!D73</f>
        <v>0</v>
      </c>
      <c r="E59" s="166"/>
      <c r="F59" s="166"/>
      <c r="G59" s="18" t="s">
        <v>92</v>
      </c>
      <c r="H59" s="139"/>
      <c r="I59" s="190"/>
      <c r="J59" s="176"/>
    </row>
    <row r="60" spans="4:16" x14ac:dyDescent="0.2">
      <c r="D60" s="121">
        <f>D58-D59</f>
        <v>0</v>
      </c>
      <c r="E60" s="121"/>
      <c r="F60" s="121"/>
      <c r="G60" s="18" t="s">
        <v>93</v>
      </c>
    </row>
    <row r="62" spans="4:16" x14ac:dyDescent="0.2">
      <c r="D62" s="165"/>
      <c r="E62" s="165"/>
      <c r="F62" s="165"/>
      <c r="G62" s="17" t="s">
        <v>452</v>
      </c>
    </row>
    <row r="63" spans="4:16" x14ac:dyDescent="0.2">
      <c r="D63" s="165"/>
      <c r="E63" s="165"/>
      <c r="F63" s="165"/>
      <c r="G63" s="17" t="s">
        <v>453</v>
      </c>
    </row>
    <row r="64" spans="4:16" x14ac:dyDescent="0.2">
      <c r="D64" s="143"/>
      <c r="E64" s="143"/>
      <c r="F64" s="143"/>
      <c r="G64" s="36" t="s">
        <v>352</v>
      </c>
      <c r="H64" s="139" t="s">
        <v>97</v>
      </c>
      <c r="I64" s="214" t="s">
        <v>338</v>
      </c>
      <c r="J64" s="192"/>
    </row>
    <row r="65" spans="4:10" x14ac:dyDescent="0.2">
      <c r="D65" s="200"/>
      <c r="E65" s="201"/>
      <c r="F65" s="202"/>
      <c r="G65" s="18" t="s">
        <v>340</v>
      </c>
      <c r="H65" s="139"/>
      <c r="I65" s="215"/>
      <c r="J65" s="194"/>
    </row>
    <row r="66" spans="4:10" x14ac:dyDescent="0.2">
      <c r="D66" s="167">
        <f>D65-I66</f>
        <v>0</v>
      </c>
      <c r="E66" s="168"/>
      <c r="F66" s="169"/>
      <c r="G66" s="94" t="s">
        <v>339</v>
      </c>
      <c r="H66" s="139"/>
      <c r="I66" s="195"/>
      <c r="J66" s="174"/>
    </row>
    <row r="67" spans="4:10" x14ac:dyDescent="0.2">
      <c r="D67" s="166">
        <f>'1'!D79+'2'!D79+'3'!D79+'4'!D79+'5'!D79+'6'!D79+'7'!D79+'8'!D79+'9'!D79+'10'!D79+'11'!D79+'12'!D79</f>
        <v>0</v>
      </c>
      <c r="E67" s="166"/>
      <c r="F67" s="166"/>
      <c r="G67" s="18" t="s">
        <v>92</v>
      </c>
      <c r="H67" s="139"/>
      <c r="I67" s="175"/>
      <c r="J67" s="176"/>
    </row>
    <row r="68" spans="4:10" x14ac:dyDescent="0.2">
      <c r="D68" s="121">
        <f>D66-D67</f>
        <v>0</v>
      </c>
      <c r="E68" s="121"/>
      <c r="F68" s="121"/>
      <c r="G68" s="18" t="s">
        <v>93</v>
      </c>
      <c r="H68" s="139"/>
    </row>
  </sheetData>
  <sheetProtection sheet="1" objects="1" scenarios="1" selectLockedCells="1"/>
  <mergeCells count="107">
    <mergeCell ref="I37:J38"/>
    <mergeCell ref="I39:J40"/>
    <mergeCell ref="I47:J48"/>
    <mergeCell ref="I49:J50"/>
    <mergeCell ref="I56:J57"/>
    <mergeCell ref="D46:F46"/>
    <mergeCell ref="I58:J59"/>
    <mergeCell ref="I64:J65"/>
    <mergeCell ref="I66:J67"/>
    <mergeCell ref="D67:F67"/>
    <mergeCell ref="D62:F62"/>
    <mergeCell ref="D63:F63"/>
    <mergeCell ref="D53:F53"/>
    <mergeCell ref="D54:F54"/>
    <mergeCell ref="D42:F42"/>
    <mergeCell ref="D36:F37"/>
    <mergeCell ref="D38:F38"/>
    <mergeCell ref="D44:F44"/>
    <mergeCell ref="D45:F45"/>
    <mergeCell ref="B8:B11"/>
    <mergeCell ref="D2:F2"/>
    <mergeCell ref="G2:H2"/>
    <mergeCell ref="G26:H27"/>
    <mergeCell ref="H28:H29"/>
    <mergeCell ref="D16:F17"/>
    <mergeCell ref="G16:H17"/>
    <mergeCell ref="D18:F18"/>
    <mergeCell ref="H18:H19"/>
    <mergeCell ref="D19:E19"/>
    <mergeCell ref="D11:F11"/>
    <mergeCell ref="H10:H11"/>
    <mergeCell ref="D12:F12"/>
    <mergeCell ref="D6:F7"/>
    <mergeCell ref="G6:H7"/>
    <mergeCell ref="D4:F4"/>
    <mergeCell ref="D5:F5"/>
    <mergeCell ref="D68:F68"/>
    <mergeCell ref="G36:H37"/>
    <mergeCell ref="H38:H39"/>
    <mergeCell ref="D47:F47"/>
    <mergeCell ref="H47:H50"/>
    <mergeCell ref="D48:F48"/>
    <mergeCell ref="D50:F50"/>
    <mergeCell ref="D51:F51"/>
    <mergeCell ref="D56:F56"/>
    <mergeCell ref="D60:F60"/>
    <mergeCell ref="D39:E39"/>
    <mergeCell ref="D64:F64"/>
    <mergeCell ref="D65:F65"/>
    <mergeCell ref="D66:F66"/>
    <mergeCell ref="H64:H68"/>
    <mergeCell ref="D55:F55"/>
    <mergeCell ref="H56:H59"/>
    <mergeCell ref="D57:F57"/>
    <mergeCell ref="D59:F59"/>
    <mergeCell ref="D58:F58"/>
    <mergeCell ref="D49:F49"/>
    <mergeCell ref="D40:F40"/>
    <mergeCell ref="H40:H42"/>
    <mergeCell ref="D41:F41"/>
    <mergeCell ref="Z19:AB19"/>
    <mergeCell ref="AC19:AD19"/>
    <mergeCell ref="S19:U19"/>
    <mergeCell ref="V19:W19"/>
    <mergeCell ref="Z20:AB20"/>
    <mergeCell ref="AC20:AD20"/>
    <mergeCell ref="D8:F8"/>
    <mergeCell ref="H8:H9"/>
    <mergeCell ref="D28:F28"/>
    <mergeCell ref="D9:E9"/>
    <mergeCell ref="Q11:R11"/>
    <mergeCell ref="I7:J8"/>
    <mergeCell ref="I9:J10"/>
    <mergeCell ref="I17:J18"/>
    <mergeCell ref="I19:J20"/>
    <mergeCell ref="I27:J28"/>
    <mergeCell ref="D21:F21"/>
    <mergeCell ref="D22:F22"/>
    <mergeCell ref="D20:F20"/>
    <mergeCell ref="H20:H22"/>
    <mergeCell ref="D10:F10"/>
    <mergeCell ref="D14:F14"/>
    <mergeCell ref="D26:F27"/>
    <mergeCell ref="D15:F15"/>
    <mergeCell ref="V31:W31"/>
    <mergeCell ref="Z31:AB31"/>
    <mergeCell ref="AC31:AD31"/>
    <mergeCell ref="O51:P51"/>
    <mergeCell ref="AA28:AB28"/>
    <mergeCell ref="T29:U29"/>
    <mergeCell ref="S20:U20"/>
    <mergeCell ref="V20:W20"/>
    <mergeCell ref="AC30:AD30"/>
    <mergeCell ref="S30:U30"/>
    <mergeCell ref="V30:W30"/>
    <mergeCell ref="Z30:AB30"/>
    <mergeCell ref="D34:F34"/>
    <mergeCell ref="D35:F35"/>
    <mergeCell ref="D24:F24"/>
    <mergeCell ref="D25:F25"/>
    <mergeCell ref="D31:F31"/>
    <mergeCell ref="D32:F32"/>
    <mergeCell ref="D30:F30"/>
    <mergeCell ref="D29:E29"/>
    <mergeCell ref="S31:U31"/>
    <mergeCell ref="I29:J30"/>
    <mergeCell ref="H30:H32"/>
  </mergeCells>
  <dataValidations count="6">
    <dataValidation type="list" allowBlank="1" showInputMessage="1" showErrorMessage="1" sqref="D6:F7 D26:F27 D16:F17 D36:F37" xr:uid="{25A1DFAD-839B-6F44-BFDE-565179D6F28D}">
      <formula1>" السنة الحالية , العام الماضي"</formula1>
    </dataValidation>
    <dataValidation type="list" allowBlank="1" showInputMessage="1" showErrorMessage="1" sqref="F9 F19 F29 F39" xr:uid="{00098154-F650-6942-859A-2C02F98CFAED}">
      <formula1>"يرجى الاختيار , دائن ,مدين"</formula1>
    </dataValidation>
    <dataValidation allowBlank="1" showInputMessage="1" showErrorMessage="1" errorTitle="خطاء في ادخال الامر" error="فقط استخدم الارقام " sqref="D38:G38 G8 D28:G28 D8 D18:G18 G64 G55 G46" xr:uid="{A4C9F8CE-489B-1F48-ADA1-60CDFA55F89E}"/>
    <dataValidation type="custom" allowBlank="1" showInputMessage="1" showErrorMessage="1" errorTitle="خطاء في ادخال الامر" error="فقط استخدم الارقام" sqref="D21:F21 D65:D66 D39:E39 D48:D49 D57:D58 D9:E9 D11:F11 D41:G41 D29:E29 D31:G31 D19:E19 D40 D30 D20 D10" xr:uid="{D076A22F-7D70-BF48-8285-73CD66D95530}">
      <formula1>ISNUMBER(D9)</formula1>
    </dataValidation>
    <dataValidation type="list" allowBlank="1" showInputMessage="1" showErrorMessage="1" sqref="D56:F56 D47" xr:uid="{9D2316C5-5A01-5548-B7EA-73329A020F3B}">
      <formula1>"يرجى اختيار البنك, البحرين الوطني,البحرين و الكويت,السلام,الى , التمويل الكويتي , ستاندرد تشارترد,الاسلامي,البركة , الخليج المصرفي, مــــيم "</formula1>
    </dataValidation>
    <dataValidation allowBlank="1" showInputMessage="1" showErrorMessage="1" errorTitle="خطاء في ادخال الامر" error="فقط استخدم الارقام" sqref="D67:F67 D50:F50 D59:F59" xr:uid="{6D0F98F6-2BCB-CA44-8207-4DCDC6F2F431}"/>
  </dataValidations>
  <hyperlinks>
    <hyperlink ref="B8:B11" location="'صفحة الرئيسية'!A1" display="اضغط هنا للرجوع الصفحة  الرئيسية" xr:uid="{E2263955-A13D-9C41-9246-97F689729598}"/>
    <hyperlink ref="B20" location="'1'!A1" display="شهر 1" xr:uid="{629AF279-8EAB-5B41-8902-AE5EEBE5D4DE}"/>
    <hyperlink ref="B21" location="'2'!A1" display="شهر 2" xr:uid="{EA7446EF-BC42-C64B-9D4D-E5E7E3795428}"/>
    <hyperlink ref="B22" location="'3'!A1" display="شهر 3" xr:uid="{6C333E44-7747-5A43-99BD-87D7E406C4D4}"/>
    <hyperlink ref="B23" location="'4'!A1" display="شهر 4" xr:uid="{8E96723C-3C96-BF42-93B9-D2A8DDBF9F9D}"/>
    <hyperlink ref="B24" location="'5'!A1" display="شهر 5" xr:uid="{7C06F460-3EA7-C44C-963B-58E1D20CA86C}"/>
    <hyperlink ref="B25" location="'6'!A1" display="شهر 6" xr:uid="{E5E12E05-F505-D84D-B163-9AE88CB5A45E}"/>
    <hyperlink ref="B26" location="'7'!A1" display="شهر 7" xr:uid="{D7BD4CD1-A663-5842-9C4C-33AA00580114}"/>
    <hyperlink ref="B27" location="'8'!A1" display="شهر 8" xr:uid="{C32EB284-F9FA-334A-A3EB-9EEF2B476186}"/>
    <hyperlink ref="B28" location="'9'!A1" display="شهر 9" xr:uid="{4A8C3F36-156B-5348-86BC-0ED09B2CB0F9}"/>
    <hyperlink ref="B29" location="'10'!A1" display="شهر 10" xr:uid="{05F57701-6BEF-1548-AC5F-840ED23A1EA5}"/>
    <hyperlink ref="B30" location="'11'!A1" display="شهر 11" xr:uid="{3DF4FBF8-FBDB-A348-A8E2-8A1925ADB73B}"/>
    <hyperlink ref="B31" location="'12'!A1" display="شهر 12" xr:uid="{8373F263-5A24-DB45-8969-9619759FCFDB}"/>
  </hyperlink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279A-87F9-5D40-B082-367F0E87EC93}">
  <sheetPr codeName="Sheet2"/>
  <dimension ref="B1:DW235"/>
  <sheetViews>
    <sheetView zoomScale="110" zoomScaleNormal="11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313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325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374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V96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V97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V9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G14:H14"/>
    <mergeCell ref="E14:F14"/>
    <mergeCell ref="AC227:AD227"/>
    <mergeCell ref="AF227:AG227"/>
    <mergeCell ref="AI227:AJ227"/>
    <mergeCell ref="AI92:AJ92"/>
    <mergeCell ref="AK92:AL92"/>
    <mergeCell ref="AM92:AN92"/>
    <mergeCell ref="AC93:AD93"/>
    <mergeCell ref="AE93:AF93"/>
    <mergeCell ref="AG93:AH93"/>
    <mergeCell ref="AI93:AJ93"/>
    <mergeCell ref="AK93:AL93"/>
    <mergeCell ref="AM93:AN93"/>
    <mergeCell ref="AI207:AJ207"/>
    <mergeCell ref="AC127:AD127"/>
    <mergeCell ref="AF127:AG127"/>
    <mergeCell ref="AC137:AD137"/>
    <mergeCell ref="AF137:AG137"/>
    <mergeCell ref="AC147:AD147"/>
    <mergeCell ref="AC157:AD157"/>
    <mergeCell ref="AF157:AG157"/>
    <mergeCell ref="AC167:AD167"/>
    <mergeCell ref="AF167:AG167"/>
    <mergeCell ref="AC217:AD217"/>
    <mergeCell ref="AI83:AJ83"/>
    <mergeCell ref="AK83:AL83"/>
    <mergeCell ref="AM83:AN83"/>
    <mergeCell ref="AC84:AD84"/>
    <mergeCell ref="AE84:AF84"/>
    <mergeCell ref="AG84:AH84"/>
    <mergeCell ref="AI84:AJ84"/>
    <mergeCell ref="AK84:AL84"/>
    <mergeCell ref="AM84:AN84"/>
    <mergeCell ref="AC83:AD83"/>
    <mergeCell ref="AE83:AF83"/>
    <mergeCell ref="AG83:AH83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3:CC63"/>
    <mergeCell ref="AU62:AV62"/>
    <mergeCell ref="AU63:AV63"/>
    <mergeCell ref="BV52:BW52"/>
    <mergeCell ref="BX52:BY52"/>
    <mergeCell ref="BZ52:CA52"/>
    <mergeCell ref="AG62:AH62"/>
    <mergeCell ref="AI62:AJ62"/>
    <mergeCell ref="AP62:AQ62"/>
    <mergeCell ref="AR62:AS62"/>
    <mergeCell ref="AW62:AX62"/>
    <mergeCell ref="AY62:AZ62"/>
    <mergeCell ref="BA62:BB62"/>
    <mergeCell ref="BD62:BE62"/>
    <mergeCell ref="BF62:BG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BM52:BN52"/>
    <mergeCell ref="BO52:BP52"/>
    <mergeCell ref="BQ52:BR52"/>
    <mergeCell ref="BS41:BT41"/>
    <mergeCell ref="BV41:BW41"/>
    <mergeCell ref="BX41:BY41"/>
    <mergeCell ref="BZ41:CA41"/>
    <mergeCell ref="CB41:CC41"/>
    <mergeCell ref="AL51:AM51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BX51:BY51"/>
    <mergeCell ref="BZ51:CA51"/>
    <mergeCell ref="BS40:BT40"/>
    <mergeCell ref="BV40:BW40"/>
    <mergeCell ref="BX40:BY40"/>
    <mergeCell ref="BZ40:CA40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O41:BP41"/>
    <mergeCell ref="BQ41:BR41"/>
    <mergeCell ref="BV30:BW30"/>
    <mergeCell ref="BX30:BY30"/>
    <mergeCell ref="BZ30:CA30"/>
    <mergeCell ref="BF29:BG29"/>
    <mergeCell ref="BH29:BI29"/>
    <mergeCell ref="BM29:BN29"/>
    <mergeCell ref="AC40:AD40"/>
    <mergeCell ref="AE40:AF40"/>
    <mergeCell ref="AG40:AH40"/>
    <mergeCell ref="AI40:AJ40"/>
    <mergeCell ref="AL40:AM40"/>
    <mergeCell ref="AN40:AO40"/>
    <mergeCell ref="AP40:AQ40"/>
    <mergeCell ref="AR40:AS40"/>
    <mergeCell ref="AU40:AV40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Q40:BR40"/>
    <mergeCell ref="CB19:CC19"/>
    <mergeCell ref="I24:J24"/>
    <mergeCell ref="I25:J25"/>
    <mergeCell ref="I26:J26"/>
    <mergeCell ref="AC29:AD29"/>
    <mergeCell ref="AE29:AF29"/>
    <mergeCell ref="AG29:AH29"/>
    <mergeCell ref="AL29:AM29"/>
    <mergeCell ref="AN29:AO29"/>
    <mergeCell ref="AP29:AQ29"/>
    <mergeCell ref="BV29:BW29"/>
    <mergeCell ref="BX29:BY29"/>
    <mergeCell ref="BZ29:CA29"/>
    <mergeCell ref="AE19:AF19"/>
    <mergeCell ref="BQ29:BR29"/>
    <mergeCell ref="BD29:BE29"/>
    <mergeCell ref="AW29:AX29"/>
    <mergeCell ref="AY29:AZ29"/>
    <mergeCell ref="AU29:AV29"/>
    <mergeCell ref="AG19:AH19"/>
    <mergeCell ref="AI19:AJ19"/>
    <mergeCell ref="S20:T20"/>
    <mergeCell ref="I23:J23"/>
    <mergeCell ref="I21:J21"/>
    <mergeCell ref="BS18:BT18"/>
    <mergeCell ref="BV18:BW18"/>
    <mergeCell ref="BX18:BY18"/>
    <mergeCell ref="BZ18:CA18"/>
    <mergeCell ref="CB18:CC18"/>
    <mergeCell ref="AL19:AM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X19:BY19"/>
    <mergeCell ref="BZ19:CA19"/>
    <mergeCell ref="BZ7:CA7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BD7:BE7"/>
    <mergeCell ref="BF7:BG7"/>
    <mergeCell ref="BH7:BI7"/>
    <mergeCell ref="BM7:BN7"/>
    <mergeCell ref="BO7:BP7"/>
    <mergeCell ref="BQ7:BR7"/>
    <mergeCell ref="BV7:BW7"/>
    <mergeCell ref="BX7:BY7"/>
    <mergeCell ref="AL7:AM7"/>
    <mergeCell ref="AN7:AO7"/>
    <mergeCell ref="AP7:AQ7"/>
    <mergeCell ref="AU7:AV7"/>
    <mergeCell ref="AW7:AX7"/>
    <mergeCell ref="AE18:AF18"/>
    <mergeCell ref="AG18:AH18"/>
    <mergeCell ref="AY7:AZ7"/>
    <mergeCell ref="AP8:AQ8"/>
    <mergeCell ref="AU8:AV8"/>
    <mergeCell ref="AW8:AX8"/>
    <mergeCell ref="AE8:AF8"/>
    <mergeCell ref="AG8:AH8"/>
    <mergeCell ref="AL8:AM8"/>
    <mergeCell ref="AN8:AO8"/>
    <mergeCell ref="S16:T16"/>
    <mergeCell ref="U16:V16"/>
    <mergeCell ref="S17:T17"/>
    <mergeCell ref="U17:V17"/>
    <mergeCell ref="S18:T18"/>
    <mergeCell ref="S19:T19"/>
    <mergeCell ref="U19:V19"/>
    <mergeCell ref="AN18:AO18"/>
    <mergeCell ref="AP18:AQ18"/>
    <mergeCell ref="AI18:AJ18"/>
    <mergeCell ref="S9:T9"/>
    <mergeCell ref="S10:T10"/>
    <mergeCell ref="U10:V10"/>
    <mergeCell ref="S11:T11"/>
    <mergeCell ref="S13:V13"/>
    <mergeCell ref="S14:T14"/>
    <mergeCell ref="U14:V14"/>
    <mergeCell ref="S15:T15"/>
    <mergeCell ref="U15:V15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AC7:AD7"/>
    <mergeCell ref="AC8:AD8"/>
    <mergeCell ref="BQ18:BR18"/>
    <mergeCell ref="BA18:BB18"/>
    <mergeCell ref="BD18:BE18"/>
    <mergeCell ref="BF18:BG18"/>
    <mergeCell ref="BH18:BI18"/>
    <mergeCell ref="BJ18:BK18"/>
    <mergeCell ref="BQ30:BR30"/>
    <mergeCell ref="AY18:AZ18"/>
    <mergeCell ref="BO29:BP29"/>
    <mergeCell ref="BF30:BG30"/>
    <mergeCell ref="BH30:BI30"/>
    <mergeCell ref="BM30:BN30"/>
    <mergeCell ref="BO30:BP30"/>
    <mergeCell ref="BD30:BE30"/>
    <mergeCell ref="AG30:AH30"/>
    <mergeCell ref="AC19:AD19"/>
    <mergeCell ref="AC18:AD18"/>
    <mergeCell ref="AR18:AS18"/>
    <mergeCell ref="AU18:AV18"/>
    <mergeCell ref="AW18:AX18"/>
    <mergeCell ref="AE7:AF7"/>
    <mergeCell ref="AG7:AH7"/>
    <mergeCell ref="BM18:BN18"/>
    <mergeCell ref="BO18:BP18"/>
    <mergeCell ref="AL62:AM62"/>
    <mergeCell ref="AN62:AO62"/>
    <mergeCell ref="AL63:AM63"/>
    <mergeCell ref="AN63:AO63"/>
    <mergeCell ref="AP52:AQ52"/>
    <mergeCell ref="AW52:AX52"/>
    <mergeCell ref="AY52:AZ52"/>
    <mergeCell ref="AU52:AV52"/>
    <mergeCell ref="AL52:AM52"/>
    <mergeCell ref="AN52:AO52"/>
    <mergeCell ref="AY30:AZ30"/>
    <mergeCell ref="AN30:AO30"/>
    <mergeCell ref="AP30:AQ30"/>
    <mergeCell ref="AU30:AV30"/>
    <mergeCell ref="AW30:AX30"/>
    <mergeCell ref="AL18:AM18"/>
    <mergeCell ref="G51:H51"/>
    <mergeCell ref="I38:J38"/>
    <mergeCell ref="I39:J39"/>
    <mergeCell ref="D55:F55"/>
    <mergeCell ref="H52:H53"/>
    <mergeCell ref="H54:H55"/>
    <mergeCell ref="D44:F44"/>
    <mergeCell ref="D45:F45"/>
    <mergeCell ref="BO40:BP40"/>
    <mergeCell ref="BD52:BE52"/>
    <mergeCell ref="BF52:BG52"/>
    <mergeCell ref="BH52:BI52"/>
    <mergeCell ref="AC30:AD30"/>
    <mergeCell ref="AE30:AF30"/>
    <mergeCell ref="AL30:AM30"/>
    <mergeCell ref="D48:F48"/>
    <mergeCell ref="H33:H34"/>
    <mergeCell ref="D33:F34"/>
    <mergeCell ref="K36:L36"/>
    <mergeCell ref="I34:J34"/>
    <mergeCell ref="I35:J35"/>
    <mergeCell ref="I36:J36"/>
    <mergeCell ref="I30:J30"/>
    <mergeCell ref="I31:J31"/>
    <mergeCell ref="I32:J32"/>
    <mergeCell ref="O34:P34"/>
    <mergeCell ref="I44:J44"/>
    <mergeCell ref="K44:L44"/>
    <mergeCell ref="I45:J45"/>
    <mergeCell ref="K45:L45"/>
    <mergeCell ref="I46:J46"/>
    <mergeCell ref="K46:L46"/>
    <mergeCell ref="I47:J47"/>
    <mergeCell ref="K47:L47"/>
    <mergeCell ref="I48:J48"/>
    <mergeCell ref="K48:L48"/>
    <mergeCell ref="K65:L65"/>
    <mergeCell ref="H71:H73"/>
    <mergeCell ref="I71:J71"/>
    <mergeCell ref="K71:L71"/>
    <mergeCell ref="AI75:AJ75"/>
    <mergeCell ref="AK75:AL75"/>
    <mergeCell ref="AM75:AN75"/>
    <mergeCell ref="AE63:AF63"/>
    <mergeCell ref="AC63:AD63"/>
    <mergeCell ref="AC73:AN73"/>
    <mergeCell ref="AC74:AD74"/>
    <mergeCell ref="AE74:AF74"/>
    <mergeCell ref="AG74:AH74"/>
    <mergeCell ref="AI74:AJ74"/>
    <mergeCell ref="AK74:AL74"/>
    <mergeCell ref="AM74:AN74"/>
    <mergeCell ref="AC75:AD75"/>
    <mergeCell ref="AE75:AF75"/>
    <mergeCell ref="AG75:AH75"/>
    <mergeCell ref="D77:F77"/>
    <mergeCell ref="I86:K86"/>
    <mergeCell ref="V84:W84"/>
    <mergeCell ref="Y84:Z84"/>
    <mergeCell ref="H77:H79"/>
    <mergeCell ref="I77:J77"/>
    <mergeCell ref="K77:L77"/>
    <mergeCell ref="AG52:AH52"/>
    <mergeCell ref="AG63:AH63"/>
    <mergeCell ref="D74:F74"/>
    <mergeCell ref="L59:M59"/>
    <mergeCell ref="N59:O60"/>
    <mergeCell ref="L60:M60"/>
    <mergeCell ref="D61:F61"/>
    <mergeCell ref="N61:O62"/>
    <mergeCell ref="J62:K62"/>
    <mergeCell ref="L62:M62"/>
    <mergeCell ref="J57:K58"/>
    <mergeCell ref="L58:O58"/>
    <mergeCell ref="J59:K59"/>
    <mergeCell ref="AE52:AF52"/>
    <mergeCell ref="AC52:AD52"/>
    <mergeCell ref="D64:F64"/>
    <mergeCell ref="D70:F70"/>
    <mergeCell ref="G92:H93"/>
    <mergeCell ref="D92:F93"/>
    <mergeCell ref="D90:F90"/>
    <mergeCell ref="G90:H90"/>
    <mergeCell ref="V78:W78"/>
    <mergeCell ref="Y78:Z78"/>
    <mergeCell ref="D85:H85"/>
    <mergeCell ref="D86:F86"/>
    <mergeCell ref="G86:H86"/>
    <mergeCell ref="D78:F78"/>
    <mergeCell ref="D88:F88"/>
    <mergeCell ref="G88:H88"/>
    <mergeCell ref="D83:F83"/>
    <mergeCell ref="D80:F80"/>
    <mergeCell ref="K83:L83"/>
    <mergeCell ref="D109:F110"/>
    <mergeCell ref="G109:H110"/>
    <mergeCell ref="D106:F107"/>
    <mergeCell ref="G106:H107"/>
    <mergeCell ref="D97:F98"/>
    <mergeCell ref="G97:H98"/>
    <mergeCell ref="D100:F101"/>
    <mergeCell ref="G100:H101"/>
    <mergeCell ref="G103:H104"/>
    <mergeCell ref="D103:F104"/>
    <mergeCell ref="D95:F95"/>
    <mergeCell ref="G95:H95"/>
    <mergeCell ref="I83:J83"/>
    <mergeCell ref="N18:O18"/>
    <mergeCell ref="N19:O19"/>
    <mergeCell ref="P19:Q19"/>
    <mergeCell ref="N20:O20"/>
    <mergeCell ref="O22:P22"/>
    <mergeCell ref="K18:L18"/>
    <mergeCell ref="D60:E60"/>
    <mergeCell ref="D50:F51"/>
    <mergeCell ref="D52:F52"/>
    <mergeCell ref="H59:H60"/>
    <mergeCell ref="G58:H58"/>
    <mergeCell ref="D59:F59"/>
    <mergeCell ref="D53:E53"/>
    <mergeCell ref="D54:F54"/>
    <mergeCell ref="D57:F58"/>
    <mergeCell ref="H40:H41"/>
    <mergeCell ref="G40:G41"/>
    <mergeCell ref="H29:H30"/>
    <mergeCell ref="D30:F30"/>
    <mergeCell ref="H31:H32"/>
    <mergeCell ref="D32:F32"/>
    <mergeCell ref="N4:Q4"/>
    <mergeCell ref="N8:O8"/>
    <mergeCell ref="P8:Q8"/>
    <mergeCell ref="N9:O9"/>
    <mergeCell ref="N10:O10"/>
    <mergeCell ref="P10:Q10"/>
    <mergeCell ref="N11:O11"/>
    <mergeCell ref="N13:Q13"/>
    <mergeCell ref="N17:O17"/>
    <mergeCell ref="P17:Q17"/>
    <mergeCell ref="G2:H2"/>
    <mergeCell ref="D2:F2"/>
    <mergeCell ref="D82:H82"/>
    <mergeCell ref="D35:F35"/>
    <mergeCell ref="D36:F36"/>
    <mergeCell ref="G13:H13"/>
    <mergeCell ref="D15:H15"/>
    <mergeCell ref="D16:F16"/>
    <mergeCell ref="D17:F17"/>
    <mergeCell ref="D47:F47"/>
    <mergeCell ref="D79:F79"/>
    <mergeCell ref="D65:F65"/>
    <mergeCell ref="D71:F71"/>
    <mergeCell ref="D72:F72"/>
    <mergeCell ref="H61:H62"/>
    <mergeCell ref="D4:H4"/>
    <mergeCell ref="D6:F6"/>
    <mergeCell ref="D8:H8"/>
    <mergeCell ref="D9:F9"/>
    <mergeCell ref="D10:F10"/>
    <mergeCell ref="G10:H10"/>
    <mergeCell ref="G9:H9"/>
    <mergeCell ref="G6:H6"/>
    <mergeCell ref="G12:H12"/>
    <mergeCell ref="B6:B9"/>
    <mergeCell ref="D42:F42"/>
    <mergeCell ref="D43:F43"/>
    <mergeCell ref="D11:F11"/>
    <mergeCell ref="D12:F12"/>
    <mergeCell ref="D13:F13"/>
    <mergeCell ref="B28:B30"/>
    <mergeCell ref="D19:F19"/>
    <mergeCell ref="D20:F20"/>
    <mergeCell ref="D21:F21"/>
    <mergeCell ref="D23:F23"/>
    <mergeCell ref="D27:F27"/>
    <mergeCell ref="D22:F22"/>
    <mergeCell ref="D18:F18"/>
    <mergeCell ref="D38:F38"/>
    <mergeCell ref="D37:F37"/>
    <mergeCell ref="D39:F39"/>
    <mergeCell ref="D28:F28"/>
    <mergeCell ref="D29:F29"/>
    <mergeCell ref="D31:F31"/>
    <mergeCell ref="D24:F24"/>
    <mergeCell ref="D25:F25"/>
    <mergeCell ref="D26:F26"/>
    <mergeCell ref="G76:H76"/>
    <mergeCell ref="D68:F68"/>
    <mergeCell ref="D73:F73"/>
    <mergeCell ref="D62:F62"/>
    <mergeCell ref="D67:F67"/>
    <mergeCell ref="D66:F66"/>
    <mergeCell ref="K19:L19"/>
    <mergeCell ref="K20:L20"/>
    <mergeCell ref="K21:L21"/>
    <mergeCell ref="K23:L23"/>
    <mergeCell ref="K24:L24"/>
    <mergeCell ref="K25:L25"/>
    <mergeCell ref="K26:L26"/>
    <mergeCell ref="K27:L27"/>
    <mergeCell ref="K29:L29"/>
    <mergeCell ref="J61:K61"/>
    <mergeCell ref="L61:M61"/>
    <mergeCell ref="K30:L30"/>
    <mergeCell ref="K31:L31"/>
    <mergeCell ref="K32:L32"/>
    <mergeCell ref="K34:L34"/>
    <mergeCell ref="K35:L35"/>
    <mergeCell ref="H65:H67"/>
    <mergeCell ref="I65:J65"/>
    <mergeCell ref="K14:L15"/>
    <mergeCell ref="I14:J15"/>
    <mergeCell ref="J50:K51"/>
    <mergeCell ref="L51:O51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I19:J19"/>
    <mergeCell ref="I18:J18"/>
    <mergeCell ref="I20:J20"/>
    <mergeCell ref="K37:L37"/>
    <mergeCell ref="K38:L38"/>
    <mergeCell ref="K39:L39"/>
    <mergeCell ref="I27:J27"/>
    <mergeCell ref="I29:J29"/>
    <mergeCell ref="I22:J22"/>
    <mergeCell ref="K22:L22"/>
    <mergeCell ref="I37:J37"/>
    <mergeCell ref="X76:Z76"/>
    <mergeCell ref="AC105:AG105"/>
    <mergeCell ref="AC177:AD177"/>
    <mergeCell ref="AF177:AG177"/>
    <mergeCell ref="AC187:AD187"/>
    <mergeCell ref="AF187:AG187"/>
    <mergeCell ref="AC197:AD197"/>
    <mergeCell ref="AF197:AG197"/>
    <mergeCell ref="AC207:AD207"/>
    <mergeCell ref="AF207:AG207"/>
    <mergeCell ref="AC107:AD107"/>
    <mergeCell ref="AF107:AG107"/>
    <mergeCell ref="AC117:AD117"/>
    <mergeCell ref="AF117:AG117"/>
    <mergeCell ref="AC92:AD92"/>
    <mergeCell ref="AE92:AF92"/>
    <mergeCell ref="AG92:AH92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CE51:CF51"/>
    <mergeCell ref="CG51:CH51"/>
    <mergeCell ref="CI51:CJ51"/>
    <mergeCell ref="CK18:CL18"/>
    <mergeCell ref="CE19:CF19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E52:CF52"/>
    <mergeCell ref="CG52:CH52"/>
    <mergeCell ref="CI52:CJ52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I16:J16"/>
    <mergeCell ref="K16:L16"/>
    <mergeCell ref="I17:J17"/>
    <mergeCell ref="K17:L17"/>
    <mergeCell ref="D46:E46"/>
    <mergeCell ref="CN7:CO7"/>
    <mergeCell ref="CN19:CO19"/>
    <mergeCell ref="CN40:CO40"/>
    <mergeCell ref="I28:J28"/>
    <mergeCell ref="K28:L28"/>
    <mergeCell ref="I40:J41"/>
    <mergeCell ref="K40:L41"/>
    <mergeCell ref="I42:J42"/>
    <mergeCell ref="K42:L42"/>
    <mergeCell ref="I43:J43"/>
    <mergeCell ref="K43:L43"/>
    <mergeCell ref="CE40:CF40"/>
    <mergeCell ref="CG40:CH40"/>
    <mergeCell ref="CI40:CJ40"/>
    <mergeCell ref="CK40:CL40"/>
    <mergeCell ref="CE41:CF41"/>
    <mergeCell ref="CG41:CH41"/>
    <mergeCell ref="CI41:CJ41"/>
    <mergeCell ref="CK41:CL41"/>
    <mergeCell ref="CP7:CQ7"/>
    <mergeCell ref="CR7:CS7"/>
    <mergeCell ref="CN8:CO8"/>
    <mergeCell ref="CP8:CQ8"/>
    <mergeCell ref="CR8:CS8"/>
    <mergeCell ref="CN18:CO18"/>
    <mergeCell ref="CP18:CQ18"/>
    <mergeCell ref="CR18:CS18"/>
    <mergeCell ref="CT18:CU18"/>
    <mergeCell ref="CP19:CQ19"/>
    <mergeCell ref="CR19:CS19"/>
    <mergeCell ref="CT19:CU19"/>
    <mergeCell ref="CN29:CO29"/>
    <mergeCell ref="CP29:CQ29"/>
    <mergeCell ref="CR29:CS29"/>
    <mergeCell ref="CN30:CO30"/>
    <mergeCell ref="CP30:CQ30"/>
    <mergeCell ref="CR30:CS30"/>
    <mergeCell ref="CP40:CQ40"/>
    <mergeCell ref="CR40:CS40"/>
    <mergeCell ref="CT40:CU40"/>
    <mergeCell ref="CN41:CO41"/>
    <mergeCell ref="CP41:CQ41"/>
    <mergeCell ref="CR41:CS41"/>
    <mergeCell ref="CT41:CU41"/>
    <mergeCell ref="CN51:CO51"/>
    <mergeCell ref="CP51:CQ51"/>
    <mergeCell ref="CR51:CS51"/>
    <mergeCell ref="CN52:CO52"/>
    <mergeCell ref="CP52:CQ52"/>
    <mergeCell ref="CR52:CS52"/>
    <mergeCell ref="CN62:CO62"/>
    <mergeCell ref="CP62:CQ62"/>
    <mergeCell ref="CR62:CS62"/>
    <mergeCell ref="CT62:CU62"/>
    <mergeCell ref="CN63:CO63"/>
    <mergeCell ref="CP63:CQ63"/>
    <mergeCell ref="CR63:CS63"/>
    <mergeCell ref="CT63:CU63"/>
    <mergeCell ref="CW7:CX7"/>
    <mergeCell ref="CY7:CZ7"/>
    <mergeCell ref="DA7:DB7"/>
    <mergeCell ref="CW8:CX8"/>
    <mergeCell ref="CY8:CZ8"/>
    <mergeCell ref="DA8:DB8"/>
    <mergeCell ref="CW18:CX18"/>
    <mergeCell ref="CY18:CZ18"/>
    <mergeCell ref="DA18:DB18"/>
    <mergeCell ref="DC18:DD18"/>
    <mergeCell ref="CW19:CX19"/>
    <mergeCell ref="CY19:CZ19"/>
    <mergeCell ref="DA19:DB19"/>
    <mergeCell ref="DC19:DD19"/>
    <mergeCell ref="CW29:CX29"/>
    <mergeCell ref="CY29:CZ29"/>
    <mergeCell ref="DA29:DB29"/>
    <mergeCell ref="CW30:CX30"/>
    <mergeCell ref="CY30:CZ30"/>
    <mergeCell ref="DA30:DB30"/>
    <mergeCell ref="CW40:CX40"/>
    <mergeCell ref="CY40:CZ40"/>
    <mergeCell ref="DA40:DB40"/>
    <mergeCell ref="DC40:DD40"/>
    <mergeCell ref="CW41:CX41"/>
    <mergeCell ref="CY41:CZ41"/>
    <mergeCell ref="DA41:DB41"/>
    <mergeCell ref="DC41:DD41"/>
    <mergeCell ref="CW51:CX51"/>
    <mergeCell ref="CY51:CZ51"/>
    <mergeCell ref="DA51:DB51"/>
    <mergeCell ref="CW52:CX52"/>
    <mergeCell ref="CY52:CZ52"/>
    <mergeCell ref="DA52:DB52"/>
    <mergeCell ref="CW62:CX62"/>
    <mergeCell ref="CY62:CZ62"/>
    <mergeCell ref="DA62:DB62"/>
    <mergeCell ref="DC62:DD62"/>
    <mergeCell ref="CW63:CX63"/>
    <mergeCell ref="CY63:CZ63"/>
    <mergeCell ref="DA63:DB63"/>
    <mergeCell ref="DC63:DD63"/>
    <mergeCell ref="DF7:DG7"/>
    <mergeCell ref="DH7:DI7"/>
    <mergeCell ref="DJ7:DK7"/>
    <mergeCell ref="DF8:DG8"/>
    <mergeCell ref="DH8:DI8"/>
    <mergeCell ref="DJ8:DK8"/>
    <mergeCell ref="DF18:DG18"/>
    <mergeCell ref="DH18:DI18"/>
    <mergeCell ref="DJ18:DK18"/>
    <mergeCell ref="DF41:DG41"/>
    <mergeCell ref="DH41:DI41"/>
    <mergeCell ref="DJ41:DK41"/>
    <mergeCell ref="DL41:DM41"/>
    <mergeCell ref="DF51:DG51"/>
    <mergeCell ref="DH51:DI51"/>
    <mergeCell ref="DJ51:DK51"/>
    <mergeCell ref="DL18:DM18"/>
    <mergeCell ref="DF19:DG19"/>
    <mergeCell ref="DH19:DI19"/>
    <mergeCell ref="DJ19:DK19"/>
    <mergeCell ref="DL19:DM19"/>
    <mergeCell ref="DF29:DG29"/>
    <mergeCell ref="DH29:DI29"/>
    <mergeCell ref="DJ29:DK29"/>
    <mergeCell ref="DF30:DG30"/>
    <mergeCell ref="DH30:DI30"/>
    <mergeCell ref="DJ30:DK30"/>
    <mergeCell ref="DO7:DP7"/>
    <mergeCell ref="DQ7:DR7"/>
    <mergeCell ref="DS7:DT7"/>
    <mergeCell ref="DO8:DP8"/>
    <mergeCell ref="DQ8:DR8"/>
    <mergeCell ref="DS8:DT8"/>
    <mergeCell ref="DO18:DP18"/>
    <mergeCell ref="DQ18:DR18"/>
    <mergeCell ref="DS18:DT18"/>
    <mergeCell ref="DU18:DV18"/>
    <mergeCell ref="DO19:DP19"/>
    <mergeCell ref="DQ19:DR19"/>
    <mergeCell ref="DS19:DT19"/>
    <mergeCell ref="DU19:DV19"/>
    <mergeCell ref="DO29:DP29"/>
    <mergeCell ref="DQ29:DR29"/>
    <mergeCell ref="DS29:DT29"/>
    <mergeCell ref="DO30:DP30"/>
    <mergeCell ref="DQ30:DR30"/>
    <mergeCell ref="DS30:DT30"/>
    <mergeCell ref="DO40:DP40"/>
    <mergeCell ref="DQ40:DR40"/>
    <mergeCell ref="DS40:DT40"/>
    <mergeCell ref="DU40:DV40"/>
    <mergeCell ref="DO41:DP41"/>
    <mergeCell ref="DQ41:DR41"/>
    <mergeCell ref="DS41:DT41"/>
    <mergeCell ref="DU41:DV41"/>
    <mergeCell ref="V102:W102"/>
    <mergeCell ref="DF52:DG52"/>
    <mergeCell ref="DH52:DI52"/>
    <mergeCell ref="DJ52:DK52"/>
    <mergeCell ref="DF62:DG62"/>
    <mergeCell ref="DH62:DI62"/>
    <mergeCell ref="DJ62:DK62"/>
    <mergeCell ref="DL62:DM62"/>
    <mergeCell ref="DF63:DG63"/>
    <mergeCell ref="DH63:DI63"/>
    <mergeCell ref="DJ63:DK63"/>
    <mergeCell ref="DL63:DM63"/>
    <mergeCell ref="DF40:DG40"/>
    <mergeCell ref="DH40:DI40"/>
    <mergeCell ref="DJ40:DK40"/>
    <mergeCell ref="DL40:DM40"/>
  </mergeCells>
  <phoneticPr fontId="9" type="noConversion"/>
  <conditionalFormatting sqref="D90">
    <cfRule type="cellIs" dxfId="479" priority="23" operator="lessThan">
      <formula>0</formula>
    </cfRule>
    <cfRule type="cellIs" dxfId="478" priority="24" operator="greaterThan">
      <formula>0</formula>
    </cfRule>
  </conditionalFormatting>
  <conditionalFormatting sqref="D92">
    <cfRule type="cellIs" dxfId="477" priority="25" operator="lessThan">
      <formula>0</formula>
    </cfRule>
    <cfRule type="cellIs" dxfId="476" priority="26" operator="greaterThan">
      <formula>0</formula>
    </cfRule>
  </conditionalFormatting>
  <conditionalFormatting sqref="D97">
    <cfRule type="cellIs" dxfId="475" priority="27" operator="lessThan">
      <formula>0</formula>
    </cfRule>
    <cfRule type="cellIs" dxfId="474" priority="28" operator="greaterThan">
      <formula>0</formula>
    </cfRule>
  </conditionalFormatting>
  <conditionalFormatting sqref="D100">
    <cfRule type="cellIs" dxfId="473" priority="21" operator="lessThan">
      <formula>0</formula>
    </cfRule>
    <cfRule type="cellIs" dxfId="472" priority="22" operator="greaterThan">
      <formula>0</formula>
    </cfRule>
  </conditionalFormatting>
  <conditionalFormatting sqref="D109">
    <cfRule type="cellIs" dxfId="471" priority="106" operator="lessThan">
      <formula>0</formula>
    </cfRule>
    <cfRule type="cellIs" dxfId="470" priority="107" operator="greaterThan">
      <formula>0</formula>
    </cfRule>
  </conditionalFormatting>
  <conditionalFormatting sqref="E14:F14">
    <cfRule type="cellIs" dxfId="469" priority="13" operator="equal">
      <formula>$V$93</formula>
    </cfRule>
    <cfRule type="cellIs" dxfId="468" priority="14" operator="equal">
      <formula>$V$95</formula>
    </cfRule>
    <cfRule type="cellIs" dxfId="467" priority="15" operator="equal">
      <formula>$V$94</formula>
    </cfRule>
    <cfRule type="cellIs" dxfId="466" priority="16" operator="equal">
      <formula>$V$93</formula>
    </cfRule>
    <cfRule type="cellIs" dxfId="465" priority="17" operator="equal">
      <formula>$V$92</formula>
    </cfRule>
    <cfRule type="cellIs" dxfId="464" priority="18" operator="equal">
      <formula>$N$26</formula>
    </cfRule>
    <cfRule type="cellIs" dxfId="463" priority="19" operator="equal">
      <formula>$N$25</formula>
    </cfRule>
    <cfRule type="cellIs" dxfId="462" priority="20" operator="equal">
      <formula>$N$25</formula>
    </cfRule>
  </conditionalFormatting>
  <conditionalFormatting sqref="G11">
    <cfRule type="cellIs" dxfId="461" priority="263" operator="equal">
      <formula>$V$91</formula>
    </cfRule>
    <cfRule type="cellIs" dxfId="460" priority="264" operator="equal">
      <formula>$V$90</formula>
    </cfRule>
    <cfRule type="cellIs" dxfId="459" priority="265" operator="equal">
      <formula>$V$90</formula>
    </cfRule>
    <cfRule type="cellIs" dxfId="458" priority="266" operator="equal">
      <formula>$V$90</formula>
    </cfRule>
  </conditionalFormatting>
  <conditionalFormatting sqref="J91">
    <cfRule type="cellIs" dxfId="457" priority="94" operator="lessThan">
      <formula>0</formula>
    </cfRule>
    <cfRule type="cellIs" dxfId="456" priority="95" operator="greaterThan">
      <formula>0</formula>
    </cfRule>
  </conditionalFormatting>
  <conditionalFormatting sqref="J93">
    <cfRule type="cellIs" dxfId="455" priority="98" operator="lessThan">
      <formula>0</formula>
    </cfRule>
    <cfRule type="cellIs" dxfId="454" priority="99" operator="greaterThan">
      <formula>0</formula>
    </cfRule>
  </conditionalFormatting>
  <conditionalFormatting sqref="J95">
    <cfRule type="cellIs" dxfId="453" priority="96" operator="lessThan">
      <formula>0</formula>
    </cfRule>
    <cfRule type="cellIs" dxfId="452" priority="97" operator="greaterThan">
      <formula>0</formula>
    </cfRule>
  </conditionalFormatting>
  <conditionalFormatting sqref="N10:N11">
    <cfRule type="cellIs" dxfId="451" priority="3" operator="lessThan">
      <formula>0</formula>
    </cfRule>
    <cfRule type="cellIs" dxfId="450" priority="4" operator="greaterThan">
      <formula>0</formula>
    </cfRule>
  </conditionalFormatting>
  <conditionalFormatting sqref="N19:N20">
    <cfRule type="cellIs" dxfId="449" priority="11" operator="lessThan">
      <formula>0</formula>
    </cfRule>
    <cfRule type="cellIs" dxfId="448" priority="12" operator="greaterThan">
      <formula>0</formula>
    </cfRule>
  </conditionalFormatting>
  <conditionalFormatting sqref="O6:P6">
    <cfRule type="cellIs" dxfId="447" priority="1" operator="lessThan">
      <formula>0</formula>
    </cfRule>
    <cfRule type="cellIs" dxfId="446" priority="2" operator="greaterThan">
      <formula>0</formula>
    </cfRule>
  </conditionalFormatting>
  <conditionalFormatting sqref="O15:P15">
    <cfRule type="cellIs" dxfId="445" priority="9" operator="lessThan">
      <formula>0</formula>
    </cfRule>
    <cfRule type="cellIs" dxfId="444" priority="10" operator="greaterThan">
      <formula>0</formula>
    </cfRule>
  </conditionalFormatting>
  <conditionalFormatting sqref="S10:S11">
    <cfRule type="cellIs" dxfId="443" priority="7" operator="lessThan">
      <formula>0</formula>
    </cfRule>
    <cfRule type="cellIs" dxfId="442" priority="8" operator="greaterThan">
      <formula>0</formula>
    </cfRule>
  </conditionalFormatting>
  <conditionalFormatting sqref="S19:S20">
    <cfRule type="cellIs" dxfId="441" priority="5" operator="lessThan">
      <formula>0</formula>
    </cfRule>
    <cfRule type="cellIs" dxfId="44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D716EA92-71DA-2B4E-A844-7A950A508B30}">
      <formula1>ISNUMBER(D6)</formula1>
    </dataValidation>
    <dataValidation type="custom" allowBlank="1" showInputMessage="1" showErrorMessage="1" errorTitle="خطاء في ادخال الامر" error="فقط استخدم الارقام" sqref="D53:E53 D54:F54 D73:F73 D67 D79:F79 D10:F10 D61:F61 J61 J54" xr:uid="{8A47F33A-BF39-EB4F-9821-52439336423F}">
      <formula1>ISNUMBER(D10)</formula1>
    </dataValidation>
    <dataValidation allowBlank="1" showInputMessage="1" showErrorMessage="1" errorTitle="خطاء في ادخال الامر" error="فقط استخدم الارقام " sqref="D52:G52 D59:G59 J59 L59 J52 L52 G70 G64 G77" xr:uid="{1DAAA7D3-A8C7-D649-BA0A-4A3FC0D17E03}"/>
    <dataValidation type="list" allowBlank="1" showInputMessage="1" showErrorMessage="1" sqref="F46" xr:uid="{8909326B-B4FA-D940-B392-9CC735B12E76}">
      <formula1>"الفطر , الاضحى"</formula1>
    </dataValidation>
    <dataValidation type="list" allowBlank="1" showInputMessage="1" showErrorMessage="1" sqref="G33" xr:uid="{5AD18F48-9FDD-4C46-B619-84DF0BB3E982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28A0D21B-9151-9044-A794-52E8684E4429}"/>
    <dataValidation type="list" allowBlank="1" showInputMessage="1" showErrorMessage="1" sqref="I34:J39 I83:J83 I77:J77 I71:J71 I65:J65 I40 I42:J48 I16:J32" xr:uid="{3B946F73-2FA2-2D4E-9346-9A68CA54BEBE}">
      <formula1>"NBK,ILA,BBK,MEEM,NBB,-"</formula1>
    </dataValidation>
    <dataValidation type="list" allowBlank="1" showInputMessage="1" showErrorMessage="1" sqref="G24:G26" xr:uid="{D3ADDACD-2A91-9B4B-8108-A43BCF108675}">
      <formula1>"NBK,ILA,BBK,MEEM,NBB,غير محسوب ذي الشهر"</formula1>
    </dataValidation>
    <dataValidation type="list" allowBlank="1" showInputMessage="1" showErrorMessage="1" sqref="G83 G34:G40 G27:G32 H68 H74 H80 G16:G23 G42:G48" xr:uid="{0BFFA73B-D603-0640-A7EA-6ADC2B5A7BF4}">
      <formula1>"NBK,ILA,BBK,MEEM,NBB,غير محسوب ذي الشهر,بطاقة صراف الالي"</formula1>
    </dataValidation>
    <dataValidation type="list" allowBlank="1" showInputMessage="1" showErrorMessage="1" sqref="G11" xr:uid="{5CF39ECE-D96C-4942-A54B-154A81A30034}">
      <formula1>$V$90:$V$91</formula1>
    </dataValidation>
    <dataValidation type="list" allowBlank="1" showInputMessage="1" showErrorMessage="1" sqref="E14:F14" xr:uid="{C536111C-E546-AD44-9886-53D18D70B727}">
      <formula1>$V$92:$V$95</formula1>
    </dataValidation>
  </dataValidations>
  <hyperlinks>
    <hyperlink ref="B6:B9" location="'صفحة الرئيسية'!A1" display="اضغط هنا للرجوع الصفحة  الرئيسية" xr:uid="{6681CCD4-BDFF-B747-AF81-1DBA21D54DB3}"/>
    <hyperlink ref="B16" location="'1'!A1" display="شهر 1" xr:uid="{7CF7C42C-DB3C-AA43-910C-B3F4C46372A9}"/>
    <hyperlink ref="B17" location="'2'!A1" display="شهر 2" xr:uid="{30339545-73A9-1C4D-8E0D-2BB3038D1D92}"/>
    <hyperlink ref="B18" location="'3'!A1" display="شهر 3" xr:uid="{77B5CF42-BF57-DE44-95D5-0B11AB1F74BB}"/>
    <hyperlink ref="B19" location="'4'!A1" display="شهر 4" xr:uid="{1360C7C3-4ACB-EA45-83DB-6F58A047BD31}"/>
    <hyperlink ref="B20" location="'5'!A1" display="شهر 5" xr:uid="{79DBE63D-A9B8-AD46-950A-0FD3DCD2DFC8}"/>
    <hyperlink ref="B21" location="'6'!A1" display="شهر 6" xr:uid="{19AC3054-1E26-B84C-BE77-A5E8650B14DC}"/>
    <hyperlink ref="B22" location="'7'!A1" display="شهر 7" xr:uid="{1FF6553B-44CE-EC4A-88DD-C622F509C636}"/>
    <hyperlink ref="B23" location="'8'!A1" display="شهر 8" xr:uid="{9BC4E24D-1D12-1741-969A-5A5EA358DA43}"/>
    <hyperlink ref="B24" location="'9'!A1" display="شهر 9" xr:uid="{A6C6488B-48AE-0F4A-86BB-E9CCDAD6574F}"/>
    <hyperlink ref="B25" location="'10'!A1" display="شهر 10" xr:uid="{84FCC716-528E-734A-84AA-A6E605627240}"/>
    <hyperlink ref="B26" location="'11'!A1" display="شهر 11" xr:uid="{2D2DBEE7-767D-F94C-B4EA-905173FA7CCB}"/>
    <hyperlink ref="B27" location="'12'!A1" display="شهر 12" xr:uid="{1E8241A5-2A93-7B47-BDC4-9E01BE719006}"/>
    <hyperlink ref="B28:B30" location="'سلف و دين واقساط'!A1" display="سلف و دين واقساط" xr:uid="{3DB6EA5F-92EA-8948-A816-BC5927E90822}"/>
  </hyperlink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5F56-3ADC-A44B-9F98-A8CF463053A9}">
  <sheetPr codeName="Sheet3"/>
  <dimension ref="B1:DW235"/>
  <sheetViews>
    <sheetView zoomScale="120" zoomScaleNormal="120" workbookViewId="0">
      <selection activeCell="B28" sqref="B28:B30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46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130</v>
      </c>
      <c r="J16" s="118"/>
      <c r="K16" s="225" t="s">
        <v>456</v>
      </c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130</v>
      </c>
      <c r="J29" s="118"/>
      <c r="K29" s="225" t="s">
        <v>457</v>
      </c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V84:W84"/>
    <mergeCell ref="Y84:Z84"/>
    <mergeCell ref="I86:K86"/>
    <mergeCell ref="Y78:Z78"/>
    <mergeCell ref="AF137:AG137"/>
    <mergeCell ref="K83:L83"/>
    <mergeCell ref="I83:J83"/>
    <mergeCell ref="AC197:AD197"/>
    <mergeCell ref="AF197:AG197"/>
    <mergeCell ref="AC207:AD207"/>
    <mergeCell ref="AF207:AG207"/>
    <mergeCell ref="AI207:AJ207"/>
    <mergeCell ref="AC217:AD217"/>
    <mergeCell ref="AC147:AD147"/>
    <mergeCell ref="AC157:AD157"/>
    <mergeCell ref="AF157:AG157"/>
    <mergeCell ref="AC167:AD167"/>
    <mergeCell ref="AF167:AG167"/>
    <mergeCell ref="AF177:AG177"/>
    <mergeCell ref="AC187:AD187"/>
    <mergeCell ref="AF187:AG187"/>
    <mergeCell ref="AK92:AL92"/>
    <mergeCell ref="AM92:AN92"/>
    <mergeCell ref="AC83:AD83"/>
    <mergeCell ref="AE83:AF83"/>
    <mergeCell ref="AG83:AH83"/>
    <mergeCell ref="AI83:AJ83"/>
    <mergeCell ref="AK83:AL83"/>
    <mergeCell ref="AM83:AN83"/>
    <mergeCell ref="AC63:AD63"/>
    <mergeCell ref="AE63:AF63"/>
    <mergeCell ref="AG63:AH63"/>
    <mergeCell ref="AL63:AM63"/>
    <mergeCell ref="AN63:AO63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3:CC63"/>
    <mergeCell ref="AU63:AV63"/>
    <mergeCell ref="AU62:AV62"/>
    <mergeCell ref="AL62:AM62"/>
    <mergeCell ref="AN62:AO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AG62:AH62"/>
    <mergeCell ref="AI62:AJ62"/>
    <mergeCell ref="AP62:AQ62"/>
    <mergeCell ref="AR62:AS62"/>
    <mergeCell ref="AW62:AX62"/>
    <mergeCell ref="AY62:AZ62"/>
    <mergeCell ref="BA62:BB62"/>
    <mergeCell ref="BD62:BE62"/>
    <mergeCell ref="BF62:BG62"/>
    <mergeCell ref="BA41:BB41"/>
    <mergeCell ref="BD41:BE41"/>
    <mergeCell ref="BF41:BG41"/>
    <mergeCell ref="BH41:BI41"/>
    <mergeCell ref="BJ41:BK41"/>
    <mergeCell ref="BM41:BN41"/>
    <mergeCell ref="BO41:BP41"/>
    <mergeCell ref="CB41:CC41"/>
    <mergeCell ref="AW52:AX52"/>
    <mergeCell ref="BD52:BE52"/>
    <mergeCell ref="BF52:BG52"/>
    <mergeCell ref="BH52:BI52"/>
    <mergeCell ref="BQ41:BR41"/>
    <mergeCell ref="BS41:BT41"/>
    <mergeCell ref="BV41:BW41"/>
    <mergeCell ref="BX41:BY41"/>
    <mergeCell ref="BZ41:CA41"/>
    <mergeCell ref="BM52:BN52"/>
    <mergeCell ref="BO52:BP52"/>
    <mergeCell ref="BQ52:BR52"/>
    <mergeCell ref="BV52:BW52"/>
    <mergeCell ref="BX52:BY52"/>
    <mergeCell ref="BZ52:CA52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Z30:CA30"/>
    <mergeCell ref="AC40:AD40"/>
    <mergeCell ref="AE40:AF40"/>
    <mergeCell ref="AG40:AH40"/>
    <mergeCell ref="AI40:AJ40"/>
    <mergeCell ref="AL40:AM40"/>
    <mergeCell ref="AN40:AO40"/>
    <mergeCell ref="AP40:AQ40"/>
    <mergeCell ref="AR40:AS40"/>
    <mergeCell ref="AU40:AV40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BS40:BT40"/>
    <mergeCell ref="BV40:BW40"/>
    <mergeCell ref="BX40:BY40"/>
    <mergeCell ref="BZ40:CA40"/>
    <mergeCell ref="AY30:AZ30"/>
    <mergeCell ref="BD30:BE30"/>
    <mergeCell ref="BF30:BG30"/>
    <mergeCell ref="BH30:BI30"/>
    <mergeCell ref="BM30:BN30"/>
    <mergeCell ref="BO30:BP30"/>
    <mergeCell ref="BQ30:BR30"/>
    <mergeCell ref="BV30:BW30"/>
    <mergeCell ref="BX30:BY30"/>
    <mergeCell ref="BV18:BW18"/>
    <mergeCell ref="BX18:BY18"/>
    <mergeCell ref="BZ18:CA18"/>
    <mergeCell ref="CB18:CC18"/>
    <mergeCell ref="AL19:AM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X19:BY19"/>
    <mergeCell ref="BZ19:CA19"/>
    <mergeCell ref="CB19:CC19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Y7:AZ7"/>
    <mergeCell ref="BD7:BE7"/>
    <mergeCell ref="BF7:BG7"/>
    <mergeCell ref="BH7:BI7"/>
    <mergeCell ref="BM7:BN7"/>
    <mergeCell ref="BQ7:BR7"/>
    <mergeCell ref="BV7:BW7"/>
    <mergeCell ref="BX7:BY7"/>
    <mergeCell ref="S20:T20"/>
    <mergeCell ref="AC7:AD7"/>
    <mergeCell ref="AE7:AF7"/>
    <mergeCell ref="AG7:AH7"/>
    <mergeCell ref="AL7:AM7"/>
    <mergeCell ref="AN7:AO7"/>
    <mergeCell ref="AP7:AQ7"/>
    <mergeCell ref="AU7:AV7"/>
    <mergeCell ref="AW7:AX7"/>
    <mergeCell ref="AC18:AD18"/>
    <mergeCell ref="AE18:AF18"/>
    <mergeCell ref="AG18:AH18"/>
    <mergeCell ref="AI18:AJ18"/>
    <mergeCell ref="AL18:AM18"/>
    <mergeCell ref="AN18:AO18"/>
    <mergeCell ref="AP18:AQ18"/>
    <mergeCell ref="AR18:AS18"/>
    <mergeCell ref="AU18:AV18"/>
    <mergeCell ref="AW18:AX18"/>
    <mergeCell ref="U14:V14"/>
    <mergeCell ref="AY18:AZ18"/>
    <mergeCell ref="S19:T19"/>
    <mergeCell ref="U19:V19"/>
    <mergeCell ref="BO7:BP7"/>
    <mergeCell ref="BA18:BB18"/>
    <mergeCell ref="BD18:BE18"/>
    <mergeCell ref="BF18:BG18"/>
    <mergeCell ref="BH18:BI18"/>
    <mergeCell ref="BJ18:BK18"/>
    <mergeCell ref="BM18:BN18"/>
    <mergeCell ref="BO18:BP18"/>
    <mergeCell ref="AC19:AD19"/>
    <mergeCell ref="AE19:AF19"/>
    <mergeCell ref="AG19:AH19"/>
    <mergeCell ref="AI19:AJ19"/>
    <mergeCell ref="D106:F107"/>
    <mergeCell ref="G106:H107"/>
    <mergeCell ref="D109:F110"/>
    <mergeCell ref="G109:H110"/>
    <mergeCell ref="O22:P22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S9:T9"/>
    <mergeCell ref="S10:T10"/>
    <mergeCell ref="U10:V10"/>
    <mergeCell ref="S11:T11"/>
    <mergeCell ref="S13:V13"/>
    <mergeCell ref="S14:T14"/>
    <mergeCell ref="D57:F58"/>
    <mergeCell ref="D53:E53"/>
    <mergeCell ref="I20:J20"/>
    <mergeCell ref="G76:H76"/>
    <mergeCell ref="D78:F78"/>
    <mergeCell ref="D79:F79"/>
    <mergeCell ref="AC74:AD74"/>
    <mergeCell ref="AE74:AF74"/>
    <mergeCell ref="AG74:AH74"/>
    <mergeCell ref="AI74:AJ74"/>
    <mergeCell ref="AK74:AL74"/>
    <mergeCell ref="AM74:AN74"/>
    <mergeCell ref="V78:W78"/>
    <mergeCell ref="D77:F77"/>
    <mergeCell ref="D64:F64"/>
    <mergeCell ref="X76:Z76"/>
    <mergeCell ref="I65:J65"/>
    <mergeCell ref="AY52:AZ52"/>
    <mergeCell ref="B28:B30"/>
    <mergeCell ref="H31:H32"/>
    <mergeCell ref="D33:F34"/>
    <mergeCell ref="H33:H34"/>
    <mergeCell ref="D35:F35"/>
    <mergeCell ref="D28:F28"/>
    <mergeCell ref="D29:F29"/>
    <mergeCell ref="H29:H30"/>
    <mergeCell ref="D30:F30"/>
    <mergeCell ref="D31:F31"/>
    <mergeCell ref="D32:F32"/>
    <mergeCell ref="AC30:AD30"/>
    <mergeCell ref="AE30:AF30"/>
    <mergeCell ref="AG30:AH30"/>
    <mergeCell ref="O34:P34"/>
    <mergeCell ref="AC29:AD29"/>
    <mergeCell ref="AE29:AF29"/>
    <mergeCell ref="AG29:AH29"/>
    <mergeCell ref="AL29:AM29"/>
    <mergeCell ref="AN29:AO29"/>
    <mergeCell ref="AP29:AQ29"/>
    <mergeCell ref="AU29:AV29"/>
    <mergeCell ref="AW29:AX29"/>
    <mergeCell ref="K34:L34"/>
    <mergeCell ref="K35:L35"/>
    <mergeCell ref="AC52:AD52"/>
    <mergeCell ref="AE52:AF52"/>
    <mergeCell ref="AG52:AH52"/>
    <mergeCell ref="AL52:AM52"/>
    <mergeCell ref="AN52:AO52"/>
    <mergeCell ref="AU52:AV52"/>
    <mergeCell ref="AP52:AQ52"/>
    <mergeCell ref="AL51:AM51"/>
    <mergeCell ref="AN51:AO51"/>
    <mergeCell ref="AP51:AQ51"/>
    <mergeCell ref="AU51:AV51"/>
    <mergeCell ref="K46:L46"/>
    <mergeCell ref="AL30:AM30"/>
    <mergeCell ref="AN30:AO30"/>
    <mergeCell ref="AP30:AQ30"/>
    <mergeCell ref="AU30:AV30"/>
    <mergeCell ref="AW30:AX30"/>
    <mergeCell ref="AC41:AD41"/>
    <mergeCell ref="AE41:AF41"/>
    <mergeCell ref="P19:Q19"/>
    <mergeCell ref="D27:F27"/>
    <mergeCell ref="D26:F26"/>
    <mergeCell ref="D43:F43"/>
    <mergeCell ref="D44:F44"/>
    <mergeCell ref="G40:G41"/>
    <mergeCell ref="H40:H41"/>
    <mergeCell ref="D42:F42"/>
    <mergeCell ref="D39:F39"/>
    <mergeCell ref="I36:J36"/>
    <mergeCell ref="I37:J37"/>
    <mergeCell ref="I39:J39"/>
    <mergeCell ref="I31:J31"/>
    <mergeCell ref="I32:J32"/>
    <mergeCell ref="I19:J19"/>
    <mergeCell ref="I38:J38"/>
    <mergeCell ref="I34:J34"/>
    <mergeCell ref="I35:J35"/>
    <mergeCell ref="I29:J29"/>
    <mergeCell ref="I30:J30"/>
    <mergeCell ref="K29:L29"/>
    <mergeCell ref="K30:L30"/>
    <mergeCell ref="K31:L31"/>
    <mergeCell ref="K32:L32"/>
    <mergeCell ref="B6:B9"/>
    <mergeCell ref="D25:F25"/>
    <mergeCell ref="D23:F23"/>
    <mergeCell ref="D18:F18"/>
    <mergeCell ref="D6:F6"/>
    <mergeCell ref="D16:F16"/>
    <mergeCell ref="D17:F17"/>
    <mergeCell ref="D15:H15"/>
    <mergeCell ref="D13:F13"/>
    <mergeCell ref="D24:F24"/>
    <mergeCell ref="E14:F14"/>
    <mergeCell ref="G14:H14"/>
    <mergeCell ref="N4:Q4"/>
    <mergeCell ref="N13:Q13"/>
    <mergeCell ref="D8:H8"/>
    <mergeCell ref="G9:H9"/>
    <mergeCell ref="D22:F22"/>
    <mergeCell ref="G10:H10"/>
    <mergeCell ref="G12:H12"/>
    <mergeCell ref="G13:H13"/>
    <mergeCell ref="D9:F9"/>
    <mergeCell ref="D10:F10"/>
    <mergeCell ref="N9:O9"/>
    <mergeCell ref="N11:O11"/>
    <mergeCell ref="N18:O18"/>
    <mergeCell ref="N20:O20"/>
    <mergeCell ref="D19:F19"/>
    <mergeCell ref="D20:F20"/>
    <mergeCell ref="D21:F21"/>
    <mergeCell ref="N8:O8"/>
    <mergeCell ref="N10:O10"/>
    <mergeCell ref="P8:Q8"/>
    <mergeCell ref="P10:Q10"/>
    <mergeCell ref="N17:O17"/>
    <mergeCell ref="P17:Q17"/>
    <mergeCell ref="N19:O19"/>
    <mergeCell ref="D2:F2"/>
    <mergeCell ref="G2:H2"/>
    <mergeCell ref="D71:F71"/>
    <mergeCell ref="D72:F72"/>
    <mergeCell ref="D66:F66"/>
    <mergeCell ref="D67:F67"/>
    <mergeCell ref="D68:F68"/>
    <mergeCell ref="D65:F65"/>
    <mergeCell ref="D73:F73"/>
    <mergeCell ref="D4:H4"/>
    <mergeCell ref="G6:H6"/>
    <mergeCell ref="D37:F37"/>
    <mergeCell ref="D38:F38"/>
    <mergeCell ref="D11:F11"/>
    <mergeCell ref="D12:F12"/>
    <mergeCell ref="D36:F36"/>
    <mergeCell ref="D62:F62"/>
    <mergeCell ref="G58:H58"/>
    <mergeCell ref="D47:F47"/>
    <mergeCell ref="D61:F61"/>
    <mergeCell ref="D45:F45"/>
    <mergeCell ref="D55:F55"/>
    <mergeCell ref="D50:F51"/>
    <mergeCell ref="G51:H51"/>
    <mergeCell ref="D52:F52"/>
    <mergeCell ref="H52:H53"/>
    <mergeCell ref="H59:H60"/>
    <mergeCell ref="D48:F48"/>
    <mergeCell ref="D60:E60"/>
    <mergeCell ref="D54:F54"/>
    <mergeCell ref="H54:H55"/>
    <mergeCell ref="D59:F59"/>
    <mergeCell ref="H61:H62"/>
    <mergeCell ref="D70:F70"/>
    <mergeCell ref="H65:H67"/>
    <mergeCell ref="D74:F74"/>
    <mergeCell ref="K36:L36"/>
    <mergeCell ref="K37:L37"/>
    <mergeCell ref="K38:L38"/>
    <mergeCell ref="K39:L39"/>
    <mergeCell ref="D97:F98"/>
    <mergeCell ref="G97:H98"/>
    <mergeCell ref="L59:M59"/>
    <mergeCell ref="K65:L65"/>
    <mergeCell ref="H71:H73"/>
    <mergeCell ref="I71:J71"/>
    <mergeCell ref="K71:L71"/>
    <mergeCell ref="H77:H79"/>
    <mergeCell ref="I77:J77"/>
    <mergeCell ref="K77:L77"/>
    <mergeCell ref="I40:J41"/>
    <mergeCell ref="I42:J42"/>
    <mergeCell ref="I43:J43"/>
    <mergeCell ref="I44:J44"/>
    <mergeCell ref="I45:J45"/>
    <mergeCell ref="D46:E46"/>
    <mergeCell ref="I46:J46"/>
    <mergeCell ref="D103:F104"/>
    <mergeCell ref="G103:H104"/>
    <mergeCell ref="D92:F93"/>
    <mergeCell ref="G92:H93"/>
    <mergeCell ref="D100:F101"/>
    <mergeCell ref="G100:H101"/>
    <mergeCell ref="D80:F80"/>
    <mergeCell ref="D85:H85"/>
    <mergeCell ref="D86:F86"/>
    <mergeCell ref="G86:H86"/>
    <mergeCell ref="D95:F95"/>
    <mergeCell ref="G95:H95"/>
    <mergeCell ref="D90:F90"/>
    <mergeCell ref="G90:H90"/>
    <mergeCell ref="D88:F88"/>
    <mergeCell ref="G88:H88"/>
    <mergeCell ref="D82:H82"/>
    <mergeCell ref="D83:F83"/>
    <mergeCell ref="N59:O60"/>
    <mergeCell ref="L60:M60"/>
    <mergeCell ref="J61:K61"/>
    <mergeCell ref="L61:M61"/>
    <mergeCell ref="N61:O62"/>
    <mergeCell ref="J62:K62"/>
    <mergeCell ref="L62:M62"/>
    <mergeCell ref="J50:K51"/>
    <mergeCell ref="L51:O51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C177:AD177"/>
    <mergeCell ref="CE7:CF7"/>
    <mergeCell ref="CE19:CF19"/>
    <mergeCell ref="CE40:CF40"/>
    <mergeCell ref="CE52:CF52"/>
    <mergeCell ref="K18:L18"/>
    <mergeCell ref="K19:L19"/>
    <mergeCell ref="K20:L20"/>
    <mergeCell ref="K21:L21"/>
    <mergeCell ref="K24:L24"/>
    <mergeCell ref="K26:L26"/>
    <mergeCell ref="K27:L27"/>
    <mergeCell ref="K25:L25"/>
    <mergeCell ref="K23:L23"/>
    <mergeCell ref="U16:V16"/>
    <mergeCell ref="S17:T17"/>
    <mergeCell ref="U17:V17"/>
    <mergeCell ref="S18:T18"/>
    <mergeCell ref="BQ18:BR18"/>
    <mergeCell ref="BS18:BT18"/>
    <mergeCell ref="K40:L41"/>
    <mergeCell ref="K42:L42"/>
    <mergeCell ref="K43:L43"/>
    <mergeCell ref="K44:L44"/>
    <mergeCell ref="K45:L45"/>
    <mergeCell ref="I21:J21"/>
    <mergeCell ref="J57:K58"/>
    <mergeCell ref="L58:O58"/>
    <mergeCell ref="J59:K59"/>
    <mergeCell ref="CG7:CH7"/>
    <mergeCell ref="CI7:CJ7"/>
    <mergeCell ref="CE8:CF8"/>
    <mergeCell ref="CG8:CH8"/>
    <mergeCell ref="CI8:CJ8"/>
    <mergeCell ref="CE18:CF18"/>
    <mergeCell ref="CG18:CH18"/>
    <mergeCell ref="CI18:CJ18"/>
    <mergeCell ref="CG52:CH52"/>
    <mergeCell ref="CI52:CJ52"/>
    <mergeCell ref="I14:J15"/>
    <mergeCell ref="K14:L15"/>
    <mergeCell ref="I16:J16"/>
    <mergeCell ref="K16:L16"/>
    <mergeCell ref="I17:J17"/>
    <mergeCell ref="K17:L17"/>
    <mergeCell ref="I18:J18"/>
    <mergeCell ref="S15:T15"/>
    <mergeCell ref="U15:V15"/>
    <mergeCell ref="S16:T16"/>
    <mergeCell ref="CK18:CL18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DO7:DP7"/>
    <mergeCell ref="DC18:DD18"/>
    <mergeCell ref="DF18:DG18"/>
    <mergeCell ref="DH18:DI18"/>
    <mergeCell ref="DJ18:DK18"/>
    <mergeCell ref="DL18:DM18"/>
    <mergeCell ref="CN18:CO18"/>
    <mergeCell ref="CP18:CQ18"/>
    <mergeCell ref="CR18:CS18"/>
    <mergeCell ref="DO18:DP18"/>
    <mergeCell ref="DA29:DB29"/>
    <mergeCell ref="DF29:DG29"/>
    <mergeCell ref="DH29:DI29"/>
    <mergeCell ref="DJ29:DK29"/>
    <mergeCell ref="DO29:DP29"/>
    <mergeCell ref="CN40:CO40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I22:J22"/>
    <mergeCell ref="K22:L22"/>
    <mergeCell ref="I28:J28"/>
    <mergeCell ref="K28:L28"/>
    <mergeCell ref="CN29:CO29"/>
    <mergeCell ref="CP29:CQ29"/>
    <mergeCell ref="CR29:CS29"/>
    <mergeCell ref="CW29:CX29"/>
    <mergeCell ref="CY29:CZ29"/>
    <mergeCell ref="I27:J27"/>
    <mergeCell ref="I24:J24"/>
    <mergeCell ref="I25:J25"/>
    <mergeCell ref="I26:J26"/>
    <mergeCell ref="AY29:AZ29"/>
    <mergeCell ref="BD29:BE29"/>
    <mergeCell ref="BF29:BG29"/>
    <mergeCell ref="BH29:BI29"/>
    <mergeCell ref="BM29:BN29"/>
    <mergeCell ref="BO29:BP29"/>
    <mergeCell ref="BQ29:BR29"/>
    <mergeCell ref="BV29:BW29"/>
    <mergeCell ref="BX29:BY29"/>
    <mergeCell ref="BZ29:CA29"/>
    <mergeCell ref="I23:J23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G40:CH40"/>
    <mergeCell ref="CI40:CJ40"/>
    <mergeCell ref="CK40:CL40"/>
    <mergeCell ref="CE41:CF41"/>
    <mergeCell ref="CG41:CH41"/>
    <mergeCell ref="CI41:CJ41"/>
    <mergeCell ref="CK41:CL41"/>
    <mergeCell ref="BQ40:BR40"/>
    <mergeCell ref="DC40:DD40"/>
    <mergeCell ref="CP40:CQ40"/>
    <mergeCell ref="CR40:CS40"/>
    <mergeCell ref="CT40:CU40"/>
    <mergeCell ref="CW40:CX40"/>
    <mergeCell ref="CY40:CZ40"/>
    <mergeCell ref="DA40:DB40"/>
    <mergeCell ref="CN41:CO41"/>
    <mergeCell ref="CP41:CQ41"/>
    <mergeCell ref="CR41:CS41"/>
    <mergeCell ref="CT41:CU41"/>
    <mergeCell ref="CW41:CX41"/>
    <mergeCell ref="CY41:CZ41"/>
    <mergeCell ref="DA41:DB41"/>
    <mergeCell ref="CB40:CC40"/>
    <mergeCell ref="DF40:DG40"/>
    <mergeCell ref="DH40:DI40"/>
    <mergeCell ref="DJ40:DK40"/>
    <mergeCell ref="DL40:DM40"/>
    <mergeCell ref="DO40:DP40"/>
    <mergeCell ref="DQ40:DR40"/>
    <mergeCell ref="DS40:DT40"/>
    <mergeCell ref="DU40:DV40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I47:J47"/>
    <mergeCell ref="K47:L47"/>
    <mergeCell ref="I48:J48"/>
    <mergeCell ref="K48:L48"/>
    <mergeCell ref="CN51:CO51"/>
    <mergeCell ref="CP51:CQ51"/>
    <mergeCell ref="CR51:CS51"/>
    <mergeCell ref="CW51:CX51"/>
    <mergeCell ref="CY51:CZ51"/>
    <mergeCell ref="CE51:CF51"/>
    <mergeCell ref="CG51:CH51"/>
    <mergeCell ref="CI51:CJ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BX51:BY51"/>
    <mergeCell ref="BZ51:CA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C93:AD93"/>
    <mergeCell ref="AE93:AF93"/>
    <mergeCell ref="AG93:AH93"/>
    <mergeCell ref="AI93:AJ93"/>
    <mergeCell ref="AK93:AL93"/>
    <mergeCell ref="AM93:AN93"/>
    <mergeCell ref="V102:W102"/>
    <mergeCell ref="AC73:AN73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AC92:AD92"/>
    <mergeCell ref="AE92:AF92"/>
    <mergeCell ref="AG92:AH92"/>
    <mergeCell ref="AI92:AJ92"/>
  </mergeCells>
  <conditionalFormatting sqref="D90">
    <cfRule type="cellIs" dxfId="439" priority="23" operator="lessThan">
      <formula>0</formula>
    </cfRule>
    <cfRule type="cellIs" dxfId="438" priority="24" operator="greaterThan">
      <formula>0</formula>
    </cfRule>
  </conditionalFormatting>
  <conditionalFormatting sqref="D92">
    <cfRule type="cellIs" dxfId="437" priority="25" operator="lessThan">
      <formula>0</formula>
    </cfRule>
    <cfRule type="cellIs" dxfId="436" priority="26" operator="greaterThan">
      <formula>0</formula>
    </cfRule>
  </conditionalFormatting>
  <conditionalFormatting sqref="D97">
    <cfRule type="cellIs" dxfId="435" priority="27" operator="lessThan">
      <formula>0</formula>
    </cfRule>
    <cfRule type="cellIs" dxfId="434" priority="28" operator="greaterThan">
      <formula>0</formula>
    </cfRule>
  </conditionalFormatting>
  <conditionalFormatting sqref="D100">
    <cfRule type="cellIs" dxfId="433" priority="21" operator="lessThan">
      <formula>0</formula>
    </cfRule>
    <cfRule type="cellIs" dxfId="432" priority="22" operator="greaterThan">
      <formula>0</formula>
    </cfRule>
  </conditionalFormatting>
  <conditionalFormatting sqref="D109">
    <cfRule type="cellIs" dxfId="431" priority="47" operator="lessThan">
      <formula>0</formula>
    </cfRule>
    <cfRule type="cellIs" dxfId="430" priority="48" operator="greaterThan">
      <formula>0</formula>
    </cfRule>
  </conditionalFormatting>
  <conditionalFormatting sqref="E14:F14">
    <cfRule type="cellIs" dxfId="429" priority="13" operator="equal">
      <formula>$V$93</formula>
    </cfRule>
    <cfRule type="cellIs" dxfId="428" priority="14" operator="equal">
      <formula>$V$95</formula>
    </cfRule>
    <cfRule type="cellIs" dxfId="427" priority="15" operator="equal">
      <formula>$V$94</formula>
    </cfRule>
    <cfRule type="cellIs" dxfId="426" priority="16" operator="equal">
      <formula>$V$93</formula>
    </cfRule>
    <cfRule type="cellIs" dxfId="425" priority="17" operator="equal">
      <formula>$V$92</formula>
    </cfRule>
    <cfRule type="cellIs" dxfId="424" priority="18" operator="equal">
      <formula>$N$26</formula>
    </cfRule>
    <cfRule type="cellIs" dxfId="423" priority="19" operator="equal">
      <formula>$N$25</formula>
    </cfRule>
    <cfRule type="cellIs" dxfId="422" priority="20" operator="equal">
      <formula>$N$25</formula>
    </cfRule>
  </conditionalFormatting>
  <conditionalFormatting sqref="G11">
    <cfRule type="cellIs" dxfId="421" priority="49" operator="equal">
      <formula>$V$91</formula>
    </cfRule>
    <cfRule type="cellIs" dxfId="420" priority="50" operator="equal">
      <formula>$V$90</formula>
    </cfRule>
    <cfRule type="cellIs" dxfId="419" priority="51" operator="equal">
      <formula>$V$90</formula>
    </cfRule>
    <cfRule type="cellIs" dxfId="418" priority="52" operator="equal">
      <formula>$V$90</formula>
    </cfRule>
  </conditionalFormatting>
  <conditionalFormatting sqref="J91">
    <cfRule type="cellIs" dxfId="417" priority="41" operator="lessThan">
      <formula>0</formula>
    </cfRule>
    <cfRule type="cellIs" dxfId="416" priority="42" operator="greaterThan">
      <formula>0</formula>
    </cfRule>
  </conditionalFormatting>
  <conditionalFormatting sqref="J93">
    <cfRule type="cellIs" dxfId="415" priority="45" operator="lessThan">
      <formula>0</formula>
    </cfRule>
    <cfRule type="cellIs" dxfId="414" priority="46" operator="greaterThan">
      <formula>0</formula>
    </cfRule>
  </conditionalFormatting>
  <conditionalFormatting sqref="J95">
    <cfRule type="cellIs" dxfId="413" priority="43" operator="lessThan">
      <formula>0</formula>
    </cfRule>
    <cfRule type="cellIs" dxfId="412" priority="44" operator="greaterThan">
      <formula>0</formula>
    </cfRule>
  </conditionalFormatting>
  <conditionalFormatting sqref="N10:N11">
    <cfRule type="cellIs" dxfId="411" priority="3" operator="lessThan">
      <formula>0</formula>
    </cfRule>
    <cfRule type="cellIs" dxfId="410" priority="4" operator="greaterThan">
      <formula>0</formula>
    </cfRule>
  </conditionalFormatting>
  <conditionalFormatting sqref="N19:N20">
    <cfRule type="cellIs" dxfId="409" priority="11" operator="lessThan">
      <formula>0</formula>
    </cfRule>
    <cfRule type="cellIs" dxfId="408" priority="12" operator="greaterThan">
      <formula>0</formula>
    </cfRule>
  </conditionalFormatting>
  <conditionalFormatting sqref="O6:P6">
    <cfRule type="cellIs" dxfId="407" priority="1" operator="lessThan">
      <formula>0</formula>
    </cfRule>
    <cfRule type="cellIs" dxfId="406" priority="2" operator="greaterThan">
      <formula>0</formula>
    </cfRule>
  </conditionalFormatting>
  <conditionalFormatting sqref="O15:P15">
    <cfRule type="cellIs" dxfId="405" priority="9" operator="lessThan">
      <formula>0</formula>
    </cfRule>
    <cfRule type="cellIs" dxfId="404" priority="10" operator="greaterThan">
      <formula>0</formula>
    </cfRule>
  </conditionalFormatting>
  <conditionalFormatting sqref="S10:S11">
    <cfRule type="cellIs" dxfId="403" priority="7" operator="lessThan">
      <formula>0</formula>
    </cfRule>
    <cfRule type="cellIs" dxfId="402" priority="8" operator="greaterThan">
      <formula>0</formula>
    </cfRule>
  </conditionalFormatting>
  <conditionalFormatting sqref="S19:S20">
    <cfRule type="cellIs" dxfId="401" priority="5" operator="lessThan">
      <formula>0</formula>
    </cfRule>
    <cfRule type="cellIs" dxfId="40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FC1BF73C-8083-5B46-8FEC-7ECDD81BDB02}">
      <formula1>ISNUMBER(D6)</formula1>
    </dataValidation>
    <dataValidation type="custom" allowBlank="1" showInputMessage="1" showErrorMessage="1" errorTitle="خطاء في ادخال الامر" error="فقط استخدم الارقام" sqref="D61:F61 D10:F10 J61 J54 D53:E53 D54:F54 D73:F73 D67 D79:F79" xr:uid="{13AD19C7-274D-2C49-A520-4CEB1B5D73F0}">
      <formula1>ISNUMBER(D10)</formula1>
    </dataValidation>
    <dataValidation allowBlank="1" showInputMessage="1" showErrorMessage="1" errorTitle="خطاء في ادخال الامر" error="فقط استخدم الارقام " sqref="G70 G64 G77 D52:G52 D59:G59 J59 L59 J52 L52" xr:uid="{85A4ADA7-DBE1-FB44-97E3-01150BFED5EA}"/>
    <dataValidation type="list" allowBlank="1" showInputMessage="1" showErrorMessage="1" sqref="F46" xr:uid="{78908E17-A28D-DB47-B5D4-1986362A2C3E}">
      <formula1>"الفطر , الاضحى"</formula1>
    </dataValidation>
    <dataValidation type="list" allowBlank="1" showInputMessage="1" showErrorMessage="1" sqref="G33" xr:uid="{5839FDC4-07C6-374B-9C8F-2C5808884765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659483B5-825A-9B48-940E-7372401554D4}"/>
    <dataValidation type="list" allowBlank="1" showInputMessage="1" showErrorMessage="1" sqref="G83 G34:G40 G27:G32 H68 H74 H80 G16:G23 G42:G48" xr:uid="{81854304-7E51-8C4B-92BE-1616AA56F2D8}">
      <formula1>"NBK,ILA,BBK,MEEM,NBB,غير محسوب ذي الشهر,بطاقة صراف الالي"</formula1>
    </dataValidation>
    <dataValidation type="list" allowBlank="1" showInputMessage="1" showErrorMessage="1" sqref="G24:G26" xr:uid="{2A7B4B11-582F-9349-A691-16FA87C307DB}">
      <formula1>"NBK,ILA,BBK,MEEM,NBB,غير محسوب ذي الشهر"</formula1>
    </dataValidation>
    <dataValidation type="list" allowBlank="1" showInputMessage="1" showErrorMessage="1" sqref="I34:J39 I83:J83 I77:J77 I71:J71 I65:J65 I40 I42:J48 I16:J32" xr:uid="{18C33BC3-956C-E543-BB80-7FC7A3EAA5F5}">
      <formula1>"NBK,ILA,BBK,MEEM,NBB,-"</formula1>
    </dataValidation>
    <dataValidation type="list" allowBlank="1" showInputMessage="1" showErrorMessage="1" sqref="G11" xr:uid="{29C8FB17-5697-5943-88D3-DDBBB00061AF}">
      <formula1>$V$90:$V$91</formula1>
    </dataValidation>
    <dataValidation type="list" allowBlank="1" showInputMessage="1" showErrorMessage="1" sqref="E14:F14" xr:uid="{4D9A6BF6-8A4B-D045-883C-71E925882745}">
      <formula1>$V$92:$V$95</formula1>
    </dataValidation>
  </dataValidations>
  <hyperlinks>
    <hyperlink ref="B6:B9" location="'صفحة الرئيسية'!A1" display="اضغط هنا للرجوع الصفحة  الرئيسية" xr:uid="{70E3F23A-BEFD-C54A-801F-81636EB6E6F0}"/>
    <hyperlink ref="B16" location="'1'!A1" display="شهر 1" xr:uid="{F2ED9199-22A7-E149-8D94-9909D94D5E76}"/>
    <hyperlink ref="B17" location="'2'!A1" display="شهر 2" xr:uid="{9D949A5F-EA19-2A44-ADB6-B7715673D86C}"/>
    <hyperlink ref="B18" location="'3'!A1" display="شهر 3" xr:uid="{78FFF665-ED53-EF4D-8D40-A891E3F3C1E3}"/>
    <hyperlink ref="B19" location="'4'!A1" display="شهر 4" xr:uid="{4A7CD587-AAC3-7E4E-A4C6-5FC83A3E4C40}"/>
    <hyperlink ref="B20" location="'5'!A1" display="شهر 5" xr:uid="{E7FA4626-C64F-6C4F-895F-379BEC35E456}"/>
    <hyperlink ref="B21" location="'6'!A1" display="شهر 6" xr:uid="{5AAA3AAC-F91F-1E4B-833E-40206BE2A93C}"/>
    <hyperlink ref="B22" location="'7'!A1" display="شهر 7" xr:uid="{8B1270F2-2374-D849-9546-CCC403071B7D}"/>
    <hyperlink ref="B23" location="'8'!A1" display="شهر 8" xr:uid="{F2E6E162-167E-2148-803D-2B47DA87D161}"/>
    <hyperlink ref="B24" location="'9'!A1" display="شهر 9" xr:uid="{FB99197F-E61E-AC4C-AAB7-6B8AAB3C5004}"/>
    <hyperlink ref="B25" location="'10'!A1" display="شهر 10" xr:uid="{303B567D-5CAE-3D45-B254-497C1CE3A60A}"/>
    <hyperlink ref="B26" location="'11'!A1" display="شهر 11" xr:uid="{4636B744-1490-A84A-9E9E-BFE93B5B8432}"/>
    <hyperlink ref="B27" location="'12'!A1" display="شهر 12" xr:uid="{AC20532D-E254-2943-9FC9-9B235A3CBA9C}"/>
    <hyperlink ref="B28:B30" location="'سلف و دين واقساط'!A1" display="سلف و دين واقساط" xr:uid="{BA34567C-EDDA-704B-96D3-3ABBD6982BBF}"/>
  </hyperlink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5BF2-4868-DD42-A55D-55B914CB0AD1}">
  <sheetPr codeName="Sheet4"/>
  <dimension ref="B1:DW235"/>
  <sheetViews>
    <sheetView zoomScale="110" zoomScaleNormal="11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7.3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131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461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AC197:AD197"/>
    <mergeCell ref="AF197:AG197"/>
    <mergeCell ref="AC207:AD207"/>
    <mergeCell ref="AF207:AG207"/>
    <mergeCell ref="AI207:AJ207"/>
    <mergeCell ref="AC217:AD21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I84:AJ84"/>
    <mergeCell ref="AK84:AL84"/>
    <mergeCell ref="AM84:AN84"/>
    <mergeCell ref="AC83:AD83"/>
    <mergeCell ref="AC92:AD92"/>
    <mergeCell ref="AM93:AN93"/>
    <mergeCell ref="AM92:AN92"/>
    <mergeCell ref="AM83:AN83"/>
    <mergeCell ref="AE83:AF83"/>
    <mergeCell ref="AG83:AH83"/>
    <mergeCell ref="AI83:AJ83"/>
    <mergeCell ref="AK83:AL83"/>
    <mergeCell ref="AI93:AJ93"/>
    <mergeCell ref="AK93:AL93"/>
    <mergeCell ref="AI92:AJ92"/>
    <mergeCell ref="AK92:AL92"/>
    <mergeCell ref="AG63:AH63"/>
    <mergeCell ref="V84:W84"/>
    <mergeCell ref="AC147:AD147"/>
    <mergeCell ref="AC157:AD157"/>
    <mergeCell ref="AF157:AG157"/>
    <mergeCell ref="AC167:AD167"/>
    <mergeCell ref="AF167:AG167"/>
    <mergeCell ref="AC63:AD63"/>
    <mergeCell ref="V102:W102"/>
    <mergeCell ref="Y84:Z84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3:CC63"/>
    <mergeCell ref="AL63:AM63"/>
    <mergeCell ref="AN63:AO63"/>
    <mergeCell ref="AU63:AV63"/>
    <mergeCell ref="AU62:AV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AG62:AH62"/>
    <mergeCell ref="AI62:AJ62"/>
    <mergeCell ref="AP62:AQ62"/>
    <mergeCell ref="AR62:AS62"/>
    <mergeCell ref="AW62:AX62"/>
    <mergeCell ref="AY62:AZ62"/>
    <mergeCell ref="BA62:BB62"/>
    <mergeCell ref="BD62:BE62"/>
    <mergeCell ref="BF62:BG62"/>
    <mergeCell ref="AL62:AM62"/>
    <mergeCell ref="AN62:AO62"/>
    <mergeCell ref="AL51:AM51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O41:BP41"/>
    <mergeCell ref="CB41:CC41"/>
    <mergeCell ref="BQ41:BR41"/>
    <mergeCell ref="BS41:BT41"/>
    <mergeCell ref="BV41:BW41"/>
    <mergeCell ref="BX41:BY41"/>
    <mergeCell ref="BZ40:CA40"/>
    <mergeCell ref="AW52:AX52"/>
    <mergeCell ref="AY52:AZ52"/>
    <mergeCell ref="BD52:BE52"/>
    <mergeCell ref="BF52:BG52"/>
    <mergeCell ref="BH52:BI52"/>
    <mergeCell ref="BM51:BN51"/>
    <mergeCell ref="BO51:BP51"/>
    <mergeCell ref="BQ51:BR51"/>
    <mergeCell ref="BV51:BW51"/>
    <mergeCell ref="BX51:BY51"/>
    <mergeCell ref="BZ51:CA51"/>
    <mergeCell ref="BZ41:CA41"/>
    <mergeCell ref="BV52:BW52"/>
    <mergeCell ref="BX52:BY52"/>
    <mergeCell ref="BZ52:CA52"/>
    <mergeCell ref="BM52:BN52"/>
    <mergeCell ref="BO52:BP52"/>
    <mergeCell ref="BQ52:BR52"/>
    <mergeCell ref="BV30:BW30"/>
    <mergeCell ref="BZ30:CA30"/>
    <mergeCell ref="AC40:AD40"/>
    <mergeCell ref="AE40:AF40"/>
    <mergeCell ref="AG40:AH40"/>
    <mergeCell ref="AI40:AJ40"/>
    <mergeCell ref="AL40:AM40"/>
    <mergeCell ref="AN40:AO40"/>
    <mergeCell ref="AP40:AQ40"/>
    <mergeCell ref="AR40:AS40"/>
    <mergeCell ref="AU40:AV40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BQ40:BR40"/>
    <mergeCell ref="BS40:BT40"/>
    <mergeCell ref="BV40:BW40"/>
    <mergeCell ref="BX40:BY40"/>
    <mergeCell ref="BD30:BE30"/>
    <mergeCell ref="BF30:BG30"/>
    <mergeCell ref="BH30:BI30"/>
    <mergeCell ref="BM30:BN30"/>
    <mergeCell ref="BO30:BP30"/>
    <mergeCell ref="BQ30:BR30"/>
    <mergeCell ref="AL19:AM19"/>
    <mergeCell ref="AP19:AQ19"/>
    <mergeCell ref="AR19:AS19"/>
    <mergeCell ref="AU19:AV19"/>
    <mergeCell ref="AW19:AX19"/>
    <mergeCell ref="BD29:BE29"/>
    <mergeCell ref="BF29:BG29"/>
    <mergeCell ref="AC30:AD30"/>
    <mergeCell ref="AE30:AF30"/>
    <mergeCell ref="AG30:AH30"/>
    <mergeCell ref="AL30:AM30"/>
    <mergeCell ref="AN30:AO30"/>
    <mergeCell ref="AP30:AQ30"/>
    <mergeCell ref="AU30:AV30"/>
    <mergeCell ref="AW30:AX30"/>
    <mergeCell ref="AY30:AZ30"/>
    <mergeCell ref="BO7:BP7"/>
    <mergeCell ref="BQ7:BR7"/>
    <mergeCell ref="BV7:BW7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N7:AO7"/>
    <mergeCell ref="AP7:AQ7"/>
    <mergeCell ref="AU7:AV7"/>
    <mergeCell ref="AW7:AX7"/>
    <mergeCell ref="AY7:AZ7"/>
    <mergeCell ref="BD7:BE7"/>
    <mergeCell ref="BF7:BG7"/>
    <mergeCell ref="BH7:BI7"/>
    <mergeCell ref="BM7:BN7"/>
    <mergeCell ref="AE7:AF7"/>
    <mergeCell ref="AG7:AH7"/>
    <mergeCell ref="AL7:AM7"/>
    <mergeCell ref="S16:T16"/>
    <mergeCell ref="U16:V16"/>
    <mergeCell ref="S17:T17"/>
    <mergeCell ref="U17:V17"/>
    <mergeCell ref="S18:T18"/>
    <mergeCell ref="S19:T19"/>
    <mergeCell ref="U19:V19"/>
    <mergeCell ref="AI19:AJ19"/>
    <mergeCell ref="AC7:AD7"/>
    <mergeCell ref="S9:T9"/>
    <mergeCell ref="S10:T10"/>
    <mergeCell ref="U10:V10"/>
    <mergeCell ref="S11:T11"/>
    <mergeCell ref="S13:V13"/>
    <mergeCell ref="S14:T14"/>
    <mergeCell ref="U14:V14"/>
    <mergeCell ref="S15:T15"/>
    <mergeCell ref="U15:V15"/>
    <mergeCell ref="AI18:AJ18"/>
    <mergeCell ref="AE18:AF18"/>
    <mergeCell ref="AE19:AF19"/>
    <mergeCell ref="AG18:AH18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D82:H82"/>
    <mergeCell ref="K83:L83"/>
    <mergeCell ref="I86:K86"/>
    <mergeCell ref="AC84:AD84"/>
    <mergeCell ref="AE84:AF84"/>
    <mergeCell ref="AG84:AH84"/>
    <mergeCell ref="AC93:AD93"/>
    <mergeCell ref="AE93:AF93"/>
    <mergeCell ref="AG93:AH93"/>
    <mergeCell ref="AE92:AF92"/>
    <mergeCell ref="AG92:AH92"/>
    <mergeCell ref="D92:F93"/>
    <mergeCell ref="G92:H93"/>
    <mergeCell ref="D80:F80"/>
    <mergeCell ref="D72:F72"/>
    <mergeCell ref="AC74:AD74"/>
    <mergeCell ref="AE74:AF74"/>
    <mergeCell ref="AG74:AH74"/>
    <mergeCell ref="D79:F79"/>
    <mergeCell ref="AC73:AN73"/>
    <mergeCell ref="AC75:AD75"/>
    <mergeCell ref="AE75:AF75"/>
    <mergeCell ref="AG75:AH75"/>
    <mergeCell ref="AI75:AJ75"/>
    <mergeCell ref="AK75:AL75"/>
    <mergeCell ref="AM75:AN75"/>
    <mergeCell ref="AI74:AJ74"/>
    <mergeCell ref="AK74:AL74"/>
    <mergeCell ref="AM74:AN74"/>
    <mergeCell ref="I77:J77"/>
    <mergeCell ref="K77:L77"/>
    <mergeCell ref="X76:Z76"/>
    <mergeCell ref="D77:F77"/>
    <mergeCell ref="V78:W78"/>
    <mergeCell ref="Y78:Z78"/>
    <mergeCell ref="D78:F78"/>
    <mergeCell ref="D74:F74"/>
    <mergeCell ref="AC52:AD52"/>
    <mergeCell ref="AE52:AF52"/>
    <mergeCell ref="H61:H62"/>
    <mergeCell ref="L53:M53"/>
    <mergeCell ref="I65:J65"/>
    <mergeCell ref="K65:L65"/>
    <mergeCell ref="J61:K61"/>
    <mergeCell ref="L61:M61"/>
    <mergeCell ref="N61:O62"/>
    <mergeCell ref="J62:K62"/>
    <mergeCell ref="L62:M62"/>
    <mergeCell ref="L54:M54"/>
    <mergeCell ref="N54:O55"/>
    <mergeCell ref="J55:K55"/>
    <mergeCell ref="L55:M55"/>
    <mergeCell ref="J57:K58"/>
    <mergeCell ref="L58:O58"/>
    <mergeCell ref="AE63:AF63"/>
    <mergeCell ref="D71:F71"/>
    <mergeCell ref="D73:F73"/>
    <mergeCell ref="G76:H76"/>
    <mergeCell ref="H31:H32"/>
    <mergeCell ref="D33:F34"/>
    <mergeCell ref="H33:H34"/>
    <mergeCell ref="D35:F35"/>
    <mergeCell ref="G40:G41"/>
    <mergeCell ref="H40:H41"/>
    <mergeCell ref="D42:F42"/>
    <mergeCell ref="D46:E46"/>
    <mergeCell ref="D62:F62"/>
    <mergeCell ref="D68:F68"/>
    <mergeCell ref="D57:F58"/>
    <mergeCell ref="G58:H58"/>
    <mergeCell ref="D59:F59"/>
    <mergeCell ref="H59:H60"/>
    <mergeCell ref="D60:E60"/>
    <mergeCell ref="D65:F65"/>
    <mergeCell ref="D66:F66"/>
    <mergeCell ref="D61:F61"/>
    <mergeCell ref="D67:F67"/>
    <mergeCell ref="H65:H67"/>
    <mergeCell ref="H71:H73"/>
    <mergeCell ref="I38:J38"/>
    <mergeCell ref="I39:J39"/>
    <mergeCell ref="I31:J31"/>
    <mergeCell ref="I32:J32"/>
    <mergeCell ref="I34:J34"/>
    <mergeCell ref="I35:J35"/>
    <mergeCell ref="H29:H30"/>
    <mergeCell ref="S20:T20"/>
    <mergeCell ref="AC18:AD18"/>
    <mergeCell ref="K30:L30"/>
    <mergeCell ref="I20:J20"/>
    <mergeCell ref="I21:J21"/>
    <mergeCell ref="I27:J27"/>
    <mergeCell ref="I29:J29"/>
    <mergeCell ref="I30:J30"/>
    <mergeCell ref="I24:J24"/>
    <mergeCell ref="I23:J23"/>
    <mergeCell ref="AC19:AD19"/>
    <mergeCell ref="K19:L19"/>
    <mergeCell ref="K20:L20"/>
    <mergeCell ref="K21:L21"/>
    <mergeCell ref="K23:L23"/>
    <mergeCell ref="I22:J22"/>
    <mergeCell ref="K22:L22"/>
    <mergeCell ref="K25:L25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I14:J15"/>
    <mergeCell ref="K14:L15"/>
    <mergeCell ref="I16:J16"/>
    <mergeCell ref="K16:L16"/>
    <mergeCell ref="I17:J17"/>
    <mergeCell ref="E14:F14"/>
    <mergeCell ref="G14:H14"/>
    <mergeCell ref="N4:Q4"/>
    <mergeCell ref="N8:O8"/>
    <mergeCell ref="P8:Q8"/>
    <mergeCell ref="N9:O9"/>
    <mergeCell ref="N10:O10"/>
    <mergeCell ref="P10:Q10"/>
    <mergeCell ref="D13:F13"/>
    <mergeCell ref="D10:F10"/>
    <mergeCell ref="D11:F11"/>
    <mergeCell ref="N11:O11"/>
    <mergeCell ref="N13:Q13"/>
    <mergeCell ref="K38:L38"/>
    <mergeCell ref="K39:L39"/>
    <mergeCell ref="B6:B9"/>
    <mergeCell ref="D37:F37"/>
    <mergeCell ref="D18:F18"/>
    <mergeCell ref="D30:F30"/>
    <mergeCell ref="D31:F31"/>
    <mergeCell ref="D32:F32"/>
    <mergeCell ref="D19:F19"/>
    <mergeCell ref="D20:F20"/>
    <mergeCell ref="D21:F21"/>
    <mergeCell ref="D24:F24"/>
    <mergeCell ref="D25:F25"/>
    <mergeCell ref="D6:F6"/>
    <mergeCell ref="D9:F9"/>
    <mergeCell ref="D12:F12"/>
    <mergeCell ref="D26:F26"/>
    <mergeCell ref="D27:F27"/>
    <mergeCell ref="D28:F28"/>
    <mergeCell ref="D36:F36"/>
    <mergeCell ref="D29:F29"/>
    <mergeCell ref="D23:F23"/>
    <mergeCell ref="B28:B30"/>
    <mergeCell ref="I28:J28"/>
    <mergeCell ref="G51:H51"/>
    <mergeCell ref="D54:F54"/>
    <mergeCell ref="D52:F52"/>
    <mergeCell ref="H52:H53"/>
    <mergeCell ref="D43:F43"/>
    <mergeCell ref="D38:F38"/>
    <mergeCell ref="D39:F39"/>
    <mergeCell ref="D45:F45"/>
    <mergeCell ref="D47:F47"/>
    <mergeCell ref="D44:F44"/>
    <mergeCell ref="D48:F48"/>
    <mergeCell ref="D50:F51"/>
    <mergeCell ref="D53:E53"/>
    <mergeCell ref="H54:H55"/>
    <mergeCell ref="D55:F55"/>
    <mergeCell ref="I71:J71"/>
    <mergeCell ref="K71:L71"/>
    <mergeCell ref="I40:J41"/>
    <mergeCell ref="K40:L41"/>
    <mergeCell ref="I42:J42"/>
    <mergeCell ref="K42:L42"/>
    <mergeCell ref="I43:J43"/>
    <mergeCell ref="K43:L43"/>
    <mergeCell ref="I44:J44"/>
    <mergeCell ref="K44:L44"/>
    <mergeCell ref="I45:J45"/>
    <mergeCell ref="K45:L45"/>
    <mergeCell ref="I47:J47"/>
    <mergeCell ref="K47:L47"/>
    <mergeCell ref="I48:J48"/>
    <mergeCell ref="K48:L48"/>
    <mergeCell ref="J50:K51"/>
    <mergeCell ref="L51:O51"/>
    <mergeCell ref="I46:J46"/>
    <mergeCell ref="K46:L46"/>
    <mergeCell ref="D64:F64"/>
    <mergeCell ref="D70:F70"/>
    <mergeCell ref="H77:H79"/>
    <mergeCell ref="D109:F110"/>
    <mergeCell ref="G109:H110"/>
    <mergeCell ref="D83:F83"/>
    <mergeCell ref="I83:J83"/>
    <mergeCell ref="D85:H85"/>
    <mergeCell ref="D86:F86"/>
    <mergeCell ref="G86:H86"/>
    <mergeCell ref="D88:F88"/>
    <mergeCell ref="G88:H88"/>
    <mergeCell ref="D90:F90"/>
    <mergeCell ref="G90:H90"/>
    <mergeCell ref="D106:F107"/>
    <mergeCell ref="G106:H107"/>
    <mergeCell ref="D100:F101"/>
    <mergeCell ref="G100:H101"/>
    <mergeCell ref="D103:F104"/>
    <mergeCell ref="G103:H104"/>
    <mergeCell ref="D97:F98"/>
    <mergeCell ref="G97:H98"/>
    <mergeCell ref="D95:F95"/>
    <mergeCell ref="G95:H95"/>
    <mergeCell ref="K35:L35"/>
    <mergeCell ref="K36:L36"/>
    <mergeCell ref="K37:L37"/>
    <mergeCell ref="N17:O17"/>
    <mergeCell ref="N18:O18"/>
    <mergeCell ref="N19:O19"/>
    <mergeCell ref="N20:O20"/>
    <mergeCell ref="O22:P22"/>
    <mergeCell ref="I19:J19"/>
    <mergeCell ref="K29:L29"/>
    <mergeCell ref="K31:L31"/>
    <mergeCell ref="K32:L32"/>
    <mergeCell ref="K34:L34"/>
    <mergeCell ref="O34:P34"/>
    <mergeCell ref="K17:L17"/>
    <mergeCell ref="K18:L18"/>
    <mergeCell ref="I18:J18"/>
    <mergeCell ref="P17:Q17"/>
    <mergeCell ref="I25:J25"/>
    <mergeCell ref="I26:J26"/>
    <mergeCell ref="I36:J36"/>
    <mergeCell ref="I37:J37"/>
    <mergeCell ref="K28:L28"/>
    <mergeCell ref="K24:L24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CE30:CF30"/>
    <mergeCell ref="CG30:CH30"/>
    <mergeCell ref="CI30:CJ30"/>
    <mergeCell ref="CE40:CF40"/>
    <mergeCell ref="CG40:CH40"/>
    <mergeCell ref="CI40:CJ40"/>
    <mergeCell ref="CK40:CL40"/>
    <mergeCell ref="J59:K59"/>
    <mergeCell ref="L59:M59"/>
    <mergeCell ref="N59:O60"/>
    <mergeCell ref="L60:M60"/>
    <mergeCell ref="CE41:CF41"/>
    <mergeCell ref="CG41:CH41"/>
    <mergeCell ref="CI41:CJ41"/>
    <mergeCell ref="N52:O53"/>
    <mergeCell ref="J54:K54"/>
    <mergeCell ref="J52:K52"/>
    <mergeCell ref="L52:M52"/>
    <mergeCell ref="AG52:AH52"/>
    <mergeCell ref="AL52:AM52"/>
    <mergeCell ref="AN52:AO52"/>
    <mergeCell ref="AU52:AV52"/>
    <mergeCell ref="AP52:AQ52"/>
    <mergeCell ref="BX30:BY30"/>
    <mergeCell ref="CK41:CL41"/>
    <mergeCell ref="CE51:CF51"/>
    <mergeCell ref="CG51:CH51"/>
    <mergeCell ref="CI51:CJ51"/>
    <mergeCell ref="CE52:CF52"/>
    <mergeCell ref="CG52:CH52"/>
    <mergeCell ref="CI52:CJ52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BS18:BT18"/>
    <mergeCell ref="BV18:BW18"/>
    <mergeCell ref="AN18:AO18"/>
    <mergeCell ref="AP18:AQ18"/>
    <mergeCell ref="AR18:AS18"/>
    <mergeCell ref="AU18:AV18"/>
    <mergeCell ref="AW18:AX18"/>
    <mergeCell ref="AY18:AZ18"/>
    <mergeCell ref="BA18:BB18"/>
    <mergeCell ref="P19:Q19"/>
    <mergeCell ref="AG19:AH19"/>
    <mergeCell ref="BX18:BY18"/>
    <mergeCell ref="BZ18:CA18"/>
    <mergeCell ref="CB18:CC18"/>
    <mergeCell ref="AN19:AO19"/>
    <mergeCell ref="BF18:BG18"/>
    <mergeCell ref="BH18:BI18"/>
    <mergeCell ref="BJ18:BK18"/>
    <mergeCell ref="BM18:BN18"/>
    <mergeCell ref="BO18:BP18"/>
    <mergeCell ref="BQ18:BR18"/>
    <mergeCell ref="AL18:AM18"/>
    <mergeCell ref="BD18:BE18"/>
    <mergeCell ref="AY19:AZ19"/>
    <mergeCell ref="BA19:BB19"/>
    <mergeCell ref="BD19:BE19"/>
    <mergeCell ref="BF19:BG19"/>
    <mergeCell ref="BH19:BI19"/>
    <mergeCell ref="BJ19:BK19"/>
    <mergeCell ref="BM19:BN19"/>
    <mergeCell ref="BO19:BP19"/>
    <mergeCell ref="BQ19:BR19"/>
    <mergeCell ref="BS19:BT19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CR18:CS18"/>
    <mergeCell ref="DU19:DV19"/>
    <mergeCell ref="CT18:CU18"/>
    <mergeCell ref="CW18:CX18"/>
    <mergeCell ref="CY18:CZ18"/>
    <mergeCell ref="DA18:DB18"/>
    <mergeCell ref="CN18:CO18"/>
    <mergeCell ref="CP18:CQ18"/>
    <mergeCell ref="DO18:DP18"/>
    <mergeCell ref="DQ18:DR18"/>
    <mergeCell ref="DS18:DT18"/>
    <mergeCell ref="CK19:CL19"/>
    <mergeCell ref="CE29:CF29"/>
    <mergeCell ref="CG29:CH29"/>
    <mergeCell ref="CI29:CJ29"/>
    <mergeCell ref="CE19:CF19"/>
    <mergeCell ref="CG19:CH19"/>
    <mergeCell ref="CI19:CJ19"/>
    <mergeCell ref="DH29:DI29"/>
    <mergeCell ref="DJ29:DK29"/>
    <mergeCell ref="DO29:DP29"/>
    <mergeCell ref="DQ29:DR29"/>
    <mergeCell ref="DS29:DT29"/>
    <mergeCell ref="CK18:CL18"/>
    <mergeCell ref="BV19:BW19"/>
    <mergeCell ref="BX19:BY19"/>
    <mergeCell ref="BZ19:CA19"/>
    <mergeCell ref="CB19:CC19"/>
    <mergeCell ref="BH29:BI29"/>
    <mergeCell ref="BM29:BN29"/>
    <mergeCell ref="BO29:BP29"/>
    <mergeCell ref="BQ29:BR29"/>
    <mergeCell ref="BV29:BW29"/>
    <mergeCell ref="BX29:BY29"/>
    <mergeCell ref="BZ29:CA29"/>
    <mergeCell ref="AG29:AH29"/>
    <mergeCell ref="AL29:AM29"/>
    <mergeCell ref="AN29:AO29"/>
    <mergeCell ref="AP29:AQ29"/>
    <mergeCell ref="AU29:AV29"/>
    <mergeCell ref="AW29:AX29"/>
    <mergeCell ref="AY29:AZ29"/>
    <mergeCell ref="K26:L26"/>
    <mergeCell ref="K27:L27"/>
    <mergeCell ref="AC29:AD29"/>
    <mergeCell ref="AE29:AF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CP40:CQ40"/>
    <mergeCell ref="CR40:CS40"/>
    <mergeCell ref="CT40:CU40"/>
    <mergeCell ref="CW40:CX40"/>
    <mergeCell ref="CY40:CZ40"/>
    <mergeCell ref="DA40:DB40"/>
    <mergeCell ref="DC40:DD40"/>
    <mergeCell ref="DF40:DG40"/>
    <mergeCell ref="DA29:DB29"/>
    <mergeCell ref="DF29:DG29"/>
    <mergeCell ref="DH40:DI40"/>
    <mergeCell ref="DJ40:DK40"/>
    <mergeCell ref="DL40:DM40"/>
    <mergeCell ref="DO40:DP40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CN51:CO51"/>
    <mergeCell ref="CP51:CQ51"/>
    <mergeCell ref="CR51:CS51"/>
    <mergeCell ref="CW51:CX51"/>
    <mergeCell ref="CY51:CZ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</mergeCells>
  <conditionalFormatting sqref="D90">
    <cfRule type="cellIs" dxfId="399" priority="23" operator="lessThan">
      <formula>0</formula>
    </cfRule>
    <cfRule type="cellIs" dxfId="398" priority="24" operator="greaterThan">
      <formula>0</formula>
    </cfRule>
  </conditionalFormatting>
  <conditionalFormatting sqref="D92">
    <cfRule type="cellIs" dxfId="397" priority="25" operator="lessThan">
      <formula>0</formula>
    </cfRule>
    <cfRule type="cellIs" dxfId="396" priority="26" operator="greaterThan">
      <formula>0</formula>
    </cfRule>
  </conditionalFormatting>
  <conditionalFormatting sqref="D97">
    <cfRule type="cellIs" dxfId="395" priority="27" operator="lessThan">
      <formula>0</formula>
    </cfRule>
    <cfRule type="cellIs" dxfId="394" priority="28" operator="greaterThan">
      <formula>0</formula>
    </cfRule>
  </conditionalFormatting>
  <conditionalFormatting sqref="D100">
    <cfRule type="cellIs" dxfId="393" priority="21" operator="lessThan">
      <formula>0</formula>
    </cfRule>
    <cfRule type="cellIs" dxfId="392" priority="22" operator="greaterThan">
      <formula>0</formula>
    </cfRule>
  </conditionalFormatting>
  <conditionalFormatting sqref="D109">
    <cfRule type="cellIs" dxfId="391" priority="47" operator="lessThan">
      <formula>0</formula>
    </cfRule>
    <cfRule type="cellIs" dxfId="390" priority="48" operator="greaterThan">
      <formula>0</formula>
    </cfRule>
  </conditionalFormatting>
  <conditionalFormatting sqref="E14:F14">
    <cfRule type="cellIs" dxfId="389" priority="13" operator="equal">
      <formula>$V$93</formula>
    </cfRule>
    <cfRule type="cellIs" dxfId="388" priority="14" operator="equal">
      <formula>$V$95</formula>
    </cfRule>
    <cfRule type="cellIs" dxfId="387" priority="15" operator="equal">
      <formula>$V$94</formula>
    </cfRule>
    <cfRule type="cellIs" dxfId="386" priority="16" operator="equal">
      <formula>$V$93</formula>
    </cfRule>
    <cfRule type="cellIs" dxfId="385" priority="17" operator="equal">
      <formula>$V$92</formula>
    </cfRule>
    <cfRule type="cellIs" dxfId="384" priority="18" operator="equal">
      <formula>$N$26</formula>
    </cfRule>
    <cfRule type="cellIs" dxfId="383" priority="19" operator="equal">
      <formula>$N$25</formula>
    </cfRule>
    <cfRule type="cellIs" dxfId="382" priority="20" operator="equal">
      <formula>$N$25</formula>
    </cfRule>
  </conditionalFormatting>
  <conditionalFormatting sqref="G11">
    <cfRule type="cellIs" dxfId="381" priority="49" operator="equal">
      <formula>$V$91</formula>
    </cfRule>
    <cfRule type="cellIs" dxfId="380" priority="50" operator="equal">
      <formula>$V$90</formula>
    </cfRule>
    <cfRule type="cellIs" dxfId="379" priority="51" operator="equal">
      <formula>$V$90</formula>
    </cfRule>
    <cfRule type="cellIs" dxfId="378" priority="52" operator="equal">
      <formula>$V$90</formula>
    </cfRule>
  </conditionalFormatting>
  <conditionalFormatting sqref="J91">
    <cfRule type="cellIs" dxfId="377" priority="41" operator="lessThan">
      <formula>0</formula>
    </cfRule>
    <cfRule type="cellIs" dxfId="376" priority="42" operator="greaterThan">
      <formula>0</formula>
    </cfRule>
  </conditionalFormatting>
  <conditionalFormatting sqref="J93">
    <cfRule type="cellIs" dxfId="375" priority="45" operator="lessThan">
      <formula>0</formula>
    </cfRule>
    <cfRule type="cellIs" dxfId="374" priority="46" operator="greaterThan">
      <formula>0</formula>
    </cfRule>
  </conditionalFormatting>
  <conditionalFormatting sqref="J95">
    <cfRule type="cellIs" dxfId="373" priority="43" operator="lessThan">
      <formula>0</formula>
    </cfRule>
    <cfRule type="cellIs" dxfId="372" priority="44" operator="greaterThan">
      <formula>0</formula>
    </cfRule>
  </conditionalFormatting>
  <conditionalFormatting sqref="N10:N11">
    <cfRule type="cellIs" dxfId="371" priority="3" operator="lessThan">
      <formula>0</formula>
    </cfRule>
    <cfRule type="cellIs" dxfId="370" priority="4" operator="greaterThan">
      <formula>0</formula>
    </cfRule>
  </conditionalFormatting>
  <conditionalFormatting sqref="N19:N20">
    <cfRule type="cellIs" dxfId="369" priority="11" operator="lessThan">
      <formula>0</formula>
    </cfRule>
    <cfRule type="cellIs" dxfId="368" priority="12" operator="greaterThan">
      <formula>0</formula>
    </cfRule>
  </conditionalFormatting>
  <conditionalFormatting sqref="O6:P6">
    <cfRule type="cellIs" dxfId="367" priority="1" operator="lessThan">
      <formula>0</formula>
    </cfRule>
    <cfRule type="cellIs" dxfId="366" priority="2" operator="greaterThan">
      <formula>0</formula>
    </cfRule>
  </conditionalFormatting>
  <conditionalFormatting sqref="O15:P15">
    <cfRule type="cellIs" dxfId="365" priority="9" operator="lessThan">
      <formula>0</formula>
    </cfRule>
    <cfRule type="cellIs" dxfId="364" priority="10" operator="greaterThan">
      <formula>0</formula>
    </cfRule>
  </conditionalFormatting>
  <conditionalFormatting sqref="S10:S11">
    <cfRule type="cellIs" dxfId="363" priority="7" operator="lessThan">
      <formula>0</formula>
    </cfRule>
    <cfRule type="cellIs" dxfId="362" priority="8" operator="greaterThan">
      <formula>0</formula>
    </cfRule>
  </conditionalFormatting>
  <conditionalFormatting sqref="S19:S20">
    <cfRule type="cellIs" dxfId="361" priority="5" operator="lessThan">
      <formula>0</formula>
    </cfRule>
    <cfRule type="cellIs" dxfId="36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394411F3-C7F5-ED45-B9AE-D967418EA69A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C0866AE5-A1EE-2D41-A91D-7EA1951542D4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CC67255B-F501-8141-BCBE-7FAE5A30B640}"/>
    <dataValidation type="list" allowBlank="1" showInputMessage="1" showErrorMessage="1" sqref="F46" xr:uid="{D84DAB65-E7E7-764E-89DC-1E001A3191A5}">
      <formula1>"الفطر , الاضحى"</formula1>
    </dataValidation>
    <dataValidation type="list" allowBlank="1" showInputMessage="1" showErrorMessage="1" sqref="G33" xr:uid="{55467BC9-6A5F-6F44-A4CA-1B20E1EC64D3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FFF74510-60EF-E041-AD9E-58BC20DA16E6}"/>
    <dataValidation type="list" allowBlank="1" showInputMessage="1" showErrorMessage="1" sqref="G83 G34:G40 G27:G32 H68 H74 H80 G16:G23 G42:G48" xr:uid="{ED91222B-887D-E14C-A0E6-A3BEC1D6A6E7}">
      <formula1>"NBK,ILA,BBK,MEEM,NBB,غير محسوب ذي الشهر,بطاقة صراف الالي"</formula1>
    </dataValidation>
    <dataValidation type="list" allowBlank="1" showInputMessage="1" showErrorMessage="1" sqref="G24:G26" xr:uid="{A2FF9970-1BC0-E946-BD45-F5BA7942A5AF}">
      <formula1>"NBK,ILA,BBK,MEEM,NBB,غير محسوب ذي الشهر"</formula1>
    </dataValidation>
    <dataValidation type="list" allowBlank="1" showInputMessage="1" showErrorMessage="1" sqref="I34:J39 I83:J83 I77:J77 I71:J71 I65:J65 I40 I42:J48 I16:J32" xr:uid="{29BA1093-55D4-224A-85E5-72511CCB8B17}">
      <formula1>"NBK,ILA,BBK,MEEM,NBB,-"</formula1>
    </dataValidation>
    <dataValidation type="list" allowBlank="1" showInputMessage="1" showErrorMessage="1" sqref="G11" xr:uid="{35CB18D6-4413-934A-9443-A4901BD93861}">
      <formula1>$V$90:$V$91</formula1>
    </dataValidation>
    <dataValidation type="list" allowBlank="1" showInputMessage="1" showErrorMessage="1" sqref="E14:F14" xr:uid="{F8C26F13-3D3B-DD4F-8E4F-3779FD02EE0D}">
      <formula1>$V$92:$V$95</formula1>
    </dataValidation>
  </dataValidations>
  <hyperlinks>
    <hyperlink ref="B6:B9" location="'صفحة الرئيسية'!A1" display="اضغط هنا للرجوع الصفحة  الرئيسية" xr:uid="{544865AA-6FEA-064E-A3FF-9A85141ED98C}"/>
    <hyperlink ref="B16" location="'1'!A1" display="شهر 1" xr:uid="{675393D3-915A-474F-B5EB-CEBF64198555}"/>
    <hyperlink ref="B17" location="'2'!A1" display="شهر 2" xr:uid="{08AC73B4-A2FB-5345-AC58-8A6C32B6F3E2}"/>
    <hyperlink ref="B18" location="'3'!A1" display="شهر 3" xr:uid="{683AE235-DA95-DA4A-83B6-A51BD5EB4966}"/>
    <hyperlink ref="B19" location="'4'!A1" display="شهر 4" xr:uid="{AEFC1F9F-E55E-BE4C-964E-0AE6C9582251}"/>
    <hyperlink ref="B20" location="'5'!A1" display="شهر 5" xr:uid="{4437F52F-0A1C-5748-B70C-4B71648C0759}"/>
    <hyperlink ref="B21" location="'6'!A1" display="شهر 6" xr:uid="{F6A35CB9-D733-2840-8158-4E080C95484D}"/>
    <hyperlink ref="B22" location="'7'!A1" display="شهر 7" xr:uid="{B422828F-254F-C443-BA80-C9CBF08EBD51}"/>
    <hyperlink ref="B23" location="'8'!A1" display="شهر 8" xr:uid="{45710B55-E08D-5D41-9218-7A90DA1E7CEB}"/>
    <hyperlink ref="B24" location="'9'!A1" display="شهر 9" xr:uid="{DDAD2230-5AEC-0E4E-BECA-E05DDA1E753C}"/>
    <hyperlink ref="B25" location="'10'!A1" display="شهر 10" xr:uid="{63809B8B-6EBD-8742-BE8C-CD4E9DD5F69F}"/>
    <hyperlink ref="B26" location="'11'!A1" display="شهر 11" xr:uid="{9E67DDB3-0EF7-A345-97CA-094ACCF7A3CA}"/>
    <hyperlink ref="B27" location="'12'!A1" display="شهر 12" xr:uid="{81A4A0EC-A9FC-4844-9481-DD653EAD07F8}"/>
    <hyperlink ref="B28:B30" location="'سلف و دين واقساط'!A1" display="سلف و دين واقساط" xr:uid="{C49104CB-49E1-8A45-A0DA-ACE35CEF518A}"/>
  </hyperlink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001E-96E5-D64F-9F1C-0ED16F21CAB4}">
  <sheetPr codeName="Sheet5"/>
  <dimension ref="B1:DW235"/>
  <sheetViews>
    <sheetView zoomScale="125" zoomScaleNormal="125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7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132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325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200"/>
      <c r="E18" s="201"/>
      <c r="F18" s="202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AM83:AN83"/>
    <mergeCell ref="AC197:AD197"/>
    <mergeCell ref="AF197:AG197"/>
    <mergeCell ref="AC207:AD207"/>
    <mergeCell ref="AF207:AG207"/>
    <mergeCell ref="AI207:AJ207"/>
    <mergeCell ref="AC105:AG105"/>
    <mergeCell ref="AC107:AD107"/>
    <mergeCell ref="AF107:AG107"/>
    <mergeCell ref="AC117:AD117"/>
    <mergeCell ref="AF117:AG117"/>
    <mergeCell ref="AC127:AD127"/>
    <mergeCell ref="AC217:AD217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AU63:AV63"/>
    <mergeCell ref="AF137:AG137"/>
    <mergeCell ref="O34:P34"/>
    <mergeCell ref="V78:W78"/>
    <mergeCell ref="AC92:AD92"/>
    <mergeCell ref="AE92:AF92"/>
    <mergeCell ref="AG92:AH92"/>
    <mergeCell ref="AI92:AJ92"/>
    <mergeCell ref="AK92:AL92"/>
    <mergeCell ref="AM92:AN92"/>
    <mergeCell ref="AC83:AD83"/>
    <mergeCell ref="AE83:AF83"/>
    <mergeCell ref="AG83:AH83"/>
    <mergeCell ref="AI83:AJ83"/>
    <mergeCell ref="AF127:AG127"/>
    <mergeCell ref="AC137:AD137"/>
    <mergeCell ref="AI74:AJ74"/>
    <mergeCell ref="N54:O55"/>
    <mergeCell ref="AC93:AD93"/>
    <mergeCell ref="AE93:AF93"/>
    <mergeCell ref="AG93:AH93"/>
    <mergeCell ref="AI93:AJ93"/>
    <mergeCell ref="AK93:AL93"/>
    <mergeCell ref="AU62:AV62"/>
    <mergeCell ref="BQ52:BR52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CB63:CC63"/>
    <mergeCell ref="BH52:BI52"/>
    <mergeCell ref="BM52:BN52"/>
    <mergeCell ref="BO52:BP52"/>
    <mergeCell ref="AN62:AO62"/>
    <mergeCell ref="BD62:BE62"/>
    <mergeCell ref="BF62:BG62"/>
    <mergeCell ref="BX63:BY63"/>
    <mergeCell ref="BV52:BW52"/>
    <mergeCell ref="BX52:BY52"/>
    <mergeCell ref="BZ52:CA5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BZ63:CA63"/>
    <mergeCell ref="CB41:CC41"/>
    <mergeCell ref="AL51:AM51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BX51:BY51"/>
    <mergeCell ref="BZ51:CA51"/>
    <mergeCell ref="BM41:BN41"/>
    <mergeCell ref="BO41:BP41"/>
    <mergeCell ref="BQ41:BR41"/>
    <mergeCell ref="BS41:BT41"/>
    <mergeCell ref="BV41:BW41"/>
    <mergeCell ref="BX41:BY41"/>
    <mergeCell ref="BZ41:CA41"/>
    <mergeCell ref="AN63:AO63"/>
    <mergeCell ref="BF52:BG52"/>
    <mergeCell ref="AP62:AQ62"/>
    <mergeCell ref="AR62:AS62"/>
    <mergeCell ref="AW62:AX62"/>
    <mergeCell ref="AY62:AZ62"/>
    <mergeCell ref="BA62:BB62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H40:BI40"/>
    <mergeCell ref="BJ40:BK40"/>
    <mergeCell ref="BM40:BN40"/>
    <mergeCell ref="BO40:BP40"/>
    <mergeCell ref="BQ40:BR40"/>
    <mergeCell ref="BS40:BT40"/>
    <mergeCell ref="BV40:BW40"/>
    <mergeCell ref="BX40:BY40"/>
    <mergeCell ref="BZ40:CA40"/>
    <mergeCell ref="BO30:BP30"/>
    <mergeCell ref="BQ30:BR30"/>
    <mergeCell ref="BV30:BW30"/>
    <mergeCell ref="BX30:BY30"/>
    <mergeCell ref="BZ30:CA30"/>
    <mergeCell ref="AP29:AQ29"/>
    <mergeCell ref="AU29:AV29"/>
    <mergeCell ref="AW29:AX29"/>
    <mergeCell ref="AY29:AZ29"/>
    <mergeCell ref="BD29:BE29"/>
    <mergeCell ref="BF29:BG29"/>
    <mergeCell ref="BH29:BI29"/>
    <mergeCell ref="BM29:BN29"/>
    <mergeCell ref="BO29:BP29"/>
    <mergeCell ref="BQ29:BR29"/>
    <mergeCell ref="BV29:BW29"/>
    <mergeCell ref="BX29:BY29"/>
    <mergeCell ref="BZ29:CA29"/>
    <mergeCell ref="AN30:AO30"/>
    <mergeCell ref="AP30:AQ30"/>
    <mergeCell ref="AU30:AV30"/>
    <mergeCell ref="AW30:AX30"/>
    <mergeCell ref="AY30:AZ30"/>
    <mergeCell ref="BD30:BE30"/>
    <mergeCell ref="BF30:BG30"/>
    <mergeCell ref="BH30:BI30"/>
    <mergeCell ref="BM30:BN30"/>
    <mergeCell ref="BA19:BB19"/>
    <mergeCell ref="BD19:BE19"/>
    <mergeCell ref="BZ18:CA18"/>
    <mergeCell ref="CB18:CC18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X19:BY19"/>
    <mergeCell ref="BZ19:CA19"/>
    <mergeCell ref="CB19:CC19"/>
    <mergeCell ref="BS18:BT18"/>
    <mergeCell ref="BV18:BW18"/>
    <mergeCell ref="BX18:BY18"/>
    <mergeCell ref="BH18:BI18"/>
    <mergeCell ref="BJ18:BK18"/>
    <mergeCell ref="BM18:BN18"/>
    <mergeCell ref="BO18:BP18"/>
    <mergeCell ref="BQ18:BR18"/>
    <mergeCell ref="BO7:BP7"/>
    <mergeCell ref="BQ7:BR7"/>
    <mergeCell ref="BV7:BW7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N7:AO7"/>
    <mergeCell ref="AP7:AQ7"/>
    <mergeCell ref="AU7:AV7"/>
    <mergeCell ref="AW7:AX7"/>
    <mergeCell ref="AY7:AZ7"/>
    <mergeCell ref="BD7:BE7"/>
    <mergeCell ref="BF7:BG7"/>
    <mergeCell ref="BH7:BI7"/>
    <mergeCell ref="BM7:BN7"/>
    <mergeCell ref="AN29:AO29"/>
    <mergeCell ref="AN18:AO18"/>
    <mergeCell ref="AP18:AQ18"/>
    <mergeCell ref="AR18:AS18"/>
    <mergeCell ref="AU18:AV18"/>
    <mergeCell ref="AW18:AX18"/>
    <mergeCell ref="AY18:AZ18"/>
    <mergeCell ref="BA18:BB18"/>
    <mergeCell ref="BD18:BE18"/>
    <mergeCell ref="BF18:BG18"/>
    <mergeCell ref="AN19:AO19"/>
    <mergeCell ref="AP19:AQ19"/>
    <mergeCell ref="AR19:AS19"/>
    <mergeCell ref="AU19:AV19"/>
    <mergeCell ref="AW19:AX19"/>
    <mergeCell ref="AY19:AZ19"/>
    <mergeCell ref="AL63:AM63"/>
    <mergeCell ref="AG63:AH63"/>
    <mergeCell ref="AG74:AH74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AL29:AM29"/>
    <mergeCell ref="AE18:AF18"/>
    <mergeCell ref="AG18:AH18"/>
    <mergeCell ref="AI18:AJ18"/>
    <mergeCell ref="AL18:AM18"/>
    <mergeCell ref="AE30:AF30"/>
    <mergeCell ref="AG30:AH30"/>
    <mergeCell ref="AL30:AM30"/>
    <mergeCell ref="AL62:AM62"/>
    <mergeCell ref="AL19:AM19"/>
    <mergeCell ref="AG62:AH62"/>
    <mergeCell ref="AI62:AJ62"/>
    <mergeCell ref="AE7:AF7"/>
    <mergeCell ref="AG7:AH7"/>
    <mergeCell ref="AL7:AM7"/>
    <mergeCell ref="AC18:AD18"/>
    <mergeCell ref="D85:H85"/>
    <mergeCell ref="D86:F86"/>
    <mergeCell ref="G86:H86"/>
    <mergeCell ref="S16:T16"/>
    <mergeCell ref="U16:V16"/>
    <mergeCell ref="S17:T17"/>
    <mergeCell ref="U17:V17"/>
    <mergeCell ref="AC7:AD7"/>
    <mergeCell ref="S9:T9"/>
    <mergeCell ref="S10:T10"/>
    <mergeCell ref="U10:V10"/>
    <mergeCell ref="S11:T11"/>
    <mergeCell ref="S13:V13"/>
    <mergeCell ref="S14:T14"/>
    <mergeCell ref="U14:V14"/>
    <mergeCell ref="S15:T15"/>
    <mergeCell ref="U15:V15"/>
    <mergeCell ref="I71:J71"/>
    <mergeCell ref="K71:L71"/>
    <mergeCell ref="K83:L83"/>
    <mergeCell ref="I86:K86"/>
    <mergeCell ref="V84:W84"/>
    <mergeCell ref="Y84:Z84"/>
    <mergeCell ref="Y78:Z78"/>
    <mergeCell ref="AC63:AD63"/>
    <mergeCell ref="AE63:AF63"/>
    <mergeCell ref="I83:J83"/>
    <mergeCell ref="D74:F74"/>
    <mergeCell ref="G76:H76"/>
    <mergeCell ref="D66:F66"/>
    <mergeCell ref="D68:F68"/>
    <mergeCell ref="X76:Z76"/>
    <mergeCell ref="D64:F64"/>
    <mergeCell ref="D79:F79"/>
    <mergeCell ref="D72:F72"/>
    <mergeCell ref="D71:F71"/>
    <mergeCell ref="D73:F73"/>
    <mergeCell ref="AC74:AD74"/>
    <mergeCell ref="AE74:AF74"/>
    <mergeCell ref="I65:J65"/>
    <mergeCell ref="D65:F65"/>
    <mergeCell ref="D67:F67"/>
    <mergeCell ref="H71:H73"/>
    <mergeCell ref="D70:F70"/>
    <mergeCell ref="H65:H67"/>
    <mergeCell ref="J52:K52"/>
    <mergeCell ref="L52:M52"/>
    <mergeCell ref="N52:O53"/>
    <mergeCell ref="L53:M53"/>
    <mergeCell ref="BD40:BE40"/>
    <mergeCell ref="D54:F54"/>
    <mergeCell ref="H54:H55"/>
    <mergeCell ref="D55:F55"/>
    <mergeCell ref="D48:F48"/>
    <mergeCell ref="D50:F51"/>
    <mergeCell ref="G51:H51"/>
    <mergeCell ref="D52:F52"/>
    <mergeCell ref="H52:H53"/>
    <mergeCell ref="D53:E53"/>
    <mergeCell ref="D57:F58"/>
    <mergeCell ref="G58:H58"/>
    <mergeCell ref="D59:F59"/>
    <mergeCell ref="H59:H60"/>
    <mergeCell ref="D60:E60"/>
    <mergeCell ref="H61:H62"/>
    <mergeCell ref="D61:F61"/>
    <mergeCell ref="AE40:AF40"/>
    <mergeCell ref="K43:L43"/>
    <mergeCell ref="I44:J44"/>
    <mergeCell ref="K44:L44"/>
    <mergeCell ref="AC40:AD40"/>
    <mergeCell ref="AC30:AD30"/>
    <mergeCell ref="BF40:BG40"/>
    <mergeCell ref="AW52:AX52"/>
    <mergeCell ref="AG52:AH52"/>
    <mergeCell ref="AL52:AM52"/>
    <mergeCell ref="AN52:AO52"/>
    <mergeCell ref="AU52:AV52"/>
    <mergeCell ref="AP52:AQ52"/>
    <mergeCell ref="AY52:AZ52"/>
    <mergeCell ref="BD52:BE52"/>
    <mergeCell ref="AI40:AJ40"/>
    <mergeCell ref="AL40:AM40"/>
    <mergeCell ref="AN40:AO40"/>
    <mergeCell ref="AP40:AQ40"/>
    <mergeCell ref="AR40:AS40"/>
    <mergeCell ref="AU40:AV40"/>
    <mergeCell ref="AW40:AX40"/>
    <mergeCell ref="AY40:AZ40"/>
    <mergeCell ref="BA40:BB40"/>
    <mergeCell ref="AG40:AH40"/>
    <mergeCell ref="I32:J32"/>
    <mergeCell ref="D22:F22"/>
    <mergeCell ref="H29:H30"/>
    <mergeCell ref="H31:H32"/>
    <mergeCell ref="H33:H34"/>
    <mergeCell ref="K40:L41"/>
    <mergeCell ref="I42:J42"/>
    <mergeCell ref="K42:L42"/>
    <mergeCell ref="D38:F38"/>
    <mergeCell ref="D39:F39"/>
    <mergeCell ref="G40:G41"/>
    <mergeCell ref="H40:H41"/>
    <mergeCell ref="D42:F42"/>
    <mergeCell ref="D43:F43"/>
    <mergeCell ref="D44:F44"/>
    <mergeCell ref="I34:J34"/>
    <mergeCell ref="I35:J35"/>
    <mergeCell ref="I43:J43"/>
    <mergeCell ref="AE19:AF19"/>
    <mergeCell ref="AG19:AH19"/>
    <mergeCell ref="AC29:AD29"/>
    <mergeCell ref="AE29:AF29"/>
    <mergeCell ref="AG29:AH29"/>
    <mergeCell ref="O22:P22"/>
    <mergeCell ref="I24:J24"/>
    <mergeCell ref="I25:J25"/>
    <mergeCell ref="I26:J26"/>
    <mergeCell ref="I23:J23"/>
    <mergeCell ref="N20:O20"/>
    <mergeCell ref="S19:T19"/>
    <mergeCell ref="I19:J19"/>
    <mergeCell ref="I20:J20"/>
    <mergeCell ref="I21:J21"/>
    <mergeCell ref="I27:J27"/>
    <mergeCell ref="I29:J29"/>
    <mergeCell ref="I30:J30"/>
    <mergeCell ref="I31:J31"/>
    <mergeCell ref="D10:F10"/>
    <mergeCell ref="D11:F11"/>
    <mergeCell ref="D12:F12"/>
    <mergeCell ref="K19:L19"/>
    <mergeCell ref="K20:L20"/>
    <mergeCell ref="G10:H10"/>
    <mergeCell ref="G12:H12"/>
    <mergeCell ref="G13:H13"/>
    <mergeCell ref="AC19:AD19"/>
    <mergeCell ref="N10:O10"/>
    <mergeCell ref="P10:Q10"/>
    <mergeCell ref="N11:O11"/>
    <mergeCell ref="N13:Q13"/>
    <mergeCell ref="N17:O17"/>
    <mergeCell ref="P17:Q17"/>
    <mergeCell ref="N18:O18"/>
    <mergeCell ref="N19:O19"/>
    <mergeCell ref="P19:Q19"/>
    <mergeCell ref="E14:F14"/>
    <mergeCell ref="G14:H14"/>
    <mergeCell ref="N4:Q4"/>
    <mergeCell ref="N8:O8"/>
    <mergeCell ref="P8:Q8"/>
    <mergeCell ref="D2:F2"/>
    <mergeCell ref="G2:H2"/>
    <mergeCell ref="D4:H4"/>
    <mergeCell ref="G6:H6"/>
    <mergeCell ref="D8:H8"/>
    <mergeCell ref="G9:H9"/>
    <mergeCell ref="D6:F6"/>
    <mergeCell ref="D9:F9"/>
    <mergeCell ref="N9:O9"/>
    <mergeCell ref="B6:B9"/>
    <mergeCell ref="D37:F37"/>
    <mergeCell ref="D18:F18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26:F26"/>
    <mergeCell ref="D27:F27"/>
    <mergeCell ref="D28:F28"/>
    <mergeCell ref="D36:F36"/>
    <mergeCell ref="D33:F34"/>
    <mergeCell ref="B28:B30"/>
    <mergeCell ref="D35:F35"/>
    <mergeCell ref="D16:F16"/>
    <mergeCell ref="D17:F17"/>
    <mergeCell ref="D15:H15"/>
    <mergeCell ref="D13:F13"/>
    <mergeCell ref="D109:F110"/>
    <mergeCell ref="G109:H110"/>
    <mergeCell ref="D100:F101"/>
    <mergeCell ref="G100:H101"/>
    <mergeCell ref="D97:F98"/>
    <mergeCell ref="G97:H98"/>
    <mergeCell ref="D77:F77"/>
    <mergeCell ref="D78:F78"/>
    <mergeCell ref="D106:F107"/>
    <mergeCell ref="G106:H107"/>
    <mergeCell ref="G90:H90"/>
    <mergeCell ref="D92:F93"/>
    <mergeCell ref="G92:H93"/>
    <mergeCell ref="D95:F95"/>
    <mergeCell ref="G95:H95"/>
    <mergeCell ref="D82:H82"/>
    <mergeCell ref="D83:F83"/>
    <mergeCell ref="H77:H79"/>
    <mergeCell ref="D103:F104"/>
    <mergeCell ref="G103:H104"/>
    <mergeCell ref="D90:F90"/>
    <mergeCell ref="D88:F88"/>
    <mergeCell ref="G88:H88"/>
    <mergeCell ref="D80:F80"/>
    <mergeCell ref="D62:F62"/>
    <mergeCell ref="K21:L21"/>
    <mergeCell ref="K23:L23"/>
    <mergeCell ref="K24:L24"/>
    <mergeCell ref="K25:L25"/>
    <mergeCell ref="K26:L26"/>
    <mergeCell ref="K27:L27"/>
    <mergeCell ref="K29:L29"/>
    <mergeCell ref="K30:L30"/>
    <mergeCell ref="K31:L31"/>
    <mergeCell ref="J55:K55"/>
    <mergeCell ref="L55:M55"/>
    <mergeCell ref="K32:L32"/>
    <mergeCell ref="K34:L34"/>
    <mergeCell ref="K35:L35"/>
    <mergeCell ref="K36:L36"/>
    <mergeCell ref="K37:L37"/>
    <mergeCell ref="K38:L38"/>
    <mergeCell ref="K39:L39"/>
    <mergeCell ref="I36:J36"/>
    <mergeCell ref="I37:J37"/>
    <mergeCell ref="I38:J38"/>
    <mergeCell ref="I39:J39"/>
    <mergeCell ref="I40:J41"/>
    <mergeCell ref="J50:K51"/>
    <mergeCell ref="L51:O51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CE19:CF19"/>
    <mergeCell ref="CG19:CH19"/>
    <mergeCell ref="CI19:CJ19"/>
    <mergeCell ref="I22:J22"/>
    <mergeCell ref="K22:L22"/>
    <mergeCell ref="I28:J28"/>
    <mergeCell ref="K28:L28"/>
    <mergeCell ref="I45:J45"/>
    <mergeCell ref="K45:L45"/>
    <mergeCell ref="AI19:AJ19"/>
    <mergeCell ref="S18:T18"/>
    <mergeCell ref="U19:V19"/>
    <mergeCell ref="S20:T20"/>
    <mergeCell ref="CK19:CL19"/>
    <mergeCell ref="CE29:CF29"/>
    <mergeCell ref="CG29:CH29"/>
    <mergeCell ref="CI29:CJ29"/>
    <mergeCell ref="CE30:CF30"/>
    <mergeCell ref="CG30:CH30"/>
    <mergeCell ref="CI30:CJ30"/>
    <mergeCell ref="CK62:CL62"/>
    <mergeCell ref="CE63:CF63"/>
    <mergeCell ref="CG63:CH63"/>
    <mergeCell ref="CI63:CJ63"/>
    <mergeCell ref="CK63:CL63"/>
    <mergeCell ref="CE40:CF40"/>
    <mergeCell ref="CG40:CH40"/>
    <mergeCell ref="CI40:CJ40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I77:J77"/>
    <mergeCell ref="K77:L77"/>
    <mergeCell ref="CE52:CF52"/>
    <mergeCell ref="CG52:CH52"/>
    <mergeCell ref="CI52:CJ52"/>
    <mergeCell ref="CE62:CF62"/>
    <mergeCell ref="CG62:CH62"/>
    <mergeCell ref="CI62:CJ62"/>
    <mergeCell ref="J57:K58"/>
    <mergeCell ref="L58:O58"/>
    <mergeCell ref="J59:K59"/>
    <mergeCell ref="L59:M59"/>
    <mergeCell ref="N59:O60"/>
    <mergeCell ref="L60:M60"/>
    <mergeCell ref="J61:K61"/>
    <mergeCell ref="L61:M61"/>
    <mergeCell ref="N61:O62"/>
    <mergeCell ref="J62:K62"/>
    <mergeCell ref="L62:M62"/>
    <mergeCell ref="AC52:AD52"/>
    <mergeCell ref="AE52:AF52"/>
    <mergeCell ref="J54:K54"/>
    <mergeCell ref="L54:M54"/>
    <mergeCell ref="K65:L65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CK18:CL18"/>
    <mergeCell ref="I18:J18"/>
    <mergeCell ref="K18:L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H29:DI29"/>
    <mergeCell ref="DJ29:DK29"/>
    <mergeCell ref="DO29:DP29"/>
    <mergeCell ref="DQ29:DR29"/>
    <mergeCell ref="CP40:CQ40"/>
    <mergeCell ref="CR40:CS40"/>
    <mergeCell ref="CT40:CU40"/>
    <mergeCell ref="CW40:CX40"/>
    <mergeCell ref="CY40:CZ40"/>
    <mergeCell ref="DA40:DB40"/>
    <mergeCell ref="DC40:DD40"/>
    <mergeCell ref="DF40:DG40"/>
    <mergeCell ref="DA29:DB29"/>
    <mergeCell ref="DF29:DG29"/>
    <mergeCell ref="DH40:DI40"/>
    <mergeCell ref="DJ40:DK40"/>
    <mergeCell ref="DL40:DM40"/>
    <mergeCell ref="DO40:DP40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D46:E46"/>
    <mergeCell ref="I46:J46"/>
    <mergeCell ref="K46:L46"/>
    <mergeCell ref="I47:J47"/>
    <mergeCell ref="K47:L47"/>
    <mergeCell ref="I48:J48"/>
    <mergeCell ref="K48:L48"/>
    <mergeCell ref="D45:F45"/>
    <mergeCell ref="D47:F47"/>
    <mergeCell ref="CN51:CO51"/>
    <mergeCell ref="CP51:CQ51"/>
    <mergeCell ref="CR51:CS51"/>
    <mergeCell ref="CW51:CX51"/>
    <mergeCell ref="CY51:CZ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M93:AN93"/>
    <mergeCell ref="V102:W102"/>
    <mergeCell ref="AC73:AN73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AK74:AL74"/>
    <mergeCell ref="AM74:AN74"/>
    <mergeCell ref="AK83:AL83"/>
  </mergeCells>
  <conditionalFormatting sqref="D90">
    <cfRule type="cellIs" dxfId="359" priority="23" operator="lessThan">
      <formula>0</formula>
    </cfRule>
    <cfRule type="cellIs" dxfId="358" priority="24" operator="greaterThan">
      <formula>0</formula>
    </cfRule>
  </conditionalFormatting>
  <conditionalFormatting sqref="D92">
    <cfRule type="cellIs" dxfId="357" priority="25" operator="lessThan">
      <formula>0</formula>
    </cfRule>
    <cfRule type="cellIs" dxfId="356" priority="26" operator="greaterThan">
      <formula>0</formula>
    </cfRule>
  </conditionalFormatting>
  <conditionalFormatting sqref="D97">
    <cfRule type="cellIs" dxfId="355" priority="27" operator="lessThan">
      <formula>0</formula>
    </cfRule>
    <cfRule type="cellIs" dxfId="354" priority="28" operator="greaterThan">
      <formula>0</formula>
    </cfRule>
  </conditionalFormatting>
  <conditionalFormatting sqref="D100">
    <cfRule type="cellIs" dxfId="353" priority="21" operator="lessThan">
      <formula>0</formula>
    </cfRule>
    <cfRule type="cellIs" dxfId="352" priority="22" operator="greaterThan">
      <formula>0</formula>
    </cfRule>
  </conditionalFormatting>
  <conditionalFormatting sqref="D109">
    <cfRule type="cellIs" dxfId="351" priority="47" operator="lessThan">
      <formula>0</formula>
    </cfRule>
    <cfRule type="cellIs" dxfId="350" priority="48" operator="greaterThan">
      <formula>0</formula>
    </cfRule>
  </conditionalFormatting>
  <conditionalFormatting sqref="E14:F14">
    <cfRule type="cellIs" dxfId="349" priority="13" operator="equal">
      <formula>$V$93</formula>
    </cfRule>
    <cfRule type="cellIs" dxfId="348" priority="14" operator="equal">
      <formula>$V$95</formula>
    </cfRule>
    <cfRule type="cellIs" dxfId="347" priority="15" operator="equal">
      <formula>$V$94</formula>
    </cfRule>
    <cfRule type="cellIs" dxfId="346" priority="16" operator="equal">
      <formula>$V$93</formula>
    </cfRule>
    <cfRule type="cellIs" dxfId="345" priority="17" operator="equal">
      <formula>$V$92</formula>
    </cfRule>
    <cfRule type="cellIs" dxfId="344" priority="18" operator="equal">
      <formula>$N$26</formula>
    </cfRule>
    <cfRule type="cellIs" dxfId="343" priority="19" operator="equal">
      <formula>$N$25</formula>
    </cfRule>
    <cfRule type="cellIs" dxfId="342" priority="20" operator="equal">
      <formula>$N$25</formula>
    </cfRule>
  </conditionalFormatting>
  <conditionalFormatting sqref="G11">
    <cfRule type="cellIs" dxfId="341" priority="49" operator="equal">
      <formula>$V$91</formula>
    </cfRule>
    <cfRule type="cellIs" dxfId="340" priority="50" operator="equal">
      <formula>$V$90</formula>
    </cfRule>
    <cfRule type="cellIs" dxfId="339" priority="51" operator="equal">
      <formula>$V$90</formula>
    </cfRule>
    <cfRule type="cellIs" dxfId="338" priority="52" operator="equal">
      <formula>$V$90</formula>
    </cfRule>
  </conditionalFormatting>
  <conditionalFormatting sqref="J91">
    <cfRule type="cellIs" dxfId="337" priority="41" operator="lessThan">
      <formula>0</formula>
    </cfRule>
    <cfRule type="cellIs" dxfId="336" priority="42" operator="greaterThan">
      <formula>0</formula>
    </cfRule>
  </conditionalFormatting>
  <conditionalFormatting sqref="J93">
    <cfRule type="cellIs" dxfId="335" priority="45" operator="lessThan">
      <formula>0</formula>
    </cfRule>
    <cfRule type="cellIs" dxfId="334" priority="46" operator="greaterThan">
      <formula>0</formula>
    </cfRule>
  </conditionalFormatting>
  <conditionalFormatting sqref="J95">
    <cfRule type="cellIs" dxfId="333" priority="43" operator="lessThan">
      <formula>0</formula>
    </cfRule>
    <cfRule type="cellIs" dxfId="332" priority="44" operator="greaterThan">
      <formula>0</formula>
    </cfRule>
  </conditionalFormatting>
  <conditionalFormatting sqref="N10:N11">
    <cfRule type="cellIs" dxfId="331" priority="3" operator="lessThan">
      <formula>0</formula>
    </cfRule>
    <cfRule type="cellIs" dxfId="330" priority="4" operator="greaterThan">
      <formula>0</formula>
    </cfRule>
  </conditionalFormatting>
  <conditionalFormatting sqref="N19:N20">
    <cfRule type="cellIs" dxfId="329" priority="11" operator="lessThan">
      <formula>0</formula>
    </cfRule>
    <cfRule type="cellIs" dxfId="328" priority="12" operator="greaterThan">
      <formula>0</formula>
    </cfRule>
  </conditionalFormatting>
  <conditionalFormatting sqref="O6:P6">
    <cfRule type="cellIs" dxfId="327" priority="1" operator="lessThan">
      <formula>0</formula>
    </cfRule>
    <cfRule type="cellIs" dxfId="326" priority="2" operator="greaterThan">
      <formula>0</formula>
    </cfRule>
  </conditionalFormatting>
  <conditionalFormatting sqref="O15:P15">
    <cfRule type="cellIs" dxfId="325" priority="9" operator="lessThan">
      <formula>0</formula>
    </cfRule>
    <cfRule type="cellIs" dxfId="324" priority="10" operator="greaterThan">
      <formula>0</formula>
    </cfRule>
  </conditionalFormatting>
  <conditionalFormatting sqref="S10:S11">
    <cfRule type="cellIs" dxfId="323" priority="7" operator="lessThan">
      <formula>0</formula>
    </cfRule>
    <cfRule type="cellIs" dxfId="322" priority="8" operator="greaterThan">
      <formula>0</formula>
    </cfRule>
  </conditionalFormatting>
  <conditionalFormatting sqref="S19:S20">
    <cfRule type="cellIs" dxfId="321" priority="5" operator="lessThan">
      <formula>0</formula>
    </cfRule>
    <cfRule type="cellIs" dxfId="32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39CF757C-F064-2A44-A384-D76FA8236C41}">
      <formula1>ISNUMBER(D6)</formula1>
    </dataValidation>
    <dataValidation type="custom" allowBlank="1" showInputMessage="1" showErrorMessage="1" errorTitle="خطاء في ادخال الامر" error="فقط استخدم الارقام" sqref="J54 D10:F10 D53:E53 D54:F54 D61:F61 J61 D73:F73 D67 D79:F79" xr:uid="{D2AD587D-6923-EE44-823A-B8EE7F3D8743}">
      <formula1>ISNUMBER(D10)</formula1>
    </dataValidation>
    <dataValidation allowBlank="1" showInputMessage="1" showErrorMessage="1" errorTitle="خطاء في ادخال الامر" error="فقط استخدم الارقام " sqref="G70 G64 G77 D52:G52 D59:G59 J59 L59 J52 L52" xr:uid="{1CB1CA10-3166-9B47-86DE-9C3B9C35A1D0}"/>
    <dataValidation type="list" allowBlank="1" showInputMessage="1" showErrorMessage="1" sqref="F46" xr:uid="{7583AA17-400F-B441-BE0B-5101BD87020F}">
      <formula1>"الفطر , الاضحى"</formula1>
    </dataValidation>
    <dataValidation type="list" allowBlank="1" showInputMessage="1" showErrorMessage="1" sqref="G33" xr:uid="{05B781AF-78D4-CC4F-845D-432868B838D9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7D8B76C2-EFFE-DE4F-ADAE-DF6BDAB136D8}"/>
    <dataValidation type="list" allowBlank="1" showInputMessage="1" showErrorMessage="1" sqref="G83 G34:G40 G27:G32 H68 H74 H80 G16:G23 G42:G48" xr:uid="{A608F05D-D111-D84A-BCD0-6419F08F7EA5}">
      <formula1>"NBK,ILA,BBK,MEEM,NBB,غير محسوب ذي الشهر,بطاقة صراف الالي"</formula1>
    </dataValidation>
    <dataValidation type="list" allowBlank="1" showInputMessage="1" showErrorMessage="1" sqref="G24:G26" xr:uid="{5D8D3D54-79DC-964B-A8C8-CD8B858A2369}">
      <formula1>"NBK,ILA,BBK,MEEM,NBB,غير محسوب ذي الشهر"</formula1>
    </dataValidation>
    <dataValidation type="list" allowBlank="1" showInputMessage="1" showErrorMessage="1" sqref="I34:J39 I83:J83 I77:J77 I71:J71 I65:J65 I40 I42:J48 I16:J32" xr:uid="{EEA7F424-BD08-5C4A-A625-F0504B18B453}">
      <formula1>"NBK,ILA,BBK,MEEM,NBB,-"</formula1>
    </dataValidation>
    <dataValidation type="list" allowBlank="1" showInputMessage="1" showErrorMessage="1" sqref="G11" xr:uid="{44BFD3A6-9050-1046-A286-6311E8645951}">
      <formula1>$V$90:$V$91</formula1>
    </dataValidation>
    <dataValidation type="list" allowBlank="1" showInputMessage="1" showErrorMessage="1" sqref="E14:F14" xr:uid="{F5B011A6-B065-DC4D-83A4-BF3C32D2CBB6}">
      <formula1>$V$92:$V$95</formula1>
    </dataValidation>
  </dataValidations>
  <hyperlinks>
    <hyperlink ref="B6:B9" location="'صفحة الرئيسية'!A1" display="اضغط هنا للرجوع الصفحة  الرئيسية" xr:uid="{7C3778C5-C397-FC47-946F-C05C84B5D13C}"/>
    <hyperlink ref="B16" location="'1'!A1" display="شهر 1" xr:uid="{877D7A89-F4D8-C947-A511-29FA4108771B}"/>
    <hyperlink ref="B17" location="'2'!A1" display="شهر 2" xr:uid="{50063293-D606-B345-BF0C-56E6F720A858}"/>
    <hyperlink ref="B18" location="'3'!A1" display="شهر 3" xr:uid="{84F267FC-258C-2F4B-8EBE-57E51AB8CB3F}"/>
    <hyperlink ref="B19" location="'4'!A1" display="شهر 4" xr:uid="{163CB99A-F5E7-714E-8AFC-DA3413A45262}"/>
    <hyperlink ref="B20" location="'5'!A1" display="شهر 5" xr:uid="{FD55FA52-8323-514E-B62C-CEEFBC8AE769}"/>
    <hyperlink ref="B21" location="'6'!A1" display="شهر 6" xr:uid="{188F72FE-B330-D94D-A182-0610F639DBFC}"/>
    <hyperlink ref="B22" location="'7'!A1" display="شهر 7" xr:uid="{96EA0B2C-5F62-3F49-B141-E2F3FAECF2C3}"/>
    <hyperlink ref="B23" location="'8'!A1" display="شهر 8" xr:uid="{FF0C9AE6-B60A-FD47-AB6F-B4537804A495}"/>
    <hyperlink ref="B24" location="'9'!A1" display="شهر 9" xr:uid="{2BD8A529-E27C-3B49-85DD-E920EEC934EA}"/>
    <hyperlink ref="B25" location="'10'!A1" display="شهر 10" xr:uid="{87DFCAC8-59AF-7740-BDCE-BCCAC4CAE146}"/>
    <hyperlink ref="B26" location="'11'!A1" display="شهر 11" xr:uid="{63EC4947-B4A4-3949-8F9D-5734ADAE8334}"/>
    <hyperlink ref="B27" location="'12'!A1" display="شهر 12" xr:uid="{6D3561BB-A35F-AF4F-AB11-BCBDB23C6C86}"/>
    <hyperlink ref="B28:B30" location="'سلف و دين واقساط'!A1" display="سلف و دين واقساط" xr:uid="{C3FC5510-A279-5541-B521-9D8512F7BC5F}"/>
  </hyperlink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74AE-42F3-0945-BC6A-C1C7F9881620}">
  <sheetPr codeName="Sheet6"/>
  <dimension ref="B1:DW235"/>
  <sheetViews>
    <sheetView zoomScale="130" zoomScaleNormal="13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133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374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458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AI207:AJ207"/>
    <mergeCell ref="AC217:AD217"/>
    <mergeCell ref="X76:Z76"/>
    <mergeCell ref="AC167:AD167"/>
    <mergeCell ref="AF167:AG167"/>
    <mergeCell ref="AC177:AD177"/>
    <mergeCell ref="AF177:AG177"/>
    <mergeCell ref="AC187:AD187"/>
    <mergeCell ref="AF187:AG187"/>
    <mergeCell ref="AC197:AD197"/>
    <mergeCell ref="AF197:AG197"/>
    <mergeCell ref="AC207:AD207"/>
    <mergeCell ref="AF207:AG207"/>
    <mergeCell ref="AC117:AD117"/>
    <mergeCell ref="AF117:AG117"/>
    <mergeCell ref="AC127:AD127"/>
    <mergeCell ref="AF127:AG127"/>
    <mergeCell ref="AC137:AD137"/>
    <mergeCell ref="AF137:AG137"/>
    <mergeCell ref="AC147:AD147"/>
    <mergeCell ref="AC157:AD157"/>
    <mergeCell ref="AF157:AG157"/>
    <mergeCell ref="AC83:AD83"/>
    <mergeCell ref="AW52:AX52"/>
    <mergeCell ref="BQ52:BR52"/>
    <mergeCell ref="BD52:BE52"/>
    <mergeCell ref="BF52:BG52"/>
    <mergeCell ref="BH52:BI52"/>
    <mergeCell ref="BM52:BN52"/>
    <mergeCell ref="BO52:BP52"/>
    <mergeCell ref="AY63:AZ63"/>
    <mergeCell ref="BA63:BB63"/>
    <mergeCell ref="BD63:BE63"/>
    <mergeCell ref="BF63:BG63"/>
    <mergeCell ref="BH63:BI63"/>
    <mergeCell ref="BJ63:BK63"/>
    <mergeCell ref="BM63:BN63"/>
    <mergeCell ref="AI62:AJ62"/>
    <mergeCell ref="AP62:AQ62"/>
    <mergeCell ref="AR62:AS62"/>
    <mergeCell ref="AW62:AX62"/>
    <mergeCell ref="AY62:AZ62"/>
    <mergeCell ref="BA62:BB62"/>
    <mergeCell ref="BD62:BE62"/>
    <mergeCell ref="AI63:AJ63"/>
    <mergeCell ref="CB63:CC63"/>
    <mergeCell ref="AN63:AO63"/>
    <mergeCell ref="AU63:AV63"/>
    <mergeCell ref="AL62:AM62"/>
    <mergeCell ref="CB62:CC62"/>
    <mergeCell ref="BO63:BP63"/>
    <mergeCell ref="BQ63:BR63"/>
    <mergeCell ref="BS63:BT63"/>
    <mergeCell ref="BV63:BW63"/>
    <mergeCell ref="BX63:BY63"/>
    <mergeCell ref="BZ63:CA63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AP63:AQ63"/>
    <mergeCell ref="AR63:AS63"/>
    <mergeCell ref="AW63:AX63"/>
    <mergeCell ref="BZ41:CA41"/>
    <mergeCell ref="BF62:BG62"/>
    <mergeCell ref="BV52:BW52"/>
    <mergeCell ref="BX52:BY52"/>
    <mergeCell ref="BZ52:CA52"/>
    <mergeCell ref="AL51:AM51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AY52:AZ52"/>
    <mergeCell ref="AN62:AO62"/>
    <mergeCell ref="AU62:AV62"/>
    <mergeCell ref="BV51:BW51"/>
    <mergeCell ref="BX51:BY51"/>
    <mergeCell ref="BZ51:CA51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O41:BP41"/>
    <mergeCell ref="CB41:CC41"/>
    <mergeCell ref="BQ41:BR41"/>
    <mergeCell ref="BS41:BT41"/>
    <mergeCell ref="BV41:BW41"/>
    <mergeCell ref="BX41:BY41"/>
    <mergeCell ref="BV30:BW30"/>
    <mergeCell ref="BX30:BY30"/>
    <mergeCell ref="BZ30:CA30"/>
    <mergeCell ref="BV19:BW19"/>
    <mergeCell ref="BX19:BY19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BQ40:BR40"/>
    <mergeCell ref="BS40:BT40"/>
    <mergeCell ref="BV40:BW40"/>
    <mergeCell ref="BX40:BY40"/>
    <mergeCell ref="BZ40:CA40"/>
    <mergeCell ref="AY30:AZ30"/>
    <mergeCell ref="BD30:BE30"/>
    <mergeCell ref="BF30:BG30"/>
    <mergeCell ref="BH30:BI30"/>
    <mergeCell ref="BM30:BN30"/>
    <mergeCell ref="AW30:AX30"/>
    <mergeCell ref="AU30:AV30"/>
    <mergeCell ref="I21:J21"/>
    <mergeCell ref="K27:L27"/>
    <mergeCell ref="BZ29:CA29"/>
    <mergeCell ref="K26:L26"/>
    <mergeCell ref="P19:Q19"/>
    <mergeCell ref="O22:P22"/>
    <mergeCell ref="K25:L25"/>
    <mergeCell ref="K21:L21"/>
    <mergeCell ref="K23:L23"/>
    <mergeCell ref="K24:L24"/>
    <mergeCell ref="AY29:AZ29"/>
    <mergeCell ref="BD29:BE29"/>
    <mergeCell ref="BF29:BG29"/>
    <mergeCell ref="BH29:BI29"/>
    <mergeCell ref="BM29:BN29"/>
    <mergeCell ref="BO29:BP29"/>
    <mergeCell ref="BQ29:BR29"/>
    <mergeCell ref="BV29:BW29"/>
    <mergeCell ref="BO30:BP30"/>
    <mergeCell ref="BQ30:BR30"/>
    <mergeCell ref="BO19:BP19"/>
    <mergeCell ref="BQ19:BR19"/>
    <mergeCell ref="BZ19:CA19"/>
    <mergeCell ref="CB19:CC19"/>
    <mergeCell ref="BX29:BY29"/>
    <mergeCell ref="I26:J26"/>
    <mergeCell ref="AC29:AD29"/>
    <mergeCell ref="AE29:AF29"/>
    <mergeCell ref="AG29:AH29"/>
    <mergeCell ref="AL29:AM29"/>
    <mergeCell ref="AN29:AO29"/>
    <mergeCell ref="AP29:AQ29"/>
    <mergeCell ref="AU29:AV29"/>
    <mergeCell ref="AW29:AX29"/>
    <mergeCell ref="I27:J27"/>
    <mergeCell ref="S19:T19"/>
    <mergeCell ref="U19:V19"/>
    <mergeCell ref="AU19:AV19"/>
    <mergeCell ref="AW19:AX19"/>
    <mergeCell ref="AY19:AZ19"/>
    <mergeCell ref="BA19:BB19"/>
    <mergeCell ref="BD19:BE19"/>
    <mergeCell ref="BF19:BG19"/>
    <mergeCell ref="BH19:BI19"/>
    <mergeCell ref="BJ19:BK19"/>
    <mergeCell ref="I20:J20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Y7:AZ7"/>
    <mergeCell ref="BD7:BE7"/>
    <mergeCell ref="BF7:BG7"/>
    <mergeCell ref="BH7:BI7"/>
    <mergeCell ref="BM7:BN7"/>
    <mergeCell ref="BO7:BP7"/>
    <mergeCell ref="BQ7:BR7"/>
    <mergeCell ref="BV7:BW7"/>
    <mergeCell ref="BX7:BY7"/>
    <mergeCell ref="S20:T20"/>
    <mergeCell ref="AC7:AD7"/>
    <mergeCell ref="AE7:AF7"/>
    <mergeCell ref="AG7:AH7"/>
    <mergeCell ref="AL7:AM7"/>
    <mergeCell ref="AN7:AO7"/>
    <mergeCell ref="AP7:AQ7"/>
    <mergeCell ref="AU7:AV7"/>
    <mergeCell ref="AW7:AX7"/>
    <mergeCell ref="AC18:AD18"/>
    <mergeCell ref="AE18:AF18"/>
    <mergeCell ref="AG18:AH18"/>
    <mergeCell ref="AI18:AJ18"/>
    <mergeCell ref="AL18:AM18"/>
    <mergeCell ref="AN18:AO18"/>
    <mergeCell ref="AP18:AQ18"/>
    <mergeCell ref="AL19:AM19"/>
    <mergeCell ref="AN19:AO19"/>
    <mergeCell ref="AP19:AQ19"/>
    <mergeCell ref="D42:F42"/>
    <mergeCell ref="D43:F43"/>
    <mergeCell ref="D44:F44"/>
    <mergeCell ref="I38:J38"/>
    <mergeCell ref="I39:J39"/>
    <mergeCell ref="I43:J43"/>
    <mergeCell ref="K43:L43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S15:T15"/>
    <mergeCell ref="U15:V15"/>
    <mergeCell ref="S16:T16"/>
    <mergeCell ref="U16:V16"/>
    <mergeCell ref="K19:L19"/>
    <mergeCell ref="K20:L20"/>
    <mergeCell ref="I19:J19"/>
    <mergeCell ref="AG62:AH62"/>
    <mergeCell ref="D64:F64"/>
    <mergeCell ref="D70:F70"/>
    <mergeCell ref="G88:H88"/>
    <mergeCell ref="D90:F90"/>
    <mergeCell ref="G90:H90"/>
    <mergeCell ref="D55:F55"/>
    <mergeCell ref="D57:F58"/>
    <mergeCell ref="D47:F47"/>
    <mergeCell ref="D48:F48"/>
    <mergeCell ref="D61:F61"/>
    <mergeCell ref="D54:F54"/>
    <mergeCell ref="J61:K61"/>
    <mergeCell ref="D50:F51"/>
    <mergeCell ref="D52:F52"/>
    <mergeCell ref="D53:E53"/>
    <mergeCell ref="J59:K59"/>
    <mergeCell ref="J57:K58"/>
    <mergeCell ref="D77:F77"/>
    <mergeCell ref="D78:F78"/>
    <mergeCell ref="D59:F59"/>
    <mergeCell ref="H59:H60"/>
    <mergeCell ref="D60:E60"/>
    <mergeCell ref="D66:F66"/>
    <mergeCell ref="K83:L83"/>
    <mergeCell ref="I86:K86"/>
    <mergeCell ref="AE83:AF83"/>
    <mergeCell ref="AG83:AH83"/>
    <mergeCell ref="AI83:AJ83"/>
    <mergeCell ref="AK83:AL83"/>
    <mergeCell ref="D82:H82"/>
    <mergeCell ref="D83:F83"/>
    <mergeCell ref="I83:J83"/>
    <mergeCell ref="D85:H85"/>
    <mergeCell ref="AI84:AJ84"/>
    <mergeCell ref="AK84:AL84"/>
    <mergeCell ref="AC105:AG105"/>
    <mergeCell ref="AC107:AD107"/>
    <mergeCell ref="AF107:AG107"/>
    <mergeCell ref="V84:W84"/>
    <mergeCell ref="Y84:Z84"/>
    <mergeCell ref="AK92:AL92"/>
    <mergeCell ref="AM92:AN92"/>
    <mergeCell ref="AM83:AN83"/>
    <mergeCell ref="AC74:AD74"/>
    <mergeCell ref="AE74:AF74"/>
    <mergeCell ref="AG74:AH74"/>
    <mergeCell ref="AI74:AJ74"/>
    <mergeCell ref="AK74:AL74"/>
    <mergeCell ref="AM74:AN74"/>
    <mergeCell ref="AC93:AD93"/>
    <mergeCell ref="AE93:AF93"/>
    <mergeCell ref="AG93:AH93"/>
    <mergeCell ref="AI93:AJ93"/>
    <mergeCell ref="AK93:AL93"/>
    <mergeCell ref="AM93:AN93"/>
    <mergeCell ref="V102:W102"/>
    <mergeCell ref="AC84:AD84"/>
    <mergeCell ref="AE84:AF84"/>
    <mergeCell ref="AG84:AH84"/>
    <mergeCell ref="AC63:AD63"/>
    <mergeCell ref="AE63:AF63"/>
    <mergeCell ref="AG63:AH63"/>
    <mergeCell ref="AL63:AM63"/>
    <mergeCell ref="D68:F68"/>
    <mergeCell ref="D74:F74"/>
    <mergeCell ref="G76:H76"/>
    <mergeCell ref="D80:F80"/>
    <mergeCell ref="D79:F79"/>
    <mergeCell ref="D72:F72"/>
    <mergeCell ref="D71:F71"/>
    <mergeCell ref="D73:F73"/>
    <mergeCell ref="AC75:AD75"/>
    <mergeCell ref="AE75:AF75"/>
    <mergeCell ref="AG75:AH75"/>
    <mergeCell ref="AI75:AJ75"/>
    <mergeCell ref="AK75:AL75"/>
    <mergeCell ref="AM75:AN75"/>
    <mergeCell ref="D65:F65"/>
    <mergeCell ref="D67:F67"/>
    <mergeCell ref="V78:W78"/>
    <mergeCell ref="G58:H58"/>
    <mergeCell ref="H61:H62"/>
    <mergeCell ref="D62:F62"/>
    <mergeCell ref="H54:H55"/>
    <mergeCell ref="AC73:AN73"/>
    <mergeCell ref="G40:G41"/>
    <mergeCell ref="H40:H41"/>
    <mergeCell ref="L54:M54"/>
    <mergeCell ref="N54:O55"/>
    <mergeCell ref="J55:K55"/>
    <mergeCell ref="L55:M55"/>
    <mergeCell ref="J54:K54"/>
    <mergeCell ref="G51:H51"/>
    <mergeCell ref="H52:H53"/>
    <mergeCell ref="L53:M53"/>
    <mergeCell ref="J50:K51"/>
    <mergeCell ref="J52:K52"/>
    <mergeCell ref="I40:J41"/>
    <mergeCell ref="K40:L41"/>
    <mergeCell ref="I42:J42"/>
    <mergeCell ref="K42:L42"/>
    <mergeCell ref="L61:M61"/>
    <mergeCell ref="N61:O62"/>
    <mergeCell ref="J62:K62"/>
    <mergeCell ref="N20:O20"/>
    <mergeCell ref="N19:O19"/>
    <mergeCell ref="AC52:AD52"/>
    <mergeCell ref="AE52:AF52"/>
    <mergeCell ref="AE40:AF40"/>
    <mergeCell ref="AC40:AD40"/>
    <mergeCell ref="I37:J37"/>
    <mergeCell ref="I36:J36"/>
    <mergeCell ref="I34:J34"/>
    <mergeCell ref="I35:J35"/>
    <mergeCell ref="I30:J30"/>
    <mergeCell ref="I31:J31"/>
    <mergeCell ref="I24:J24"/>
    <mergeCell ref="I25:J25"/>
    <mergeCell ref="O34:P34"/>
    <mergeCell ref="AC30:AD30"/>
    <mergeCell ref="I29:J29"/>
    <mergeCell ref="I22:J22"/>
    <mergeCell ref="K22:L22"/>
    <mergeCell ref="I28:J28"/>
    <mergeCell ref="K28:L28"/>
    <mergeCell ref="I23:J23"/>
    <mergeCell ref="I44:J44"/>
    <mergeCell ref="K44:L44"/>
    <mergeCell ref="H29:H30"/>
    <mergeCell ref="H31:H32"/>
    <mergeCell ref="H33:H34"/>
    <mergeCell ref="I32:J32"/>
    <mergeCell ref="AG52:AH52"/>
    <mergeCell ref="AL52:AM52"/>
    <mergeCell ref="AN52:AO52"/>
    <mergeCell ref="AU52:AV52"/>
    <mergeCell ref="AP52:AQ52"/>
    <mergeCell ref="AE30:AF30"/>
    <mergeCell ref="AG30:AH30"/>
    <mergeCell ref="AL30:AM30"/>
    <mergeCell ref="N52:O53"/>
    <mergeCell ref="L51:O51"/>
    <mergeCell ref="L52:M52"/>
    <mergeCell ref="AG40:AH40"/>
    <mergeCell ref="AI40:AJ40"/>
    <mergeCell ref="AL40:AM40"/>
    <mergeCell ref="AN40:AO40"/>
    <mergeCell ref="AP40:AQ40"/>
    <mergeCell ref="AR40:AS40"/>
    <mergeCell ref="AU40:AV40"/>
    <mergeCell ref="K38:L38"/>
    <mergeCell ref="K39:L39"/>
    <mergeCell ref="AN30:AO30"/>
    <mergeCell ref="AP30:AQ30"/>
    <mergeCell ref="AE19:AF19"/>
    <mergeCell ref="AG19:AH19"/>
    <mergeCell ref="AI19:AJ19"/>
    <mergeCell ref="AC19:AD19"/>
    <mergeCell ref="N4:Q4"/>
    <mergeCell ref="N8:O8"/>
    <mergeCell ref="P8:Q8"/>
    <mergeCell ref="N9:O9"/>
    <mergeCell ref="N10:O10"/>
    <mergeCell ref="P10:Q10"/>
    <mergeCell ref="N11:O11"/>
    <mergeCell ref="N13:Q13"/>
    <mergeCell ref="N17:O17"/>
    <mergeCell ref="P17:Q17"/>
    <mergeCell ref="N18:O18"/>
    <mergeCell ref="U14:V14"/>
    <mergeCell ref="S10:T10"/>
    <mergeCell ref="U10:V10"/>
    <mergeCell ref="S11:T11"/>
    <mergeCell ref="S13:V13"/>
    <mergeCell ref="S14:T14"/>
    <mergeCell ref="S9:T9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D13:F13"/>
    <mergeCell ref="D6:F6"/>
    <mergeCell ref="D9:F9"/>
    <mergeCell ref="E14:F14"/>
    <mergeCell ref="G14:H14"/>
    <mergeCell ref="B6:B9"/>
    <mergeCell ref="D37:F37"/>
    <mergeCell ref="D38:F38"/>
    <mergeCell ref="D39:F39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18:F18"/>
    <mergeCell ref="D26:F26"/>
    <mergeCell ref="D27:F27"/>
    <mergeCell ref="D28:F28"/>
    <mergeCell ref="B28:B30"/>
    <mergeCell ref="D36:F36"/>
    <mergeCell ref="D10:F10"/>
    <mergeCell ref="D11:F11"/>
    <mergeCell ref="D12:F12"/>
    <mergeCell ref="D33:F34"/>
    <mergeCell ref="D109:F110"/>
    <mergeCell ref="G109:H110"/>
    <mergeCell ref="D100:F101"/>
    <mergeCell ref="G100:H101"/>
    <mergeCell ref="D97:F98"/>
    <mergeCell ref="G97:H98"/>
    <mergeCell ref="D86:F86"/>
    <mergeCell ref="G86:H86"/>
    <mergeCell ref="D88:F88"/>
    <mergeCell ref="D103:F104"/>
    <mergeCell ref="G103:H104"/>
    <mergeCell ref="D106:F107"/>
    <mergeCell ref="G106:H107"/>
    <mergeCell ref="G92:H93"/>
    <mergeCell ref="D95:F95"/>
    <mergeCell ref="G95:H95"/>
    <mergeCell ref="D35:F35"/>
    <mergeCell ref="D45:F45"/>
    <mergeCell ref="D92:F93"/>
    <mergeCell ref="H65:H67"/>
    <mergeCell ref="K29:L29"/>
    <mergeCell ref="K30:L30"/>
    <mergeCell ref="K31:L31"/>
    <mergeCell ref="K32:L32"/>
    <mergeCell ref="K34:L34"/>
    <mergeCell ref="K35:L35"/>
    <mergeCell ref="K36:L36"/>
    <mergeCell ref="K37:L37"/>
    <mergeCell ref="L58:O58"/>
    <mergeCell ref="H71:H73"/>
    <mergeCell ref="H77:H79"/>
    <mergeCell ref="I77:J77"/>
    <mergeCell ref="K77:L77"/>
    <mergeCell ref="I71:J71"/>
    <mergeCell ref="K71:L71"/>
    <mergeCell ref="I65:J65"/>
    <mergeCell ref="K65:L65"/>
    <mergeCell ref="L59:M59"/>
    <mergeCell ref="N59:O60"/>
    <mergeCell ref="L60:M60"/>
    <mergeCell ref="L62:M62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CE40:CF40"/>
    <mergeCell ref="CG40:CH40"/>
    <mergeCell ref="CI40:CJ40"/>
    <mergeCell ref="CE62:CF62"/>
    <mergeCell ref="CG62:CH62"/>
    <mergeCell ref="CI62:CJ62"/>
    <mergeCell ref="S17:T17"/>
    <mergeCell ref="U17:V17"/>
    <mergeCell ref="S18:T18"/>
    <mergeCell ref="CE30:CF30"/>
    <mergeCell ref="CE19:CF19"/>
    <mergeCell ref="CG19:CH19"/>
    <mergeCell ref="CI19:CJ19"/>
    <mergeCell ref="CG30:CH30"/>
    <mergeCell ref="CK19:CL19"/>
    <mergeCell ref="CE29:CF29"/>
    <mergeCell ref="CG29:CH29"/>
    <mergeCell ref="CI29:CJ29"/>
    <mergeCell ref="AR18:AS18"/>
    <mergeCell ref="AU18:AV18"/>
    <mergeCell ref="AW18:AX18"/>
    <mergeCell ref="AY18:AZ18"/>
    <mergeCell ref="BA18:BB18"/>
    <mergeCell ref="BD18:BE18"/>
    <mergeCell ref="BF18:BG18"/>
    <mergeCell ref="BH18:BI18"/>
    <mergeCell ref="BJ18:BK18"/>
    <mergeCell ref="BM18:BN18"/>
    <mergeCell ref="BO18:BP18"/>
    <mergeCell ref="BQ18:BR18"/>
    <mergeCell ref="BS18:BT18"/>
    <mergeCell ref="BV18:BW18"/>
    <mergeCell ref="BX18:BY18"/>
    <mergeCell ref="BZ18:CA18"/>
    <mergeCell ref="CB18:CC18"/>
    <mergeCell ref="AR19:AS19"/>
    <mergeCell ref="BM19:BN19"/>
    <mergeCell ref="BS19:BT19"/>
    <mergeCell ref="CI30:CJ30"/>
    <mergeCell ref="CK62:CL62"/>
    <mergeCell ref="CE63:CF63"/>
    <mergeCell ref="CG63:CH63"/>
    <mergeCell ref="CI63:CJ63"/>
    <mergeCell ref="CK63:CL63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52:CF52"/>
    <mergeCell ref="CG52:CH52"/>
    <mergeCell ref="CI52:CJ52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CK18:CL18"/>
    <mergeCell ref="K18:L18"/>
    <mergeCell ref="I18:J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H29:DI29"/>
    <mergeCell ref="DJ29:DK29"/>
    <mergeCell ref="DO29:DP29"/>
    <mergeCell ref="DQ29:DR29"/>
    <mergeCell ref="CP40:CQ40"/>
    <mergeCell ref="CR40:CS40"/>
    <mergeCell ref="CT40:CU40"/>
    <mergeCell ref="CW40:CX40"/>
    <mergeCell ref="CY40:CZ40"/>
    <mergeCell ref="DA40:DB40"/>
    <mergeCell ref="DC40:DD40"/>
    <mergeCell ref="DF40:DG40"/>
    <mergeCell ref="DA29:DB29"/>
    <mergeCell ref="DF29:DG29"/>
    <mergeCell ref="DH40:DI40"/>
    <mergeCell ref="DJ40:DK40"/>
    <mergeCell ref="DL40:DM40"/>
    <mergeCell ref="DO40:DP40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I45:J45"/>
    <mergeCell ref="K45:L45"/>
    <mergeCell ref="D46:E46"/>
    <mergeCell ref="I46:J46"/>
    <mergeCell ref="K46:L46"/>
    <mergeCell ref="I47:J47"/>
    <mergeCell ref="K47:L47"/>
    <mergeCell ref="I48:J48"/>
    <mergeCell ref="K48:L48"/>
    <mergeCell ref="CT62:CU62"/>
    <mergeCell ref="CW62:CX62"/>
    <mergeCell ref="CY62:CZ62"/>
    <mergeCell ref="DA62:DB62"/>
    <mergeCell ref="DC62:DD62"/>
    <mergeCell ref="DF62:DG62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CN51:CO51"/>
    <mergeCell ref="CP51:CQ51"/>
    <mergeCell ref="CR51:CS51"/>
    <mergeCell ref="CW51:CX51"/>
    <mergeCell ref="CY51:CZ51"/>
    <mergeCell ref="DA51:DB51"/>
    <mergeCell ref="DF51:DG51"/>
    <mergeCell ref="AM84:AN84"/>
    <mergeCell ref="Y78:Z78"/>
    <mergeCell ref="AC92:AD92"/>
    <mergeCell ref="AE92:AF92"/>
    <mergeCell ref="AG92:AH92"/>
    <mergeCell ref="AI92:AJ9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</mergeCells>
  <conditionalFormatting sqref="D90">
    <cfRule type="cellIs" dxfId="319" priority="23" operator="lessThan">
      <formula>0</formula>
    </cfRule>
    <cfRule type="cellIs" dxfId="318" priority="24" operator="greaterThan">
      <formula>0</formula>
    </cfRule>
  </conditionalFormatting>
  <conditionalFormatting sqref="D92">
    <cfRule type="cellIs" dxfId="317" priority="25" operator="lessThan">
      <formula>0</formula>
    </cfRule>
    <cfRule type="cellIs" dxfId="316" priority="26" operator="greaterThan">
      <formula>0</formula>
    </cfRule>
  </conditionalFormatting>
  <conditionalFormatting sqref="D97">
    <cfRule type="cellIs" dxfId="315" priority="27" operator="lessThan">
      <formula>0</formula>
    </cfRule>
    <cfRule type="cellIs" dxfId="314" priority="28" operator="greaterThan">
      <formula>0</formula>
    </cfRule>
  </conditionalFormatting>
  <conditionalFormatting sqref="D100">
    <cfRule type="cellIs" dxfId="313" priority="21" operator="lessThan">
      <formula>0</formula>
    </cfRule>
    <cfRule type="cellIs" dxfId="312" priority="22" operator="greaterThan">
      <formula>0</formula>
    </cfRule>
  </conditionalFormatting>
  <conditionalFormatting sqref="D109">
    <cfRule type="cellIs" dxfId="311" priority="47" operator="lessThan">
      <formula>0</formula>
    </cfRule>
    <cfRule type="cellIs" dxfId="310" priority="48" operator="greaterThan">
      <formula>0</formula>
    </cfRule>
  </conditionalFormatting>
  <conditionalFormatting sqref="E14:F14">
    <cfRule type="cellIs" dxfId="309" priority="13" operator="equal">
      <formula>$V$93</formula>
    </cfRule>
    <cfRule type="cellIs" dxfId="308" priority="14" operator="equal">
      <formula>$V$95</formula>
    </cfRule>
    <cfRule type="cellIs" dxfId="307" priority="15" operator="equal">
      <formula>$V$94</formula>
    </cfRule>
    <cfRule type="cellIs" dxfId="306" priority="16" operator="equal">
      <formula>$V$93</formula>
    </cfRule>
    <cfRule type="cellIs" dxfId="305" priority="17" operator="equal">
      <formula>$V$92</formula>
    </cfRule>
    <cfRule type="cellIs" dxfId="304" priority="18" operator="equal">
      <formula>$N$26</formula>
    </cfRule>
    <cfRule type="cellIs" dxfId="303" priority="19" operator="equal">
      <formula>$N$25</formula>
    </cfRule>
    <cfRule type="cellIs" dxfId="302" priority="20" operator="equal">
      <formula>$N$25</formula>
    </cfRule>
  </conditionalFormatting>
  <conditionalFormatting sqref="G11">
    <cfRule type="cellIs" dxfId="301" priority="49" operator="equal">
      <formula>$V$91</formula>
    </cfRule>
    <cfRule type="cellIs" dxfId="300" priority="50" operator="equal">
      <formula>$V$90</formula>
    </cfRule>
    <cfRule type="cellIs" dxfId="299" priority="51" operator="equal">
      <formula>$V$90</formula>
    </cfRule>
    <cfRule type="cellIs" dxfId="298" priority="52" operator="equal">
      <formula>$V$90</formula>
    </cfRule>
  </conditionalFormatting>
  <conditionalFormatting sqref="J91">
    <cfRule type="cellIs" dxfId="297" priority="41" operator="lessThan">
      <formula>0</formula>
    </cfRule>
    <cfRule type="cellIs" dxfId="296" priority="42" operator="greaterThan">
      <formula>0</formula>
    </cfRule>
  </conditionalFormatting>
  <conditionalFormatting sqref="J93">
    <cfRule type="cellIs" dxfId="295" priority="45" operator="lessThan">
      <formula>0</formula>
    </cfRule>
    <cfRule type="cellIs" dxfId="294" priority="46" operator="greaterThan">
      <formula>0</formula>
    </cfRule>
  </conditionalFormatting>
  <conditionalFormatting sqref="J95">
    <cfRule type="cellIs" dxfId="293" priority="43" operator="lessThan">
      <formula>0</formula>
    </cfRule>
    <cfRule type="cellIs" dxfId="292" priority="44" operator="greaterThan">
      <formula>0</formula>
    </cfRule>
  </conditionalFormatting>
  <conditionalFormatting sqref="N10:N11">
    <cfRule type="cellIs" dxfId="291" priority="3" operator="lessThan">
      <formula>0</formula>
    </cfRule>
    <cfRule type="cellIs" dxfId="290" priority="4" operator="greaterThan">
      <formula>0</formula>
    </cfRule>
  </conditionalFormatting>
  <conditionalFormatting sqref="N19:N20">
    <cfRule type="cellIs" dxfId="289" priority="11" operator="lessThan">
      <formula>0</formula>
    </cfRule>
    <cfRule type="cellIs" dxfId="288" priority="12" operator="greaterThan">
      <formula>0</formula>
    </cfRule>
  </conditionalFormatting>
  <conditionalFormatting sqref="O6:P6">
    <cfRule type="cellIs" dxfId="287" priority="1" operator="lessThan">
      <formula>0</formula>
    </cfRule>
    <cfRule type="cellIs" dxfId="286" priority="2" operator="greaterThan">
      <formula>0</formula>
    </cfRule>
  </conditionalFormatting>
  <conditionalFormatting sqref="O15:P15">
    <cfRule type="cellIs" dxfId="285" priority="9" operator="lessThan">
      <formula>0</formula>
    </cfRule>
    <cfRule type="cellIs" dxfId="284" priority="10" operator="greaterThan">
      <formula>0</formula>
    </cfRule>
  </conditionalFormatting>
  <conditionalFormatting sqref="S10:S11">
    <cfRule type="cellIs" dxfId="283" priority="7" operator="lessThan">
      <formula>0</formula>
    </cfRule>
    <cfRule type="cellIs" dxfId="282" priority="8" operator="greaterThan">
      <formula>0</formula>
    </cfRule>
  </conditionalFormatting>
  <conditionalFormatting sqref="S19:S20">
    <cfRule type="cellIs" dxfId="281" priority="5" operator="lessThan">
      <formula>0</formula>
    </cfRule>
    <cfRule type="cellIs" dxfId="28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5B696F01-5508-9948-A9CD-6CAEAD650D7D}">
      <formula1>ISNUMBER(D6)</formula1>
    </dataValidation>
    <dataValidation type="custom" allowBlank="1" showInputMessage="1" showErrorMessage="1" errorTitle="خطاء في ادخال الامر" error="فقط استخدم الارقام" sqref="J54 D10:F10 D53:E53 D54:F54 D61:F61 J61 D73:F73 D67 D79:F79" xr:uid="{CDE72DEA-2048-8240-B1BB-F1B4FE0781A0}">
      <formula1>ISNUMBER(D10)</formula1>
    </dataValidation>
    <dataValidation allowBlank="1" showInputMessage="1" showErrorMessage="1" errorTitle="خطاء في ادخال الامر" error="فقط استخدم الارقام " sqref="G70 G64 G77 D52:G52 D59:G59 J59 L59 J52 L52" xr:uid="{2E260D98-67C2-D143-A3CB-8FCF9AFF932A}"/>
    <dataValidation type="list" allowBlank="1" showInputMessage="1" showErrorMessage="1" sqref="F46" xr:uid="{64A8EA23-D740-384E-AC42-7BD823993410}">
      <formula1>"الفطر , الاضحى"</formula1>
    </dataValidation>
    <dataValidation type="list" allowBlank="1" showInputMessage="1" showErrorMessage="1" sqref="G33" xr:uid="{7753E4A3-15D5-0949-BC2E-AB0B9C5B56EB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F5AC932B-2FD7-2646-B09A-A1B61EEA7AA4}"/>
    <dataValidation type="list" allowBlank="1" showInputMessage="1" showErrorMessage="1" sqref="I34:J39 I83:J83 I77:J77 I71:J71 I65:J65 I40 I42:J48 I16:J32" xr:uid="{34CED82F-CFC8-A44C-BB40-0676B823C466}">
      <formula1>"NBK,ILA,BBK,MEEM,NBB,-"</formula1>
    </dataValidation>
    <dataValidation type="list" allowBlank="1" showInputMessage="1" showErrorMessage="1" sqref="G24:G26" xr:uid="{B5A7824B-3263-B342-80A5-E4C42B05D4C2}">
      <formula1>"NBK,ILA,BBK,MEEM,NBB,غير محسوب ذي الشهر"</formula1>
    </dataValidation>
    <dataValidation type="list" allowBlank="1" showInputMessage="1" showErrorMessage="1" sqref="G83 G34:G40 G27:G32 H68 H74 H80 G16:G23 G42:G48" xr:uid="{9969AFA4-45CD-F940-8BD2-D07DA3C03030}">
      <formula1>"NBK,ILA,BBK,MEEM,NBB,غير محسوب ذي الشهر,بطاقة صراف الالي"</formula1>
    </dataValidation>
    <dataValidation type="list" allowBlank="1" showInputMessage="1" showErrorMessage="1" sqref="G11" xr:uid="{F62988FF-8183-584E-B610-9C5C58021517}">
      <formula1>$V$90:$V$91</formula1>
    </dataValidation>
    <dataValidation type="list" allowBlank="1" showInputMessage="1" showErrorMessage="1" sqref="E14:F14" xr:uid="{0311961B-6994-D34C-828E-E76C27C783E3}">
      <formula1>$V$92:$V$95</formula1>
    </dataValidation>
  </dataValidations>
  <hyperlinks>
    <hyperlink ref="B6:B9" location="'صفحة الرئيسية'!A1" display="اضغط هنا للرجوع الصفحة  الرئيسية" xr:uid="{F5EC2144-18AC-8A45-B254-A1B90F88D137}"/>
    <hyperlink ref="B16" location="'1'!A1" display="شهر 1" xr:uid="{9BD17F77-176E-FF40-9564-6B644891CF1A}"/>
    <hyperlink ref="B17" location="'2'!A1" display="شهر 2" xr:uid="{93D35373-550E-7F4C-8058-72C86836CA04}"/>
    <hyperlink ref="B18" location="'3'!A1" display="شهر 3" xr:uid="{B475EFFF-B3D0-8449-9B9F-CF720791E939}"/>
    <hyperlink ref="B19" location="'4'!A1" display="شهر 4" xr:uid="{80C652A2-A703-7049-A2B3-2CDED3E88987}"/>
    <hyperlink ref="B20" location="'5'!A1" display="شهر 5" xr:uid="{73DC6D53-377F-E846-9AD5-E983E815C153}"/>
    <hyperlink ref="B21" location="'6'!A1" display="شهر 6" xr:uid="{EF79D44C-73A0-8344-965D-C6ED4248FD62}"/>
    <hyperlink ref="B22" location="'7'!A1" display="شهر 7" xr:uid="{D2CB4220-A651-F64F-851E-ACF73B66DAA7}"/>
    <hyperlink ref="B23" location="'8'!A1" display="شهر 8" xr:uid="{C84B3C2B-9392-9A41-8967-EC50796B4E51}"/>
    <hyperlink ref="B24" location="'9'!A1" display="شهر 9" xr:uid="{031CC8CE-C193-D343-B1D2-D802F0214FD4}"/>
    <hyperlink ref="B25" location="'10'!A1" display="شهر 10" xr:uid="{C6A573D7-34E9-D946-8519-99B786541D94}"/>
    <hyperlink ref="B26" location="'11'!A1" display="شهر 11" xr:uid="{0048A5A3-1B62-5B44-9803-1FDEA329F993}"/>
    <hyperlink ref="B27" location="'12'!A1" display="شهر 12" xr:uid="{36491EAC-AF85-C54E-99C5-65EFFE59A62E}"/>
    <hyperlink ref="B28:B30" location="'سلف و دين واقساط'!A1" display="سلف و دين واقساط" xr:uid="{6E417992-40C8-3F45-89CA-2E1BE6346E14}"/>
  </hyperlink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28CF-8672-4F4E-B55A-5AFEAB12ABFE}">
  <sheetPr codeName="Sheet7"/>
  <dimension ref="B1:DW235"/>
  <sheetViews>
    <sheetView zoomScale="130" zoomScaleNormal="13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134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461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I92:AJ92"/>
    <mergeCell ref="AK92:AL92"/>
    <mergeCell ref="V84:W84"/>
    <mergeCell ref="Y84:Z84"/>
    <mergeCell ref="AC197:AD197"/>
    <mergeCell ref="AF197:AG197"/>
    <mergeCell ref="AI84:AJ84"/>
    <mergeCell ref="AK84:AL84"/>
    <mergeCell ref="AC227:AD227"/>
    <mergeCell ref="AF227:AG227"/>
    <mergeCell ref="AI227:AJ227"/>
    <mergeCell ref="AC207:AD207"/>
    <mergeCell ref="AF207:AG207"/>
    <mergeCell ref="AI207:AJ207"/>
    <mergeCell ref="AC217:AD217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I86:K86"/>
    <mergeCell ref="AC92:AD92"/>
    <mergeCell ref="AE92:AF92"/>
    <mergeCell ref="AG92:AH92"/>
    <mergeCell ref="X76:Z76"/>
    <mergeCell ref="AC105:AG105"/>
    <mergeCell ref="AC107:AD107"/>
    <mergeCell ref="AF107:AG107"/>
    <mergeCell ref="AC117:AD117"/>
    <mergeCell ref="AF117:AG117"/>
    <mergeCell ref="Y78:Z78"/>
    <mergeCell ref="K83:L83"/>
    <mergeCell ref="AF127:AG127"/>
    <mergeCell ref="AC137:AD137"/>
    <mergeCell ref="AF137:AG137"/>
    <mergeCell ref="AC83:AD83"/>
    <mergeCell ref="AE83:AF83"/>
    <mergeCell ref="AG83:AH83"/>
    <mergeCell ref="AC84:AD84"/>
    <mergeCell ref="AE84:AF84"/>
    <mergeCell ref="AG84:AH84"/>
    <mergeCell ref="AC127:AD127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3:CC63"/>
    <mergeCell ref="AN63:AO63"/>
    <mergeCell ref="AU63:AV63"/>
    <mergeCell ref="AL62:AM62"/>
    <mergeCell ref="AN62:AO62"/>
    <mergeCell ref="BZ52:CA52"/>
    <mergeCell ref="BX41:BY41"/>
    <mergeCell ref="BZ41:CA41"/>
    <mergeCell ref="CB41:CC41"/>
    <mergeCell ref="BQ41:BR41"/>
    <mergeCell ref="BS41:BT41"/>
    <mergeCell ref="AI62:AJ62"/>
    <mergeCell ref="AP62:AQ62"/>
    <mergeCell ref="AR62:AS62"/>
    <mergeCell ref="AW62:AX62"/>
    <mergeCell ref="AY62:AZ62"/>
    <mergeCell ref="BA62:BB62"/>
    <mergeCell ref="BD62:BE62"/>
    <mergeCell ref="BF62:BG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AP52:AQ52"/>
    <mergeCell ref="BV52:BW52"/>
    <mergeCell ref="BX52:BY52"/>
    <mergeCell ref="AW52:AX52"/>
    <mergeCell ref="AY52:AZ52"/>
    <mergeCell ref="BD52:BE52"/>
    <mergeCell ref="BF52:BG52"/>
    <mergeCell ref="BH52:BI52"/>
    <mergeCell ref="BM52:BN52"/>
    <mergeCell ref="BO52:BP52"/>
    <mergeCell ref="BQ52:BR52"/>
    <mergeCell ref="BS40:BT40"/>
    <mergeCell ref="BV40:BW40"/>
    <mergeCell ref="BX40:BY40"/>
    <mergeCell ref="BZ40:CA40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V41:BW41"/>
    <mergeCell ref="BO41:BP41"/>
    <mergeCell ref="BX30:BY30"/>
    <mergeCell ref="BZ30:CA30"/>
    <mergeCell ref="AL29:AM29"/>
    <mergeCell ref="AW29:AX29"/>
    <mergeCell ref="AY29:AZ29"/>
    <mergeCell ref="BD29:BE29"/>
    <mergeCell ref="BF29:BG29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AW30:AX30"/>
    <mergeCell ref="AY30:AZ30"/>
    <mergeCell ref="BD30:BE30"/>
    <mergeCell ref="BF30:BG30"/>
    <mergeCell ref="BH30:BI30"/>
    <mergeCell ref="BM30:BN30"/>
    <mergeCell ref="BO30:BP30"/>
    <mergeCell ref="BQ30:BR30"/>
    <mergeCell ref="BV30:BW30"/>
    <mergeCell ref="BH29:BI29"/>
    <mergeCell ref="BJ19:BK19"/>
    <mergeCell ref="BM19:BN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H19:BI19"/>
    <mergeCell ref="AU29:AV29"/>
    <mergeCell ref="BO19:BP19"/>
    <mergeCell ref="BM29:BN29"/>
    <mergeCell ref="BO29:BP29"/>
    <mergeCell ref="CB18:CC18"/>
    <mergeCell ref="BQ19:BR19"/>
    <mergeCell ref="BS19:BT19"/>
    <mergeCell ref="BV19:BW19"/>
    <mergeCell ref="BX19:BY19"/>
    <mergeCell ref="BZ19:CA19"/>
    <mergeCell ref="CB19:CC19"/>
    <mergeCell ref="BQ29:BR29"/>
    <mergeCell ref="BV29:BW29"/>
    <mergeCell ref="BX29:BY29"/>
    <mergeCell ref="BZ29:CA29"/>
    <mergeCell ref="BQ7:BR7"/>
    <mergeCell ref="BV7:BW7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P7:AQ7"/>
    <mergeCell ref="AU7:AV7"/>
    <mergeCell ref="BO7:BP7"/>
    <mergeCell ref="S18:T18"/>
    <mergeCell ref="S19:T19"/>
    <mergeCell ref="U19:V19"/>
    <mergeCell ref="AP18:AQ18"/>
    <mergeCell ref="AR18:AS18"/>
    <mergeCell ref="AU18:AV18"/>
    <mergeCell ref="AW18:AX18"/>
    <mergeCell ref="AY18:AZ18"/>
    <mergeCell ref="BA18:BB18"/>
    <mergeCell ref="BD18:BE18"/>
    <mergeCell ref="BF18:BG18"/>
    <mergeCell ref="BH18:BI18"/>
    <mergeCell ref="BJ18:BK18"/>
    <mergeCell ref="BM18:BN18"/>
    <mergeCell ref="BO18:BP18"/>
    <mergeCell ref="AC18:AD18"/>
    <mergeCell ref="AE18:AF18"/>
    <mergeCell ref="AG18:AH18"/>
    <mergeCell ref="S14:T14"/>
    <mergeCell ref="U14:V14"/>
    <mergeCell ref="S15:T15"/>
    <mergeCell ref="U15:V15"/>
    <mergeCell ref="AY7:AZ7"/>
    <mergeCell ref="BD7:BE7"/>
    <mergeCell ref="BF7:BG7"/>
    <mergeCell ref="BH7:BI7"/>
    <mergeCell ref="BM7:BN7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AC63:AD63"/>
    <mergeCell ref="AE63:AF63"/>
    <mergeCell ref="AG63:AH63"/>
    <mergeCell ref="AL19:AM19"/>
    <mergeCell ref="AN19:AO19"/>
    <mergeCell ref="AL63:AM63"/>
    <mergeCell ref="AI40:AJ40"/>
    <mergeCell ref="AL40:AM40"/>
    <mergeCell ref="AL51:AM51"/>
    <mergeCell ref="AN52:AO52"/>
    <mergeCell ref="AL52:AM52"/>
    <mergeCell ref="AL30:AM30"/>
    <mergeCell ref="AN40:AO40"/>
    <mergeCell ref="AC74:AD74"/>
    <mergeCell ref="AE74:AF74"/>
    <mergeCell ref="AU51:AV51"/>
    <mergeCell ref="AN30:AO30"/>
    <mergeCell ref="AP30:AQ30"/>
    <mergeCell ref="AU30:AV30"/>
    <mergeCell ref="I83:J83"/>
    <mergeCell ref="D73:F73"/>
    <mergeCell ref="AI19:AJ19"/>
    <mergeCell ref="H31:H32"/>
    <mergeCell ref="H33:H34"/>
    <mergeCell ref="G40:G41"/>
    <mergeCell ref="H40:H41"/>
    <mergeCell ref="AC30:AD30"/>
    <mergeCell ref="H29:H30"/>
    <mergeCell ref="AE40:AF40"/>
    <mergeCell ref="AG40:AH40"/>
    <mergeCell ref="AG30:AH30"/>
    <mergeCell ref="S20:T20"/>
    <mergeCell ref="AC40:AD40"/>
    <mergeCell ref="AG62:AH62"/>
    <mergeCell ref="AG52:AH52"/>
    <mergeCell ref="AC52:AD52"/>
    <mergeCell ref="K27:L27"/>
    <mergeCell ref="AC73:AN73"/>
    <mergeCell ref="V78:W78"/>
    <mergeCell ref="N10:O10"/>
    <mergeCell ref="D10:F10"/>
    <mergeCell ref="N4:Q4"/>
    <mergeCell ref="N8:O8"/>
    <mergeCell ref="P8:Q8"/>
    <mergeCell ref="N9:O9"/>
    <mergeCell ref="P10:Q10"/>
    <mergeCell ref="G13:H13"/>
    <mergeCell ref="D13:F13"/>
    <mergeCell ref="N20:O20"/>
    <mergeCell ref="P19:Q19"/>
    <mergeCell ref="N13:Q13"/>
    <mergeCell ref="I20:J20"/>
    <mergeCell ref="I21:J21"/>
    <mergeCell ref="N19:O19"/>
    <mergeCell ref="D42:F42"/>
    <mergeCell ref="I36:J36"/>
    <mergeCell ref="D39:F39"/>
    <mergeCell ref="I37:J37"/>
    <mergeCell ref="I38:J38"/>
    <mergeCell ref="I27:J27"/>
    <mergeCell ref="I29:J29"/>
    <mergeCell ref="AU40:AV40"/>
    <mergeCell ref="AN29:AO29"/>
    <mergeCell ref="AP29:AQ29"/>
    <mergeCell ref="I30:J30"/>
    <mergeCell ref="I31:J31"/>
    <mergeCell ref="I32:J32"/>
    <mergeCell ref="I22:J22"/>
    <mergeCell ref="D23:F23"/>
    <mergeCell ref="D22:F22"/>
    <mergeCell ref="O34:P34"/>
    <mergeCell ref="O22:P22"/>
    <mergeCell ref="K25:L25"/>
    <mergeCell ref="K26:L26"/>
    <mergeCell ref="K29:L29"/>
    <mergeCell ref="K30:L30"/>
    <mergeCell ref="K32:L32"/>
    <mergeCell ref="K34:L34"/>
    <mergeCell ref="K35:L35"/>
    <mergeCell ref="K36:L36"/>
    <mergeCell ref="K37:L37"/>
    <mergeCell ref="K38:L38"/>
    <mergeCell ref="K39:L39"/>
    <mergeCell ref="I34:J34"/>
    <mergeCell ref="I35:J35"/>
    <mergeCell ref="D2:F2"/>
    <mergeCell ref="G2:H2"/>
    <mergeCell ref="D4:H4"/>
    <mergeCell ref="G6:H6"/>
    <mergeCell ref="D8:H8"/>
    <mergeCell ref="G9:H9"/>
    <mergeCell ref="D6:F6"/>
    <mergeCell ref="D9:F9"/>
    <mergeCell ref="K31:L31"/>
    <mergeCell ref="D21:F21"/>
    <mergeCell ref="K22:L22"/>
    <mergeCell ref="K28:L28"/>
    <mergeCell ref="K18:L18"/>
    <mergeCell ref="K19:L19"/>
    <mergeCell ref="I25:J25"/>
    <mergeCell ref="I26:J26"/>
    <mergeCell ref="I24:J24"/>
    <mergeCell ref="I23:J23"/>
    <mergeCell ref="K20:L20"/>
    <mergeCell ref="K21:L21"/>
    <mergeCell ref="K23:L23"/>
    <mergeCell ref="K24:L24"/>
    <mergeCell ref="I18:J18"/>
    <mergeCell ref="I19:J19"/>
    <mergeCell ref="B6:B9"/>
    <mergeCell ref="D37:F37"/>
    <mergeCell ref="D38:F38"/>
    <mergeCell ref="D18:F18"/>
    <mergeCell ref="G10:H10"/>
    <mergeCell ref="G12:H12"/>
    <mergeCell ref="D15:H15"/>
    <mergeCell ref="D16:F16"/>
    <mergeCell ref="D26:F26"/>
    <mergeCell ref="D28:F28"/>
    <mergeCell ref="B28:B30"/>
    <mergeCell ref="D17:F17"/>
    <mergeCell ref="D33:F34"/>
    <mergeCell ref="D35:F35"/>
    <mergeCell ref="D11:F11"/>
    <mergeCell ref="D12:F12"/>
    <mergeCell ref="D30:F30"/>
    <mergeCell ref="D24:F24"/>
    <mergeCell ref="D25:F25"/>
    <mergeCell ref="D19:F19"/>
    <mergeCell ref="D20:F20"/>
    <mergeCell ref="D27:F27"/>
    <mergeCell ref="E14:F14"/>
    <mergeCell ref="G14:H14"/>
    <mergeCell ref="D57:F58"/>
    <mergeCell ref="G58:H58"/>
    <mergeCell ref="D59:F59"/>
    <mergeCell ref="H59:H60"/>
    <mergeCell ref="D60:E60"/>
    <mergeCell ref="I28:J28"/>
    <mergeCell ref="I40:J41"/>
    <mergeCell ref="I42:J42"/>
    <mergeCell ref="I47:J47"/>
    <mergeCell ref="D36:F36"/>
    <mergeCell ref="D29:F29"/>
    <mergeCell ref="D31:F31"/>
    <mergeCell ref="D32:F32"/>
    <mergeCell ref="D52:F52"/>
    <mergeCell ref="H52:H53"/>
    <mergeCell ref="D53:E53"/>
    <mergeCell ref="G51:H51"/>
    <mergeCell ref="H54:H55"/>
    <mergeCell ref="D55:F55"/>
    <mergeCell ref="D54:F54"/>
    <mergeCell ref="D48:F48"/>
    <mergeCell ref="D50:F51"/>
    <mergeCell ref="D45:F45"/>
    <mergeCell ref="D47:F47"/>
    <mergeCell ref="D82:H82"/>
    <mergeCell ref="D83:F83"/>
    <mergeCell ref="D61:F61"/>
    <mergeCell ref="D67:F67"/>
    <mergeCell ref="H61:H62"/>
    <mergeCell ref="D62:F62"/>
    <mergeCell ref="D68:F68"/>
    <mergeCell ref="D74:F74"/>
    <mergeCell ref="G76:H76"/>
    <mergeCell ref="D72:F72"/>
    <mergeCell ref="D71:F71"/>
    <mergeCell ref="D77:F77"/>
    <mergeCell ref="D78:F78"/>
    <mergeCell ref="D79:F79"/>
    <mergeCell ref="D80:F80"/>
    <mergeCell ref="D64:F64"/>
    <mergeCell ref="D70:F70"/>
    <mergeCell ref="H65:H67"/>
    <mergeCell ref="D65:F65"/>
    <mergeCell ref="D66:F66"/>
    <mergeCell ref="D109:F110"/>
    <mergeCell ref="G109:H110"/>
    <mergeCell ref="D85:H85"/>
    <mergeCell ref="D86:F86"/>
    <mergeCell ref="G86:H86"/>
    <mergeCell ref="D88:F88"/>
    <mergeCell ref="G88:H88"/>
    <mergeCell ref="D90:F90"/>
    <mergeCell ref="G90:H90"/>
    <mergeCell ref="D92:F93"/>
    <mergeCell ref="G92:H93"/>
    <mergeCell ref="D100:F101"/>
    <mergeCell ref="G100:H101"/>
    <mergeCell ref="D103:F104"/>
    <mergeCell ref="G103:H104"/>
    <mergeCell ref="D106:F107"/>
    <mergeCell ref="G106:H107"/>
    <mergeCell ref="D97:F98"/>
    <mergeCell ref="G97:H98"/>
    <mergeCell ref="D95:F95"/>
    <mergeCell ref="G95:H95"/>
    <mergeCell ref="J50:K51"/>
    <mergeCell ref="L51:O51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J57:K58"/>
    <mergeCell ref="L58:O58"/>
    <mergeCell ref="J59:K59"/>
    <mergeCell ref="L59:M59"/>
    <mergeCell ref="N59:O60"/>
    <mergeCell ref="L60:M60"/>
    <mergeCell ref="J61:K61"/>
    <mergeCell ref="L61:M61"/>
    <mergeCell ref="N61:O62"/>
    <mergeCell ref="J62:K62"/>
    <mergeCell ref="L62:M62"/>
    <mergeCell ref="I65:J65"/>
    <mergeCell ref="K65:L65"/>
    <mergeCell ref="H71:H73"/>
    <mergeCell ref="I71:J71"/>
    <mergeCell ref="K71:L71"/>
    <mergeCell ref="H77:H79"/>
    <mergeCell ref="I77:J77"/>
    <mergeCell ref="K77:L77"/>
    <mergeCell ref="CE7:CF7"/>
    <mergeCell ref="CE19:CF19"/>
    <mergeCell ref="CE40:CF40"/>
    <mergeCell ref="CE52:CF52"/>
    <mergeCell ref="I39:J39"/>
    <mergeCell ref="AE52:AF52"/>
    <mergeCell ref="AE19:AF19"/>
    <mergeCell ref="AG19:AH19"/>
    <mergeCell ref="AE30:AF30"/>
    <mergeCell ref="AC29:AD29"/>
    <mergeCell ref="AE29:AF29"/>
    <mergeCell ref="AG29:AH29"/>
    <mergeCell ref="AC19:AD19"/>
    <mergeCell ref="N11:O11"/>
    <mergeCell ref="AU52:AV52"/>
    <mergeCell ref="AP40:AQ40"/>
    <mergeCell ref="N17:O17"/>
    <mergeCell ref="CG7:CH7"/>
    <mergeCell ref="CI7:CJ7"/>
    <mergeCell ref="CE8:CF8"/>
    <mergeCell ref="CG8:CH8"/>
    <mergeCell ref="CI8:CJ8"/>
    <mergeCell ref="CE18:CF18"/>
    <mergeCell ref="CG18:CH18"/>
    <mergeCell ref="CI18:CJ18"/>
    <mergeCell ref="AW7:AX7"/>
    <mergeCell ref="S16:T16"/>
    <mergeCell ref="U16:V16"/>
    <mergeCell ref="S17:T17"/>
    <mergeCell ref="U17:V17"/>
    <mergeCell ref="AC7:AD7"/>
    <mergeCell ref="AE7:AF7"/>
    <mergeCell ref="AG7:AH7"/>
    <mergeCell ref="AL7:AM7"/>
    <mergeCell ref="AN7:AO7"/>
    <mergeCell ref="S9:T9"/>
    <mergeCell ref="S10:T10"/>
    <mergeCell ref="U10:V10"/>
    <mergeCell ref="S11:T11"/>
    <mergeCell ref="S13:V13"/>
    <mergeCell ref="CK18:CL18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G52:CH52"/>
    <mergeCell ref="CI52:CJ52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P17:Q17"/>
    <mergeCell ref="N18:O18"/>
    <mergeCell ref="AI18:AJ18"/>
    <mergeCell ref="AL18:AM18"/>
    <mergeCell ref="AN18:AO18"/>
    <mergeCell ref="BQ18:BR18"/>
    <mergeCell ref="BS18:BT18"/>
    <mergeCell ref="BV18:BW18"/>
    <mergeCell ref="BX18:BY18"/>
    <mergeCell ref="BZ18:CA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DO29:DP29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A29:DB29"/>
    <mergeCell ref="DF29:DG29"/>
    <mergeCell ref="DH29:DI29"/>
    <mergeCell ref="DJ29:DK29"/>
    <mergeCell ref="K40:L41"/>
    <mergeCell ref="CN40:CO40"/>
    <mergeCell ref="CP40:CQ40"/>
    <mergeCell ref="CR40:CS40"/>
    <mergeCell ref="CT40:CU40"/>
    <mergeCell ref="CW40:CX40"/>
    <mergeCell ref="CY40:CZ40"/>
    <mergeCell ref="DA40:DB40"/>
    <mergeCell ref="CN41:CO41"/>
    <mergeCell ref="CP41:CQ41"/>
    <mergeCell ref="CR41:CS41"/>
    <mergeCell ref="CT41:CU41"/>
    <mergeCell ref="CW41:CX41"/>
    <mergeCell ref="CY41:CZ41"/>
    <mergeCell ref="DA41:DB41"/>
    <mergeCell ref="CG40:CH40"/>
    <mergeCell ref="CI40:CJ40"/>
    <mergeCell ref="CK40:CL40"/>
    <mergeCell ref="CE41:CF41"/>
    <mergeCell ref="CG41:CH41"/>
    <mergeCell ref="CI41:CJ41"/>
    <mergeCell ref="CK41:CL41"/>
    <mergeCell ref="AR40:AS40"/>
    <mergeCell ref="BQ40:BR40"/>
    <mergeCell ref="DC40:DD40"/>
    <mergeCell ref="DF40:DG40"/>
    <mergeCell ref="DH40:DI40"/>
    <mergeCell ref="DJ40:DK40"/>
    <mergeCell ref="DL40:DM40"/>
    <mergeCell ref="DO40:DP40"/>
    <mergeCell ref="DQ40:DR40"/>
    <mergeCell ref="DS40:DT40"/>
    <mergeCell ref="DU40:DV40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K42:L42"/>
    <mergeCell ref="I43:J43"/>
    <mergeCell ref="K43:L43"/>
    <mergeCell ref="I44:J44"/>
    <mergeCell ref="K44:L44"/>
    <mergeCell ref="I45:J45"/>
    <mergeCell ref="K45:L45"/>
    <mergeCell ref="D46:E46"/>
    <mergeCell ref="I46:J46"/>
    <mergeCell ref="K46:L46"/>
    <mergeCell ref="D43:F43"/>
    <mergeCell ref="D44:F44"/>
    <mergeCell ref="K47:L47"/>
    <mergeCell ref="I48:J48"/>
    <mergeCell ref="K48:L48"/>
    <mergeCell ref="CN51:CO51"/>
    <mergeCell ref="CP51:CQ51"/>
    <mergeCell ref="CR51:CS51"/>
    <mergeCell ref="CW51:CX51"/>
    <mergeCell ref="CY51:CZ51"/>
    <mergeCell ref="CE51:CF51"/>
    <mergeCell ref="CG51:CH51"/>
    <mergeCell ref="CI51:CJ51"/>
    <mergeCell ref="BZ51:CA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BX51:BY51"/>
    <mergeCell ref="AN51:AO51"/>
    <mergeCell ref="AP51:AQ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M84:AN84"/>
    <mergeCell ref="AC93:AD93"/>
    <mergeCell ref="AE93:AF93"/>
    <mergeCell ref="AG93:AH93"/>
    <mergeCell ref="AI93:AJ93"/>
    <mergeCell ref="AK93:AL93"/>
    <mergeCell ref="AM93:AN93"/>
    <mergeCell ref="V102:W102"/>
    <mergeCell ref="DH62:DI62"/>
    <mergeCell ref="AU62:AV62"/>
    <mergeCell ref="AG74:AH74"/>
    <mergeCell ref="AI74:AJ74"/>
    <mergeCell ref="AK74:AL74"/>
    <mergeCell ref="AM74:AN74"/>
    <mergeCell ref="AC75:AD75"/>
    <mergeCell ref="AE75:AF75"/>
    <mergeCell ref="AG75:AH75"/>
    <mergeCell ref="AI75:AJ75"/>
    <mergeCell ref="AK75:AL75"/>
    <mergeCell ref="AM75:AN75"/>
    <mergeCell ref="AM92:AN92"/>
    <mergeCell ref="AI83:AJ83"/>
    <mergeCell ref="AK83:AL83"/>
    <mergeCell ref="AM83:AN83"/>
  </mergeCells>
  <conditionalFormatting sqref="D90">
    <cfRule type="cellIs" dxfId="279" priority="23" operator="lessThan">
      <formula>0</formula>
    </cfRule>
    <cfRule type="cellIs" dxfId="278" priority="24" operator="greaterThan">
      <formula>0</formula>
    </cfRule>
  </conditionalFormatting>
  <conditionalFormatting sqref="D92">
    <cfRule type="cellIs" dxfId="277" priority="25" operator="lessThan">
      <formula>0</formula>
    </cfRule>
    <cfRule type="cellIs" dxfId="276" priority="26" operator="greaterThan">
      <formula>0</formula>
    </cfRule>
  </conditionalFormatting>
  <conditionalFormatting sqref="D97">
    <cfRule type="cellIs" dxfId="275" priority="27" operator="lessThan">
      <formula>0</formula>
    </cfRule>
    <cfRule type="cellIs" dxfId="274" priority="28" operator="greaterThan">
      <formula>0</formula>
    </cfRule>
  </conditionalFormatting>
  <conditionalFormatting sqref="D100">
    <cfRule type="cellIs" dxfId="273" priority="21" operator="lessThan">
      <formula>0</formula>
    </cfRule>
    <cfRule type="cellIs" dxfId="272" priority="22" operator="greaterThan">
      <formula>0</formula>
    </cfRule>
  </conditionalFormatting>
  <conditionalFormatting sqref="D109">
    <cfRule type="cellIs" dxfId="271" priority="47" operator="lessThan">
      <formula>0</formula>
    </cfRule>
    <cfRule type="cellIs" dxfId="270" priority="48" operator="greaterThan">
      <formula>0</formula>
    </cfRule>
  </conditionalFormatting>
  <conditionalFormatting sqref="E14:F14">
    <cfRule type="cellIs" dxfId="269" priority="13" operator="equal">
      <formula>$V$93</formula>
    </cfRule>
    <cfRule type="cellIs" dxfId="268" priority="14" operator="equal">
      <formula>$V$95</formula>
    </cfRule>
    <cfRule type="cellIs" dxfId="267" priority="15" operator="equal">
      <formula>$V$94</formula>
    </cfRule>
    <cfRule type="cellIs" dxfId="266" priority="16" operator="equal">
      <formula>$V$93</formula>
    </cfRule>
    <cfRule type="cellIs" dxfId="265" priority="17" operator="equal">
      <formula>$V$92</formula>
    </cfRule>
    <cfRule type="cellIs" dxfId="264" priority="18" operator="equal">
      <formula>$N$26</formula>
    </cfRule>
    <cfRule type="cellIs" dxfId="263" priority="19" operator="equal">
      <formula>$N$25</formula>
    </cfRule>
    <cfRule type="cellIs" dxfId="262" priority="20" operator="equal">
      <formula>$N$25</formula>
    </cfRule>
  </conditionalFormatting>
  <conditionalFormatting sqref="G11">
    <cfRule type="cellIs" dxfId="261" priority="49" operator="equal">
      <formula>$V$91</formula>
    </cfRule>
    <cfRule type="cellIs" dxfId="260" priority="50" operator="equal">
      <formula>$V$90</formula>
    </cfRule>
    <cfRule type="cellIs" dxfId="259" priority="51" operator="equal">
      <formula>$V$90</formula>
    </cfRule>
    <cfRule type="cellIs" dxfId="258" priority="52" operator="equal">
      <formula>$V$90</formula>
    </cfRule>
  </conditionalFormatting>
  <conditionalFormatting sqref="J91">
    <cfRule type="cellIs" dxfId="257" priority="41" operator="lessThan">
      <formula>0</formula>
    </cfRule>
    <cfRule type="cellIs" dxfId="256" priority="42" operator="greaterThan">
      <formula>0</formula>
    </cfRule>
  </conditionalFormatting>
  <conditionalFormatting sqref="J93">
    <cfRule type="cellIs" dxfId="255" priority="45" operator="lessThan">
      <formula>0</formula>
    </cfRule>
    <cfRule type="cellIs" dxfId="254" priority="46" operator="greaterThan">
      <formula>0</formula>
    </cfRule>
  </conditionalFormatting>
  <conditionalFormatting sqref="J95">
    <cfRule type="cellIs" dxfId="253" priority="43" operator="lessThan">
      <formula>0</formula>
    </cfRule>
    <cfRule type="cellIs" dxfId="252" priority="44" operator="greaterThan">
      <formula>0</formula>
    </cfRule>
  </conditionalFormatting>
  <conditionalFormatting sqref="N10:N11">
    <cfRule type="cellIs" dxfId="251" priority="3" operator="lessThan">
      <formula>0</formula>
    </cfRule>
    <cfRule type="cellIs" dxfId="250" priority="4" operator="greaterThan">
      <formula>0</formula>
    </cfRule>
  </conditionalFormatting>
  <conditionalFormatting sqref="N19:N20">
    <cfRule type="cellIs" dxfId="249" priority="11" operator="lessThan">
      <formula>0</formula>
    </cfRule>
    <cfRule type="cellIs" dxfId="248" priority="12" operator="greaterThan">
      <formula>0</formula>
    </cfRule>
  </conditionalFormatting>
  <conditionalFormatting sqref="O6:P6">
    <cfRule type="cellIs" dxfId="247" priority="1" operator="lessThan">
      <formula>0</formula>
    </cfRule>
    <cfRule type="cellIs" dxfId="246" priority="2" operator="greaterThan">
      <formula>0</formula>
    </cfRule>
  </conditionalFormatting>
  <conditionalFormatting sqref="O15:P15">
    <cfRule type="cellIs" dxfId="245" priority="9" operator="lessThan">
      <formula>0</formula>
    </cfRule>
    <cfRule type="cellIs" dxfId="244" priority="10" operator="greaterThan">
      <formula>0</formula>
    </cfRule>
  </conditionalFormatting>
  <conditionalFormatting sqref="S10:S11">
    <cfRule type="cellIs" dxfId="243" priority="7" operator="lessThan">
      <formula>0</formula>
    </cfRule>
    <cfRule type="cellIs" dxfId="242" priority="8" operator="greaterThan">
      <formula>0</formula>
    </cfRule>
  </conditionalFormatting>
  <conditionalFormatting sqref="S19:S20">
    <cfRule type="cellIs" dxfId="241" priority="5" operator="lessThan">
      <formula>0</formula>
    </cfRule>
    <cfRule type="cellIs" dxfId="24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637F6F00-F2CD-2540-8570-2DF4C14BC647}">
      <formula1>ISNUMBER(D6)</formula1>
    </dataValidation>
    <dataValidation type="custom" allowBlank="1" showInputMessage="1" showErrorMessage="1" errorTitle="خطاء في ادخال الامر" error="فقط استخدم الارقام" sqref="J54 D10:F10 D53:E53 D54:F54 D61:F61 J61 D73:F73 D67 D79:F79" xr:uid="{F5B066A7-51C5-CE43-892D-98C6B35B6AEB}">
      <formula1>ISNUMBER(D10)</formula1>
    </dataValidation>
    <dataValidation allowBlank="1" showInputMessage="1" showErrorMessage="1" errorTitle="خطاء في ادخال الامر" error="فقط استخدم الارقام " sqref="G70 G64 G77 D52:G52 D59:G59 J59 L59 J52 L52" xr:uid="{473F7232-E548-3246-A6B5-D640251C11F0}"/>
    <dataValidation type="list" allowBlank="1" showInputMessage="1" showErrorMessage="1" sqref="F46" xr:uid="{BFB014B3-16EF-AF4D-A79D-0FE0640609EA}">
      <formula1>"الفطر , الاضحى"</formula1>
    </dataValidation>
    <dataValidation type="list" allowBlank="1" showInputMessage="1" showErrorMessage="1" sqref="G33" xr:uid="{ACE799B0-1C8F-ED4A-A659-FA00A0C730CD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A7ABEF88-A87F-0744-B7C3-F737F43F3B06}"/>
    <dataValidation type="list" allowBlank="1" showInputMessage="1" showErrorMessage="1" sqref="G83 G34:G40 G27:G32 H68 H74 H80 G16:G23 G42:G48" xr:uid="{3620FE58-04BC-6E48-9C2B-2E596521172E}">
      <formula1>"NBK,ILA,BBK,MEEM,NBB,غير محسوب ذي الشهر,بطاقة صراف الالي"</formula1>
    </dataValidation>
    <dataValidation type="list" allowBlank="1" showInputMessage="1" showErrorMessage="1" sqref="G24:G26" xr:uid="{FFC85D5C-DCD6-464B-9412-56027534F8BC}">
      <formula1>"NBK,ILA,BBK,MEEM,NBB,غير محسوب ذي الشهر"</formula1>
    </dataValidation>
    <dataValidation type="list" allowBlank="1" showInputMessage="1" showErrorMessage="1" sqref="I34:J39 I83:J83 I77:J77 I71:J71 I65:J65 I40 I42:J48 I16:J32" xr:uid="{8DB4010F-CAC3-8A47-A84B-7AF402DB8FB4}">
      <formula1>"NBK,ILA,BBK,MEEM,NBB,-"</formula1>
    </dataValidation>
    <dataValidation type="list" allowBlank="1" showInputMessage="1" showErrorMessage="1" sqref="G11" xr:uid="{A6A18577-A734-3D4F-9A00-B784438B32E2}">
      <formula1>$V$90:$V$91</formula1>
    </dataValidation>
    <dataValidation type="list" allowBlank="1" showInputMessage="1" showErrorMessage="1" sqref="E14:F14" xr:uid="{524E790F-81BF-8747-B739-206F7F1C4E85}">
      <formula1>$V$92:$V$95</formula1>
    </dataValidation>
  </dataValidations>
  <hyperlinks>
    <hyperlink ref="B6:B9" location="'صفحة الرئيسية'!A1" display="اضغط هنا للرجوع الصفحة  الرئيسية" xr:uid="{578B51FF-9B6B-5C42-949F-74B4E5451A43}"/>
    <hyperlink ref="B16" location="'1'!A1" display="شهر 1" xr:uid="{1B960D03-9354-2940-9108-92D4C599EAEC}"/>
    <hyperlink ref="B17" location="'2'!A1" display="شهر 2" xr:uid="{4FDAE950-6E87-CE48-A007-6CD37246B559}"/>
    <hyperlink ref="B18" location="'3'!A1" display="شهر 3" xr:uid="{B60F0B5D-2EE7-E246-978B-3442A516ECDC}"/>
    <hyperlink ref="B19" location="'4'!A1" display="شهر 4" xr:uid="{873F0F87-437E-3C48-99BD-0283842B631D}"/>
    <hyperlink ref="B20" location="'5'!A1" display="شهر 5" xr:uid="{8EBDE733-6B74-2B43-886E-AB3422893A64}"/>
    <hyperlink ref="B21" location="'6'!A1" display="شهر 6" xr:uid="{86EFB4FB-5702-6A41-BB6E-B0ACFFD68225}"/>
    <hyperlink ref="B22" location="'7'!A1" display="شهر 7" xr:uid="{4A897D5D-FFE1-C848-AC74-33908D520713}"/>
    <hyperlink ref="B23" location="'8'!A1" display="شهر 8" xr:uid="{13C7A681-CF55-C241-83F4-BB7F14CA195E}"/>
    <hyperlink ref="B24" location="'9'!A1" display="شهر 9" xr:uid="{D02A74BD-297B-5D4D-8D4A-DCEE6A5CAA24}"/>
    <hyperlink ref="B25" location="'10'!A1" display="شهر 10" xr:uid="{D98323D5-B222-654C-8F7E-394669350861}"/>
    <hyperlink ref="B26" location="'11'!A1" display="شهر 11" xr:uid="{FAAEEC4C-3B42-634F-AD96-1091A007E410}"/>
    <hyperlink ref="B27" location="'12'!A1" display="شهر 12" xr:uid="{770B0FA4-F24B-964C-9696-0C5E293C9EB9}"/>
    <hyperlink ref="B28:B30" location="'سلف و دين واقساط'!A1" display="سلف و دين واقساط" xr:uid="{B3646285-CCBC-6742-AB90-831C257D05B2}"/>
  </hyperlink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0A30-8464-0B4B-A5A6-6AFCE41B73AB}">
  <sheetPr codeName="Sheet8"/>
  <dimension ref="B1:DW235"/>
  <sheetViews>
    <sheetView zoomScale="115" zoomScaleNormal="11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7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.1640625" style="8" bestFit="1" customWidth="1"/>
    <col min="31" max="31" width="10.83203125" style="8"/>
    <col min="32" max="32" width="12.1640625" style="8" bestFit="1" customWidth="1"/>
    <col min="33" max="33" width="12.83203125" style="8" customWidth="1"/>
    <col min="34" max="34" width="12.1640625" style="8" bestFit="1" customWidth="1"/>
    <col min="35" max="36" width="11.83203125" style="8" customWidth="1"/>
    <col min="37" max="37" width="10.83203125" style="8"/>
    <col min="38" max="38" width="12.1640625" style="8" bestFit="1" customWidth="1"/>
    <col min="39" max="39" width="11.33203125" style="8" bestFit="1" customWidth="1"/>
    <col min="40" max="40" width="12.1640625" style="8" bestFit="1" customWidth="1"/>
    <col min="41" max="41" width="11.33203125" style="8" bestFit="1" customWidth="1"/>
    <col min="42" max="42" width="10.83203125" style="8"/>
    <col min="43" max="45" width="13.1640625" style="8" customWidth="1"/>
    <col min="46" max="47" width="10.83203125" style="8"/>
    <col min="48" max="48" width="12" style="8" bestFit="1" customWidth="1"/>
    <col min="49" max="49" width="10.83203125" style="8"/>
    <col min="50" max="50" width="12" style="8" bestFit="1" customWidth="1"/>
    <col min="51" max="51" width="10.83203125" style="8"/>
    <col min="52" max="52" width="12" style="8" bestFit="1" customWidth="1"/>
    <col min="53" max="54" width="11" style="8" customWidth="1"/>
    <col min="55" max="56" width="10.83203125" style="8"/>
    <col min="57" max="57" width="11.33203125" style="8" bestFit="1" customWidth="1"/>
    <col min="58" max="58" width="10.83203125" style="8"/>
    <col min="59" max="59" width="11.33203125" style="8" bestFit="1" customWidth="1"/>
    <col min="60" max="60" width="10.83203125" style="8"/>
    <col min="61" max="61" width="11.33203125" style="8" bestFit="1" customWidth="1"/>
    <col min="62" max="63" width="11" style="8" customWidth="1"/>
    <col min="64" max="65" width="10.83203125" style="8"/>
    <col min="66" max="66" width="11.33203125" style="8" bestFit="1" customWidth="1"/>
    <col min="67" max="67" width="10.83203125" style="8"/>
    <col min="68" max="68" width="11.33203125" style="8" bestFit="1" customWidth="1"/>
    <col min="69" max="69" width="10.83203125" style="8"/>
    <col min="70" max="70" width="11.33203125" style="8" bestFit="1" customWidth="1"/>
    <col min="71" max="72" width="11" style="8" customWidth="1"/>
    <col min="73" max="74" width="10.83203125" style="8"/>
    <col min="75" max="75" width="11.33203125" style="8" bestFit="1" customWidth="1"/>
    <col min="76" max="76" width="10.83203125" style="8"/>
    <col min="77" max="77" width="11.33203125" style="8" bestFit="1" customWidth="1"/>
    <col min="78" max="78" width="10.83203125" style="8"/>
    <col min="79" max="79" width="11.33203125" style="8" bestFit="1" customWidth="1"/>
    <col min="80" max="80" width="10.83203125" style="8"/>
    <col min="81" max="81" width="11.1640625" style="8" bestFit="1" customWidth="1"/>
    <col min="82" max="83" width="10.83203125" style="8"/>
    <col min="84" max="84" width="11.1640625" style="8" bestFit="1" customWidth="1"/>
    <col min="85" max="85" width="10.83203125" style="8"/>
    <col min="86" max="86" width="11.1640625" style="8" bestFit="1" customWidth="1"/>
    <col min="87" max="87" width="10.83203125" style="8"/>
    <col min="88" max="88" width="11.1640625" style="8" bestFit="1" customWidth="1"/>
    <col min="89" max="89" width="10.83203125" style="8"/>
    <col min="90" max="90" width="11.1640625" style="8" bestFit="1" customWidth="1"/>
    <col min="91" max="92" width="10.83203125" style="8"/>
    <col min="93" max="93" width="11.1640625" style="8" bestFit="1" customWidth="1"/>
    <col min="94" max="94" width="10.83203125" style="8"/>
    <col min="95" max="95" width="11.1640625" style="8" bestFit="1" customWidth="1"/>
    <col min="96" max="96" width="10.83203125" style="8"/>
    <col min="97" max="97" width="11.1640625" style="8" bestFit="1" customWidth="1"/>
    <col min="98" max="98" width="10.83203125" style="8"/>
    <col min="99" max="99" width="11.1640625" style="8" bestFit="1" customWidth="1"/>
    <col min="100" max="101" width="10.83203125" style="8"/>
    <col min="102" max="102" width="11.1640625" style="8" bestFit="1" customWidth="1"/>
    <col min="103" max="103" width="10.83203125" style="8"/>
    <col min="104" max="104" width="11.1640625" style="8" bestFit="1" customWidth="1"/>
    <col min="105" max="105" width="10.83203125" style="8"/>
    <col min="106" max="106" width="11.1640625" style="8" bestFit="1" customWidth="1"/>
    <col min="107" max="107" width="10.83203125" style="8"/>
    <col min="108" max="108" width="11.1640625" style="8" bestFit="1" customWidth="1"/>
    <col min="109" max="110" width="10.83203125" style="8"/>
    <col min="111" max="111" width="12.1640625" style="8" bestFit="1" customWidth="1"/>
    <col min="112" max="112" width="10.83203125" style="8"/>
    <col min="113" max="113" width="12.1640625" style="8" bestFit="1" customWidth="1"/>
    <col min="114" max="114" width="10.83203125" style="8"/>
    <col min="115" max="115" width="12.1640625" style="8" bestFit="1" customWidth="1"/>
    <col min="116" max="116" width="10.83203125" style="8"/>
    <col min="117" max="117" width="12.1640625" style="8" bestFit="1" customWidth="1"/>
    <col min="118" max="119" width="10.83203125" style="8"/>
    <col min="120" max="120" width="12.1640625" style="8" bestFit="1" customWidth="1"/>
    <col min="121" max="121" width="10.83203125" style="8"/>
    <col min="122" max="122" width="12.1640625" style="8" bestFit="1" customWidth="1"/>
    <col min="123" max="123" width="10.83203125" style="8"/>
    <col min="124" max="124" width="12.1640625" style="8" bestFit="1" customWidth="1"/>
    <col min="125" max="125" width="10.83203125" style="8"/>
    <col min="126" max="126" width="12.1640625" style="8" bestFit="1" customWidth="1"/>
    <col min="127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135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325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S24" s="11"/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8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S73" s="8"/>
      <c r="T73" s="8"/>
      <c r="U73" s="8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S74" s="8"/>
      <c r="T74" s="8"/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S75" s="8"/>
      <c r="T75" s="8"/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S76" s="8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S77" s="8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S78" s="8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S79" s="8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S80" s="8"/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S81" s="8"/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S82" s="8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S83" s="8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S84" s="8"/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S85" s="8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S86" s="8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S87" s="8"/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S88" s="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S89" s="8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S90" s="8"/>
      <c r="T90" s="8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S91" s="8"/>
      <c r="T91" s="8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S92" s="8"/>
      <c r="T92" s="8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S93" s="8"/>
      <c r="T93" s="8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S94" s="8"/>
      <c r="T94" s="8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S95" s="8"/>
      <c r="T95" s="8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S96" s="8"/>
      <c r="T96" s="8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S97" s="8"/>
      <c r="T97" s="8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S98" s="8"/>
      <c r="T98" s="8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S99" s="8"/>
      <c r="T99" s="8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S100" s="8"/>
      <c r="T100" s="8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S101" s="8"/>
      <c r="T101" s="8"/>
      <c r="U101" s="8"/>
      <c r="AC101" s="14"/>
      <c r="AD101" s="14"/>
    </row>
    <row r="102" spans="3:40" x14ac:dyDescent="0.2">
      <c r="S102" s="8"/>
      <c r="T102" s="8"/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S103" s="8"/>
      <c r="T103" s="8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S104" s="8"/>
      <c r="T104" s="8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S105" s="8"/>
      <c r="T105" s="8"/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S106" s="8"/>
      <c r="T106" s="8"/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S107" s="8"/>
      <c r="T107" s="8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S108" s="8"/>
      <c r="T108" s="8"/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S109" s="8"/>
      <c r="T109" s="8"/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S110" s="8"/>
      <c r="T110" s="8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S111" s="8"/>
      <c r="T111" s="8"/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S112" s="8"/>
      <c r="T112" s="8"/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19:33" x14ac:dyDescent="0.2">
      <c r="S113" s="8"/>
      <c r="T113" s="8"/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19:33" x14ac:dyDescent="0.2">
      <c r="S114" s="8"/>
      <c r="T114" s="8"/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19:33" x14ac:dyDescent="0.2">
      <c r="S115" s="8"/>
      <c r="T115" s="8"/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19:33" x14ac:dyDescent="0.2">
      <c r="S116" s="8"/>
      <c r="T116" s="8"/>
      <c r="U116" s="8"/>
    </row>
    <row r="117" spans="19:33" x14ac:dyDescent="0.2">
      <c r="S117" s="8"/>
      <c r="T117" s="8"/>
      <c r="U117" s="8"/>
      <c r="AC117" s="228" t="s">
        <v>20</v>
      </c>
      <c r="AD117" s="228"/>
      <c r="AF117" s="228" t="s">
        <v>8</v>
      </c>
      <c r="AG117" s="228"/>
    </row>
    <row r="118" spans="19:33" x14ac:dyDescent="0.2">
      <c r="S118" s="8"/>
      <c r="T118" s="8"/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19:33" x14ac:dyDescent="0.2">
      <c r="S119" s="8"/>
      <c r="T119" s="8"/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19:33" x14ac:dyDescent="0.2">
      <c r="S120" s="8"/>
      <c r="T120" s="8"/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19:33" x14ac:dyDescent="0.2">
      <c r="S121" s="8"/>
      <c r="T121" s="8"/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19:33" x14ac:dyDescent="0.2">
      <c r="S122" s="8"/>
      <c r="T122" s="8"/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19:33" x14ac:dyDescent="0.2">
      <c r="S123" s="8"/>
      <c r="T123" s="8"/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19:33" x14ac:dyDescent="0.2">
      <c r="S124" s="8"/>
      <c r="T124" s="8"/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19:33" x14ac:dyDescent="0.2">
      <c r="S125" s="8"/>
      <c r="T125" s="8"/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19:33" x14ac:dyDescent="0.2">
      <c r="S126" s="8"/>
      <c r="T126" s="8"/>
      <c r="U126" s="8"/>
    </row>
    <row r="127" spans="19:33" x14ac:dyDescent="0.2">
      <c r="S127" s="8"/>
      <c r="T127" s="8"/>
      <c r="U127" s="8"/>
      <c r="AC127" s="228" t="s">
        <v>27</v>
      </c>
      <c r="AD127" s="228"/>
      <c r="AF127" s="228" t="s">
        <v>284</v>
      </c>
      <c r="AG127" s="228"/>
    </row>
    <row r="128" spans="19:33" x14ac:dyDescent="0.2">
      <c r="S128" s="8"/>
      <c r="T128" s="8"/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19:33" x14ac:dyDescent="0.2">
      <c r="S129" s="8"/>
      <c r="T129" s="8"/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19:33" x14ac:dyDescent="0.2">
      <c r="S130" s="8"/>
      <c r="T130" s="8"/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19:33" x14ac:dyDescent="0.2">
      <c r="S131" s="8"/>
      <c r="T131" s="8"/>
      <c r="U131" s="8"/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19:33" x14ac:dyDescent="0.2">
      <c r="S132" s="8"/>
      <c r="T132" s="8"/>
      <c r="U132" s="8"/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19:33" x14ac:dyDescent="0.2">
      <c r="S133" s="8"/>
      <c r="T133" s="8"/>
      <c r="U133" s="8"/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19:33" x14ac:dyDescent="0.2">
      <c r="S134" s="8"/>
      <c r="T134" s="8"/>
      <c r="U134" s="8"/>
      <c r="AC134" s="21" t="s">
        <v>291</v>
      </c>
      <c r="AD134" s="51">
        <v>0</v>
      </c>
      <c r="AF134" s="21" t="s">
        <v>291</v>
      </c>
      <c r="AG134" s="51">
        <v>0</v>
      </c>
    </row>
    <row r="135" spans="19:33" x14ac:dyDescent="0.2">
      <c r="S135" s="8"/>
      <c r="T135" s="8"/>
      <c r="U135" s="8"/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6" spans="19:33" x14ac:dyDescent="0.2">
      <c r="S136" s="8"/>
      <c r="T136" s="8"/>
      <c r="U136" s="8"/>
    </row>
    <row r="137" spans="19:33" x14ac:dyDescent="0.2">
      <c r="S137" s="8"/>
      <c r="T137" s="8"/>
      <c r="U137" s="8"/>
      <c r="AC137" s="228" t="s">
        <v>285</v>
      </c>
      <c r="AD137" s="228"/>
      <c r="AF137" s="228" t="s">
        <v>286</v>
      </c>
      <c r="AG137" s="228"/>
    </row>
    <row r="138" spans="19:33" x14ac:dyDescent="0.2">
      <c r="S138" s="8"/>
      <c r="T138" s="8"/>
      <c r="U138" s="8"/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19:33" x14ac:dyDescent="0.2">
      <c r="S139" s="8"/>
      <c r="T139" s="8"/>
      <c r="U139" s="8"/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19:33" x14ac:dyDescent="0.2">
      <c r="S140" s="8"/>
      <c r="T140" s="8"/>
      <c r="U140" s="8"/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19:33" x14ac:dyDescent="0.2">
      <c r="S141" s="8"/>
      <c r="T141" s="8"/>
      <c r="U141" s="8"/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19:33" x14ac:dyDescent="0.2">
      <c r="S142" s="8"/>
      <c r="T142" s="8"/>
      <c r="U142" s="8"/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19:33" x14ac:dyDescent="0.2">
      <c r="S143" s="8"/>
      <c r="T143" s="8"/>
      <c r="U143" s="8"/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19:33" x14ac:dyDescent="0.2">
      <c r="S144" s="8"/>
      <c r="T144" s="8"/>
      <c r="U144" s="8"/>
      <c r="AC144" s="21" t="s">
        <v>291</v>
      </c>
      <c r="AD144" s="51">
        <v>0</v>
      </c>
      <c r="AF144" s="21" t="s">
        <v>291</v>
      </c>
      <c r="AG144" s="51">
        <v>0</v>
      </c>
    </row>
    <row r="145" spans="19:33" x14ac:dyDescent="0.2">
      <c r="S145" s="8"/>
      <c r="T145" s="8"/>
      <c r="U145" s="8"/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6" spans="19:33" x14ac:dyDescent="0.2">
      <c r="S146" s="8"/>
      <c r="T146" s="8"/>
      <c r="U146" s="8"/>
    </row>
    <row r="147" spans="19:33" x14ac:dyDescent="0.2">
      <c r="S147" s="8"/>
      <c r="T147" s="8"/>
      <c r="U147" s="8"/>
      <c r="AC147" s="228" t="s">
        <v>6</v>
      </c>
      <c r="AD147" s="228"/>
    </row>
    <row r="148" spans="19:33" x14ac:dyDescent="0.2">
      <c r="S148" s="8"/>
      <c r="T148" s="8"/>
      <c r="U148" s="8"/>
      <c r="AC148" s="21"/>
      <c r="AD148" s="22">
        <f>VLOOKUP(G27, AC149:AD155, 2, FALSE)</f>
        <v>0</v>
      </c>
    </row>
    <row r="149" spans="19:33" x14ac:dyDescent="0.2">
      <c r="S149" s="8"/>
      <c r="T149" s="8"/>
      <c r="U149" s="8"/>
      <c r="AC149" s="21" t="s">
        <v>158</v>
      </c>
      <c r="AD149" s="22">
        <f>D27</f>
        <v>0</v>
      </c>
    </row>
    <row r="150" spans="19:33" x14ac:dyDescent="0.2">
      <c r="S150" s="8"/>
      <c r="T150" s="8"/>
      <c r="U150" s="8"/>
      <c r="AC150" s="21" t="s">
        <v>130</v>
      </c>
      <c r="AD150" s="22">
        <f>D27</f>
        <v>0</v>
      </c>
    </row>
    <row r="151" spans="19:33" x14ac:dyDescent="0.2">
      <c r="S151" s="8"/>
      <c r="T151" s="8"/>
      <c r="U151" s="8"/>
      <c r="AC151" s="52" t="s">
        <v>88</v>
      </c>
      <c r="AD151" s="22">
        <f>D27</f>
        <v>0</v>
      </c>
    </row>
    <row r="152" spans="19:33" x14ac:dyDescent="0.2">
      <c r="S152" s="8"/>
      <c r="T152" s="8"/>
      <c r="U152" s="8"/>
      <c r="AC152" s="21" t="s">
        <v>89</v>
      </c>
      <c r="AD152" s="22">
        <f>D27</f>
        <v>0</v>
      </c>
    </row>
    <row r="153" spans="19:33" x14ac:dyDescent="0.2">
      <c r="S153" s="8"/>
      <c r="T153" s="8"/>
      <c r="U153" s="8"/>
      <c r="AC153" s="21" t="s">
        <v>87</v>
      </c>
      <c r="AD153" s="22">
        <f>D27</f>
        <v>0</v>
      </c>
    </row>
    <row r="154" spans="19:33" x14ac:dyDescent="0.2">
      <c r="S154" s="8"/>
      <c r="T154" s="8"/>
      <c r="U154" s="8"/>
      <c r="AC154" s="21" t="s">
        <v>291</v>
      </c>
      <c r="AD154" s="51">
        <v>0</v>
      </c>
    </row>
    <row r="155" spans="19:33" x14ac:dyDescent="0.2">
      <c r="S155" s="8"/>
      <c r="T155" s="8"/>
      <c r="U155" s="8"/>
      <c r="AC155" s="23" t="s">
        <v>159</v>
      </c>
      <c r="AD155" s="24">
        <f>D27</f>
        <v>0</v>
      </c>
    </row>
    <row r="156" spans="19:33" x14ac:dyDescent="0.2">
      <c r="S156" s="8"/>
      <c r="T156" s="8"/>
      <c r="U156" s="8"/>
    </row>
    <row r="157" spans="19:33" x14ac:dyDescent="0.2">
      <c r="S157" s="8"/>
      <c r="T157" s="8"/>
      <c r="U157" s="8"/>
      <c r="AC157" s="228" t="s">
        <v>110</v>
      </c>
      <c r="AD157" s="228"/>
      <c r="AF157" s="228" t="s">
        <v>110</v>
      </c>
      <c r="AG157" s="228"/>
    </row>
    <row r="158" spans="19:33" x14ac:dyDescent="0.2">
      <c r="S158" s="8"/>
      <c r="T158" s="8"/>
      <c r="U158" s="8"/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1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1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V84:W84"/>
    <mergeCell ref="Y84:Z84"/>
    <mergeCell ref="AC197:AD197"/>
    <mergeCell ref="AF197:AG197"/>
    <mergeCell ref="AC207:AD207"/>
    <mergeCell ref="AF207:AG207"/>
    <mergeCell ref="AI207:AJ207"/>
    <mergeCell ref="AC217:AD217"/>
    <mergeCell ref="AI93:AJ93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I86:K86"/>
    <mergeCell ref="CB18:CC18"/>
    <mergeCell ref="CB19:CC19"/>
    <mergeCell ref="CB40:CC40"/>
    <mergeCell ref="CB41:CC41"/>
    <mergeCell ref="CB62:CC62"/>
    <mergeCell ref="AY18:AZ18"/>
    <mergeCell ref="AU40:AV40"/>
    <mergeCell ref="AW40:AX40"/>
    <mergeCell ref="AY40:AZ40"/>
    <mergeCell ref="BZ52:CA52"/>
    <mergeCell ref="AU51:AV51"/>
    <mergeCell ref="AW51:AX51"/>
    <mergeCell ref="AY51:AZ51"/>
    <mergeCell ref="AU62:AV62"/>
    <mergeCell ref="AW62:AX62"/>
    <mergeCell ref="BM62:BN62"/>
    <mergeCell ref="BO62:BP62"/>
    <mergeCell ref="U19:V19"/>
    <mergeCell ref="CB63:CC63"/>
    <mergeCell ref="AI18:AJ18"/>
    <mergeCell ref="AI19:AJ19"/>
    <mergeCell ref="AI40:AJ40"/>
    <mergeCell ref="AI41:AJ41"/>
    <mergeCell ref="AI62:AJ62"/>
    <mergeCell ref="AI63:AJ63"/>
    <mergeCell ref="BJ62:BK62"/>
    <mergeCell ref="BJ63:BK63"/>
    <mergeCell ref="BJ40:BK40"/>
    <mergeCell ref="BJ41:BK41"/>
    <mergeCell ref="BJ18:BK18"/>
    <mergeCell ref="BJ19:BK19"/>
    <mergeCell ref="BS62:BT62"/>
    <mergeCell ref="BS63:BT63"/>
    <mergeCell ref="BS40:BT40"/>
    <mergeCell ref="BA63:BB63"/>
    <mergeCell ref="BZ63:CA63"/>
    <mergeCell ref="AN63:AO63"/>
    <mergeCell ref="BM63:BN63"/>
    <mergeCell ref="BO63:BP63"/>
    <mergeCell ref="BZ62:CA62"/>
    <mergeCell ref="AP52:AQ52"/>
    <mergeCell ref="S19:T19"/>
    <mergeCell ref="AC41:AD41"/>
    <mergeCell ref="AE41:AF41"/>
    <mergeCell ref="X76:Z76"/>
    <mergeCell ref="AC52:AD52"/>
    <mergeCell ref="AE52:AF52"/>
    <mergeCell ref="AG52:AH52"/>
    <mergeCell ref="AG74:AH74"/>
    <mergeCell ref="BX41:BY41"/>
    <mergeCell ref="BQ63:BR63"/>
    <mergeCell ref="BV63:BW63"/>
    <mergeCell ref="BX63:BY63"/>
    <mergeCell ref="AP63:AQ63"/>
    <mergeCell ref="AU63:AV63"/>
    <mergeCell ref="AW63:AX63"/>
    <mergeCell ref="AY63:AZ63"/>
    <mergeCell ref="AR63:AS63"/>
    <mergeCell ref="BD63:BE63"/>
    <mergeCell ref="BF63:BG63"/>
    <mergeCell ref="BH63:BI63"/>
    <mergeCell ref="AR62:AS62"/>
    <mergeCell ref="BA62:BB62"/>
    <mergeCell ref="BV51:BW51"/>
    <mergeCell ref="BX51:BY51"/>
    <mergeCell ref="AM92:AN92"/>
    <mergeCell ref="AM83:AN83"/>
    <mergeCell ref="AM74:AN74"/>
    <mergeCell ref="AC92:AD92"/>
    <mergeCell ref="AG92:AH92"/>
    <mergeCell ref="AI92:AJ92"/>
    <mergeCell ref="AK92:AL92"/>
    <mergeCell ref="AC83:AD83"/>
    <mergeCell ref="AE92:AF92"/>
    <mergeCell ref="AG83:AH83"/>
    <mergeCell ref="S2:V2"/>
    <mergeCell ref="AG29:AH29"/>
    <mergeCell ref="AL29:AM29"/>
    <mergeCell ref="AN29:AO29"/>
    <mergeCell ref="AC8:AD8"/>
    <mergeCell ref="AE8:AF8"/>
    <mergeCell ref="AG8:AH8"/>
    <mergeCell ref="AL8:AM8"/>
    <mergeCell ref="S13:V13"/>
    <mergeCell ref="S17:T17"/>
    <mergeCell ref="S15:T15"/>
    <mergeCell ref="U15:V15"/>
    <mergeCell ref="U14:V14"/>
    <mergeCell ref="U16:V16"/>
    <mergeCell ref="S16:T16"/>
    <mergeCell ref="S20:T20"/>
    <mergeCell ref="S4:V4"/>
    <mergeCell ref="S8:T8"/>
    <mergeCell ref="S10:T10"/>
    <mergeCell ref="U10:V10"/>
    <mergeCell ref="S11:T11"/>
    <mergeCell ref="U5:V5"/>
    <mergeCell ref="U17:V17"/>
    <mergeCell ref="S18:T18"/>
    <mergeCell ref="K83:L83"/>
    <mergeCell ref="I71:J71"/>
    <mergeCell ref="K71:L71"/>
    <mergeCell ref="AL63:AM63"/>
    <mergeCell ref="D80:F80"/>
    <mergeCell ref="Y78:Z78"/>
    <mergeCell ref="G76:H76"/>
    <mergeCell ref="H77:H79"/>
    <mergeCell ref="K77:L77"/>
    <mergeCell ref="AC63:AD63"/>
    <mergeCell ref="AE63:AF63"/>
    <mergeCell ref="AG63:AH63"/>
    <mergeCell ref="AI74:AJ74"/>
    <mergeCell ref="AK74:AL74"/>
    <mergeCell ref="AC40:AD40"/>
    <mergeCell ref="AE40:AF40"/>
    <mergeCell ref="D82:H82"/>
    <mergeCell ref="I77:J77"/>
    <mergeCell ref="AG62:AH62"/>
    <mergeCell ref="AL62:AM62"/>
    <mergeCell ref="D65:F65"/>
    <mergeCell ref="D66:F66"/>
    <mergeCell ref="D64:F64"/>
    <mergeCell ref="H65:H67"/>
    <mergeCell ref="AL52:AM52"/>
    <mergeCell ref="D48:F48"/>
    <mergeCell ref="I43:J43"/>
    <mergeCell ref="AG41:AH41"/>
    <mergeCell ref="D72:F72"/>
    <mergeCell ref="D71:F71"/>
    <mergeCell ref="D73:F73"/>
    <mergeCell ref="D74:F74"/>
    <mergeCell ref="D70:F70"/>
    <mergeCell ref="H71:H73"/>
    <mergeCell ref="D67:F67"/>
    <mergeCell ref="AL51:AM51"/>
    <mergeCell ref="V78:W78"/>
    <mergeCell ref="I40:J41"/>
    <mergeCell ref="I29:J29"/>
    <mergeCell ref="K36:L36"/>
    <mergeCell ref="S5:T5"/>
    <mergeCell ref="S6:T6"/>
    <mergeCell ref="S7:T7"/>
    <mergeCell ref="U6:V6"/>
    <mergeCell ref="U7:V7"/>
    <mergeCell ref="N4:Q4"/>
    <mergeCell ref="N8:O8"/>
    <mergeCell ref="P8:Q8"/>
    <mergeCell ref="N9:O9"/>
    <mergeCell ref="U8:V8"/>
    <mergeCell ref="S9:T9"/>
    <mergeCell ref="K31:L31"/>
    <mergeCell ref="K29:L29"/>
    <mergeCell ref="K30:L30"/>
    <mergeCell ref="K24:L24"/>
    <mergeCell ref="K25:L25"/>
    <mergeCell ref="S14:T14"/>
    <mergeCell ref="I14:J15"/>
    <mergeCell ref="K14:L15"/>
    <mergeCell ref="I16:J16"/>
    <mergeCell ref="K16:L16"/>
    <mergeCell ref="I17:J17"/>
    <mergeCell ref="K40:L41"/>
    <mergeCell ref="I42:J42"/>
    <mergeCell ref="K39:L39"/>
    <mergeCell ref="K32:L32"/>
    <mergeCell ref="K34:L34"/>
    <mergeCell ref="K35:L35"/>
    <mergeCell ref="D79:F79"/>
    <mergeCell ref="G51:H51"/>
    <mergeCell ref="D52:F52"/>
    <mergeCell ref="K37:L37"/>
    <mergeCell ref="K38:L38"/>
    <mergeCell ref="D53:E53"/>
    <mergeCell ref="G40:G41"/>
    <mergeCell ref="H40:H41"/>
    <mergeCell ref="D50:F51"/>
    <mergeCell ref="I39:J39"/>
    <mergeCell ref="D45:F45"/>
    <mergeCell ref="D47:F47"/>
    <mergeCell ref="D43:F43"/>
    <mergeCell ref="D78:F78"/>
    <mergeCell ref="D36:F36"/>
    <mergeCell ref="D77:F77"/>
    <mergeCell ref="D68:F68"/>
    <mergeCell ref="H54:H55"/>
    <mergeCell ref="H29:H30"/>
    <mergeCell ref="H31:H32"/>
    <mergeCell ref="D42:F42"/>
    <mergeCell ref="D39:F39"/>
    <mergeCell ref="K42:L42"/>
    <mergeCell ref="I30:J30"/>
    <mergeCell ref="I31:J31"/>
    <mergeCell ref="BF62:BG62"/>
    <mergeCell ref="BH62:BI62"/>
    <mergeCell ref="AP62:AQ62"/>
    <mergeCell ref="AP51:AQ51"/>
    <mergeCell ref="AY41:AZ41"/>
    <mergeCell ref="I32:J32"/>
    <mergeCell ref="I34:J34"/>
    <mergeCell ref="I35:J35"/>
    <mergeCell ref="I36:J36"/>
    <mergeCell ref="O34:P34"/>
    <mergeCell ref="I37:J37"/>
    <mergeCell ref="I38:J38"/>
    <mergeCell ref="D61:F61"/>
    <mergeCell ref="N61:O62"/>
    <mergeCell ref="J62:K62"/>
    <mergeCell ref="L62:M62"/>
    <mergeCell ref="AG40:AH40"/>
    <mergeCell ref="BO41:BP41"/>
    <mergeCell ref="AU52:AV52"/>
    <mergeCell ref="AW52:AX52"/>
    <mergeCell ref="AY52:AZ52"/>
    <mergeCell ref="BO52:BP52"/>
    <mergeCell ref="AL41:AM41"/>
    <mergeCell ref="AN41:AO41"/>
    <mergeCell ref="AN62:AO62"/>
    <mergeCell ref="AN52:AO52"/>
    <mergeCell ref="BD51:BE51"/>
    <mergeCell ref="BF51:BG51"/>
    <mergeCell ref="BH51:BI51"/>
    <mergeCell ref="BM51:BN51"/>
    <mergeCell ref="AR41:AS41"/>
    <mergeCell ref="BA41:BB41"/>
    <mergeCell ref="AP41:AQ41"/>
    <mergeCell ref="AU41:AV41"/>
    <mergeCell ref="AW41:AX41"/>
    <mergeCell ref="BD52:BE52"/>
    <mergeCell ref="BF52:BG52"/>
    <mergeCell ref="BH52:BI52"/>
    <mergeCell ref="BM52:BN52"/>
    <mergeCell ref="AY62:AZ62"/>
    <mergeCell ref="BD62:BE62"/>
    <mergeCell ref="BQ62:BR62"/>
    <mergeCell ref="BZ30:CA30"/>
    <mergeCell ref="BD40:BE40"/>
    <mergeCell ref="BF40:BG40"/>
    <mergeCell ref="BH40:BI40"/>
    <mergeCell ref="BM40:BN40"/>
    <mergeCell ref="BO40:BP40"/>
    <mergeCell ref="BQ40:BR40"/>
    <mergeCell ref="BX30:BY30"/>
    <mergeCell ref="BO51:BP51"/>
    <mergeCell ref="BQ51:BR51"/>
    <mergeCell ref="BV62:BW62"/>
    <mergeCell ref="BX62:BY62"/>
    <mergeCell ref="BV41:BW41"/>
    <mergeCell ref="BS41:BT41"/>
    <mergeCell ref="BQ52:BR52"/>
    <mergeCell ref="BV52:BW52"/>
    <mergeCell ref="BX52:BY52"/>
    <mergeCell ref="BQ41:BR41"/>
    <mergeCell ref="BZ41:CA41"/>
    <mergeCell ref="BD41:BE41"/>
    <mergeCell ref="BF41:BG41"/>
    <mergeCell ref="BH41:BI41"/>
    <mergeCell ref="BM41:BN41"/>
    <mergeCell ref="AL40:AM40"/>
    <mergeCell ref="AN40:AO40"/>
    <mergeCell ref="AP40:AQ40"/>
    <mergeCell ref="BV40:BW40"/>
    <mergeCell ref="BX40:BY40"/>
    <mergeCell ref="BZ40:CA40"/>
    <mergeCell ref="AR40:AS40"/>
    <mergeCell ref="BA40:BB40"/>
    <mergeCell ref="BH29:BI29"/>
    <mergeCell ref="BM29:BN29"/>
    <mergeCell ref="BO29:BP29"/>
    <mergeCell ref="BQ29:BR29"/>
    <mergeCell ref="BV29:BW29"/>
    <mergeCell ref="BX29:BY29"/>
    <mergeCell ref="BD30:BE30"/>
    <mergeCell ref="BF30:BG30"/>
    <mergeCell ref="BH30:BI30"/>
    <mergeCell ref="BM30:BN30"/>
    <mergeCell ref="BO30:BP30"/>
    <mergeCell ref="BQ30:BR30"/>
    <mergeCell ref="BV30:BW30"/>
    <mergeCell ref="AC30:AD30"/>
    <mergeCell ref="AE30:AF30"/>
    <mergeCell ref="AG30:AH30"/>
    <mergeCell ref="AL30:AM30"/>
    <mergeCell ref="AN30:AO30"/>
    <mergeCell ref="AP30:AQ30"/>
    <mergeCell ref="AU30:AV30"/>
    <mergeCell ref="AW30:AX30"/>
    <mergeCell ref="AY30:AZ30"/>
    <mergeCell ref="BV19:BW19"/>
    <mergeCell ref="BX19:BY19"/>
    <mergeCell ref="BZ19:CA19"/>
    <mergeCell ref="BA18:BB18"/>
    <mergeCell ref="BA19:BB19"/>
    <mergeCell ref="BD18:BE18"/>
    <mergeCell ref="AP29:AQ29"/>
    <mergeCell ref="AU29:AV29"/>
    <mergeCell ref="AW29:AX29"/>
    <mergeCell ref="AY29:AZ29"/>
    <mergeCell ref="BD29:BE29"/>
    <mergeCell ref="BF29:BG29"/>
    <mergeCell ref="BZ29:CA29"/>
    <mergeCell ref="BS19:BT19"/>
    <mergeCell ref="AR18:AS18"/>
    <mergeCell ref="AR19:AS19"/>
    <mergeCell ref="AU18:AV18"/>
    <mergeCell ref="AW18:AX18"/>
    <mergeCell ref="AU19:AV19"/>
    <mergeCell ref="AW19:AX19"/>
    <mergeCell ref="AY19:AZ19"/>
    <mergeCell ref="BD19:BE19"/>
    <mergeCell ref="BF19:BG19"/>
    <mergeCell ref="BH19:BI19"/>
    <mergeCell ref="BQ19:BR19"/>
    <mergeCell ref="H33:H34"/>
    <mergeCell ref="D35:F35"/>
    <mergeCell ref="AC18:AD18"/>
    <mergeCell ref="AE18:AF18"/>
    <mergeCell ref="AG18:AH18"/>
    <mergeCell ref="AL18:AM18"/>
    <mergeCell ref="AN18:AO18"/>
    <mergeCell ref="AP18:AQ18"/>
    <mergeCell ref="I24:J24"/>
    <mergeCell ref="I25:J25"/>
    <mergeCell ref="I26:J26"/>
    <mergeCell ref="I23:J23"/>
    <mergeCell ref="I18:J18"/>
    <mergeCell ref="I19:J19"/>
    <mergeCell ref="I20:J20"/>
    <mergeCell ref="I21:J21"/>
    <mergeCell ref="I27:J27"/>
    <mergeCell ref="N18:O18"/>
    <mergeCell ref="AC19:AD19"/>
    <mergeCell ref="AE19:AF19"/>
    <mergeCell ref="AG19:AH19"/>
    <mergeCell ref="AC29:AD29"/>
    <mergeCell ref="AE29:AF29"/>
    <mergeCell ref="BQ8:BR8"/>
    <mergeCell ref="BV8:BW8"/>
    <mergeCell ref="BX8:BY8"/>
    <mergeCell ref="BZ8:CA8"/>
    <mergeCell ref="BF18:BG18"/>
    <mergeCell ref="BH18:BI18"/>
    <mergeCell ref="BM18:BN18"/>
    <mergeCell ref="BO18:BP18"/>
    <mergeCell ref="BQ18:BR18"/>
    <mergeCell ref="BV18:BW18"/>
    <mergeCell ref="BX18:BY18"/>
    <mergeCell ref="BZ18:CA18"/>
    <mergeCell ref="BS18:BT18"/>
    <mergeCell ref="BD8:BE8"/>
    <mergeCell ref="BF8:BG8"/>
    <mergeCell ref="BH8:BI8"/>
    <mergeCell ref="BM8:BN8"/>
    <mergeCell ref="BO7:BP7"/>
    <mergeCell ref="AL19:AM19"/>
    <mergeCell ref="AN19:AO19"/>
    <mergeCell ref="AP19:AQ19"/>
    <mergeCell ref="BO8:BP8"/>
    <mergeCell ref="AN8:AO8"/>
    <mergeCell ref="AP8:AQ8"/>
    <mergeCell ref="AU8:AV8"/>
    <mergeCell ref="AW8:AX8"/>
    <mergeCell ref="AY8:AZ8"/>
    <mergeCell ref="BM19:BN19"/>
    <mergeCell ref="BO19:BP19"/>
    <mergeCell ref="BV7:BW7"/>
    <mergeCell ref="BX7:BY7"/>
    <mergeCell ref="BZ7:CA7"/>
    <mergeCell ref="AC7:AD7"/>
    <mergeCell ref="AE7:AF7"/>
    <mergeCell ref="AG7:AH7"/>
    <mergeCell ref="AL7:AM7"/>
    <mergeCell ref="AN7:AO7"/>
    <mergeCell ref="AP7:AQ7"/>
    <mergeCell ref="AU7:AV7"/>
    <mergeCell ref="AW7:AX7"/>
    <mergeCell ref="AY7:AZ7"/>
    <mergeCell ref="BD7:BE7"/>
    <mergeCell ref="BF7:BG7"/>
    <mergeCell ref="BH7:BI7"/>
    <mergeCell ref="BM7:BN7"/>
    <mergeCell ref="BQ7:BR7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D13:F13"/>
    <mergeCell ref="D6:F6"/>
    <mergeCell ref="D10:F10"/>
    <mergeCell ref="D11:F11"/>
    <mergeCell ref="D12:F12"/>
    <mergeCell ref="E14:F14"/>
    <mergeCell ref="G14:H14"/>
    <mergeCell ref="B6:B9"/>
    <mergeCell ref="D37:F37"/>
    <mergeCell ref="D38:F38"/>
    <mergeCell ref="D18:F18"/>
    <mergeCell ref="D9:F9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27:F27"/>
    <mergeCell ref="B28:B30"/>
    <mergeCell ref="D26:F26"/>
    <mergeCell ref="D28:F28"/>
    <mergeCell ref="D33:F34"/>
    <mergeCell ref="D55:F55"/>
    <mergeCell ref="D60:E60"/>
    <mergeCell ref="H61:H62"/>
    <mergeCell ref="D62:F62"/>
    <mergeCell ref="D57:F58"/>
    <mergeCell ref="G58:H58"/>
    <mergeCell ref="D59:F59"/>
    <mergeCell ref="H59:H60"/>
    <mergeCell ref="D54:F54"/>
    <mergeCell ref="H52:H53"/>
    <mergeCell ref="D92:F93"/>
    <mergeCell ref="G92:H93"/>
    <mergeCell ref="D95:F95"/>
    <mergeCell ref="G95:H95"/>
    <mergeCell ref="D109:F110"/>
    <mergeCell ref="G109:H110"/>
    <mergeCell ref="D83:F83"/>
    <mergeCell ref="I83:J83"/>
    <mergeCell ref="D85:H85"/>
    <mergeCell ref="D86:F86"/>
    <mergeCell ref="G86:H86"/>
    <mergeCell ref="D88:F88"/>
    <mergeCell ref="G88:H88"/>
    <mergeCell ref="D90:F90"/>
    <mergeCell ref="G90:H90"/>
    <mergeCell ref="D100:F101"/>
    <mergeCell ref="G100:H101"/>
    <mergeCell ref="D97:F98"/>
    <mergeCell ref="G97:H98"/>
    <mergeCell ref="D106:F107"/>
    <mergeCell ref="G106:H107"/>
    <mergeCell ref="D103:F104"/>
    <mergeCell ref="G103:H104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J57:K58"/>
    <mergeCell ref="L58:O58"/>
    <mergeCell ref="J59:K59"/>
    <mergeCell ref="L59:M59"/>
    <mergeCell ref="N59:O60"/>
    <mergeCell ref="L60:M60"/>
    <mergeCell ref="J61:K61"/>
    <mergeCell ref="I65:J65"/>
    <mergeCell ref="K65:L65"/>
    <mergeCell ref="L61:M61"/>
    <mergeCell ref="K17:L17"/>
    <mergeCell ref="I22:J22"/>
    <mergeCell ref="K22:L22"/>
    <mergeCell ref="I28:J28"/>
    <mergeCell ref="K28:L28"/>
    <mergeCell ref="K23:L23"/>
    <mergeCell ref="K27:L27"/>
    <mergeCell ref="P10:Q10"/>
    <mergeCell ref="N11:O11"/>
    <mergeCell ref="N13:Q13"/>
    <mergeCell ref="P17:Q17"/>
    <mergeCell ref="K18:L18"/>
    <mergeCell ref="K19:L19"/>
    <mergeCell ref="K20:L20"/>
    <mergeCell ref="K21:L21"/>
    <mergeCell ref="K26:L26"/>
    <mergeCell ref="N19:O19"/>
    <mergeCell ref="P19:Q19"/>
    <mergeCell ref="N20:O20"/>
    <mergeCell ref="O22:P22"/>
    <mergeCell ref="N10:O10"/>
    <mergeCell ref="N17:O17"/>
    <mergeCell ref="CG7:CH7"/>
    <mergeCell ref="CI7:CJ7"/>
    <mergeCell ref="CE8:CF8"/>
    <mergeCell ref="CG8:CH8"/>
    <mergeCell ref="CI8:CJ8"/>
    <mergeCell ref="CE18:CF18"/>
    <mergeCell ref="CG18:CH18"/>
    <mergeCell ref="CI18:CJ18"/>
    <mergeCell ref="CK18:CL18"/>
    <mergeCell ref="CE7:CF7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E19:CF19"/>
    <mergeCell ref="CG40:CH40"/>
    <mergeCell ref="CI40:CJ40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40:CF40"/>
    <mergeCell ref="CG52:CH52"/>
    <mergeCell ref="CI52:CJ52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CE52:CF52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CY18:CZ18"/>
    <mergeCell ref="DA18:DB18"/>
    <mergeCell ref="DC18:DD18"/>
    <mergeCell ref="DF18:DG18"/>
    <mergeCell ref="DO7:DP7"/>
    <mergeCell ref="DH18:DI18"/>
    <mergeCell ref="DJ18:DK18"/>
    <mergeCell ref="DL18:DM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N18:CO18"/>
    <mergeCell ref="CP18:CQ18"/>
    <mergeCell ref="CR18:CS18"/>
    <mergeCell ref="CT18:CU18"/>
    <mergeCell ref="CW18:CX18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A29:DB29"/>
    <mergeCell ref="DF29:DG29"/>
    <mergeCell ref="DH29:DI29"/>
    <mergeCell ref="DJ29:DK29"/>
    <mergeCell ref="CY40:CZ40"/>
    <mergeCell ref="DA40:DB40"/>
    <mergeCell ref="DC40:DD40"/>
    <mergeCell ref="DF40:DG40"/>
    <mergeCell ref="DO29:DP29"/>
    <mergeCell ref="DH40:DI40"/>
    <mergeCell ref="DJ40:DK40"/>
    <mergeCell ref="DL40:DM40"/>
    <mergeCell ref="DO40:DP40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CP40:CQ40"/>
    <mergeCell ref="CR40:CS40"/>
    <mergeCell ref="CT40:CU40"/>
    <mergeCell ref="CW40:CX40"/>
    <mergeCell ref="K43:L43"/>
    <mergeCell ref="I44:J44"/>
    <mergeCell ref="K44:L44"/>
    <mergeCell ref="I45:J45"/>
    <mergeCell ref="K45:L45"/>
    <mergeCell ref="D46:E46"/>
    <mergeCell ref="I46:J46"/>
    <mergeCell ref="K46:L46"/>
    <mergeCell ref="D44:F44"/>
    <mergeCell ref="I47:J47"/>
    <mergeCell ref="K47:L47"/>
    <mergeCell ref="I48:J48"/>
    <mergeCell ref="K48:L48"/>
    <mergeCell ref="CN51:CO51"/>
    <mergeCell ref="CP51:CQ51"/>
    <mergeCell ref="CR51:CS51"/>
    <mergeCell ref="CW51:CX51"/>
    <mergeCell ref="CY51:CZ51"/>
    <mergeCell ref="J50:K51"/>
    <mergeCell ref="L51:O51"/>
    <mergeCell ref="AN51:AO51"/>
    <mergeCell ref="BZ51:CA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K93:AL93"/>
    <mergeCell ref="AM93:AN93"/>
    <mergeCell ref="V102:W102"/>
    <mergeCell ref="AC73:AN73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AI83:AJ83"/>
    <mergeCell ref="AK83:AL83"/>
    <mergeCell ref="AC93:AD93"/>
    <mergeCell ref="AE93:AF93"/>
    <mergeCell ref="AG93:AH93"/>
    <mergeCell ref="AE83:AF83"/>
    <mergeCell ref="AC74:AD74"/>
    <mergeCell ref="AE74:AF74"/>
  </mergeCells>
  <conditionalFormatting sqref="D90">
    <cfRule type="cellIs" dxfId="239" priority="11" operator="lessThan">
      <formula>0</formula>
    </cfRule>
    <cfRule type="cellIs" dxfId="238" priority="12" operator="greaterThan">
      <formula>0</formula>
    </cfRule>
  </conditionalFormatting>
  <conditionalFormatting sqref="D92">
    <cfRule type="cellIs" dxfId="237" priority="13" operator="lessThan">
      <formula>0</formula>
    </cfRule>
    <cfRule type="cellIs" dxfId="236" priority="14" operator="greaterThan">
      <formula>0</formula>
    </cfRule>
  </conditionalFormatting>
  <conditionalFormatting sqref="D97">
    <cfRule type="cellIs" dxfId="235" priority="15" operator="lessThan">
      <formula>0</formula>
    </cfRule>
    <cfRule type="cellIs" dxfId="234" priority="16" operator="greaterThan">
      <formula>0</formula>
    </cfRule>
  </conditionalFormatting>
  <conditionalFormatting sqref="D100">
    <cfRule type="cellIs" dxfId="233" priority="9" operator="lessThan">
      <formula>0</formula>
    </cfRule>
    <cfRule type="cellIs" dxfId="232" priority="10" operator="greaterThan">
      <formula>0</formula>
    </cfRule>
  </conditionalFormatting>
  <conditionalFormatting sqref="D109">
    <cfRule type="cellIs" dxfId="231" priority="35" operator="lessThan">
      <formula>0</formula>
    </cfRule>
    <cfRule type="cellIs" dxfId="230" priority="36" operator="greaterThan">
      <formula>0</formula>
    </cfRule>
  </conditionalFormatting>
  <conditionalFormatting sqref="E14:F14">
    <cfRule type="cellIs" dxfId="229" priority="1" operator="equal">
      <formula>$V$93</formula>
    </cfRule>
    <cfRule type="cellIs" dxfId="228" priority="2" operator="equal">
      <formula>$V$95</formula>
    </cfRule>
    <cfRule type="cellIs" dxfId="227" priority="3" operator="equal">
      <formula>$V$94</formula>
    </cfRule>
    <cfRule type="cellIs" dxfId="226" priority="4" operator="equal">
      <formula>$V$93</formula>
    </cfRule>
    <cfRule type="cellIs" dxfId="225" priority="5" operator="equal">
      <formula>$V$92</formula>
    </cfRule>
    <cfRule type="cellIs" dxfId="224" priority="6" operator="equal">
      <formula>$N$26</formula>
    </cfRule>
    <cfRule type="cellIs" dxfId="223" priority="7" operator="equal">
      <formula>$N$25</formula>
    </cfRule>
    <cfRule type="cellIs" dxfId="222" priority="8" operator="equal">
      <formula>$N$25</formula>
    </cfRule>
  </conditionalFormatting>
  <conditionalFormatting sqref="G11">
    <cfRule type="cellIs" dxfId="221" priority="37" operator="equal">
      <formula>$V$91</formula>
    </cfRule>
    <cfRule type="cellIs" dxfId="220" priority="38" operator="equal">
      <formula>$V$90</formula>
    </cfRule>
    <cfRule type="cellIs" dxfId="219" priority="39" operator="equal">
      <formula>$V$90</formula>
    </cfRule>
    <cfRule type="cellIs" dxfId="218" priority="40" operator="equal">
      <formula>$V$90</formula>
    </cfRule>
  </conditionalFormatting>
  <conditionalFormatting sqref="J91">
    <cfRule type="cellIs" dxfId="217" priority="29" operator="lessThan">
      <formula>0</formula>
    </cfRule>
    <cfRule type="cellIs" dxfId="216" priority="30" operator="greaterThan">
      <formula>0</formula>
    </cfRule>
  </conditionalFormatting>
  <conditionalFormatting sqref="J93">
    <cfRule type="cellIs" dxfId="215" priority="33" operator="lessThan">
      <formula>0</formula>
    </cfRule>
    <cfRule type="cellIs" dxfId="214" priority="34" operator="greaterThan">
      <formula>0</formula>
    </cfRule>
  </conditionalFormatting>
  <conditionalFormatting sqref="J95">
    <cfRule type="cellIs" dxfId="213" priority="31" operator="lessThan">
      <formula>0</formula>
    </cfRule>
    <cfRule type="cellIs" dxfId="212" priority="32" operator="greaterThan">
      <formula>0</formula>
    </cfRule>
  </conditionalFormatting>
  <conditionalFormatting sqref="N10:N11">
    <cfRule type="cellIs" dxfId="211" priority="19" operator="lessThan">
      <formula>0</formula>
    </cfRule>
    <cfRule type="cellIs" dxfId="210" priority="20" operator="greaterThan">
      <formula>0</formula>
    </cfRule>
  </conditionalFormatting>
  <conditionalFormatting sqref="N19:N20">
    <cfRule type="cellIs" dxfId="209" priority="27" operator="lessThan">
      <formula>0</formula>
    </cfRule>
    <cfRule type="cellIs" dxfId="208" priority="28" operator="greaterThan">
      <formula>0</formula>
    </cfRule>
  </conditionalFormatting>
  <conditionalFormatting sqref="O6:P6">
    <cfRule type="cellIs" dxfId="207" priority="17" operator="lessThan">
      <formula>0</formula>
    </cfRule>
    <cfRule type="cellIs" dxfId="206" priority="18" operator="greaterThan">
      <formula>0</formula>
    </cfRule>
  </conditionalFormatting>
  <conditionalFormatting sqref="O15:P15">
    <cfRule type="cellIs" dxfId="205" priority="25" operator="lessThan">
      <formula>0</formula>
    </cfRule>
    <cfRule type="cellIs" dxfId="204" priority="26" operator="greaterThan">
      <formula>0</formula>
    </cfRule>
  </conditionalFormatting>
  <conditionalFormatting sqref="S10:S11">
    <cfRule type="cellIs" dxfId="203" priority="23" operator="lessThan">
      <formula>0</formula>
    </cfRule>
    <cfRule type="cellIs" dxfId="202" priority="24" operator="greaterThan">
      <formula>0</formula>
    </cfRule>
  </conditionalFormatting>
  <conditionalFormatting sqref="S19:S20">
    <cfRule type="cellIs" dxfId="201" priority="21" operator="lessThan">
      <formula>0</formula>
    </cfRule>
    <cfRule type="cellIs" dxfId="200" priority="22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34B3CAE9-037A-824C-8312-F1D24EED97CE}">
      <formula1>ISNUMBER(D6)</formula1>
    </dataValidation>
    <dataValidation type="custom" allowBlank="1" showInputMessage="1" showErrorMessage="1" errorTitle="خطاء في ادخال الامر" error="فقط استخدم الارقام" sqref="J54 D10:F10 D53:E53 D54:F54 D61:F61 J61 D73:F73 D67 D79:F79" xr:uid="{B3837269-5A30-5C4B-96B5-C097B4ADE127}">
      <formula1>ISNUMBER(D10)</formula1>
    </dataValidation>
    <dataValidation allowBlank="1" showInputMessage="1" showErrorMessage="1" errorTitle="خطاء في ادخال الامر" error="فقط استخدم الارقام " sqref="G70 G64 G77 D52:G52 D59:G59 J59 L59 J52 L52" xr:uid="{B7966FA4-D9FB-AD41-A2FD-5511648C09FD}"/>
    <dataValidation type="list" allowBlank="1" showInputMessage="1" showErrorMessage="1" sqref="F46" xr:uid="{6D763563-AC45-F345-A2AE-0C2D43943C67}">
      <formula1>"الفطر , الاضحى"</formula1>
    </dataValidation>
    <dataValidation type="list" allowBlank="1" showInputMessage="1" showErrorMessage="1" sqref="G33" xr:uid="{86032BEE-9558-8A4C-9833-27C53672435C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B1AF014E-65B3-6448-962D-863B97739A46}"/>
    <dataValidation type="list" allowBlank="1" showInputMessage="1" showErrorMessage="1" sqref="G83 G34:G40 G27:G32 H68 H74 H80 G16:G23 G42:G48" xr:uid="{13C17894-F31A-F440-B763-C33EAC04DD61}">
      <formula1>"NBK,ILA,BBK,MEEM,NBB,غير محسوب ذي الشهر,بطاقة صراف الالي"</formula1>
    </dataValidation>
    <dataValidation type="list" allowBlank="1" showInputMessage="1" showErrorMessage="1" sqref="G24:G26" xr:uid="{C8F5BC0C-AF68-654F-B822-54FBAFFCF112}">
      <formula1>"NBK,ILA,BBK,MEEM,NBB,غير محسوب ذي الشهر"</formula1>
    </dataValidation>
    <dataValidation type="list" allowBlank="1" showInputMessage="1" showErrorMessage="1" sqref="I34:J39 I83:J83 I77:J77 I71:J71 I65:J65 I40 I42:J48 I16:J32" xr:uid="{915E6F5B-CC21-7C41-B3EB-ADB992045267}">
      <formula1>"NBK,ILA,BBK,MEEM,NBB,-"</formula1>
    </dataValidation>
    <dataValidation type="list" allowBlank="1" showInputMessage="1" showErrorMessage="1" sqref="G11" xr:uid="{87EC8847-56EC-6A46-BD61-BF1DE6678C6C}">
      <formula1>$V$90:$V$91</formula1>
    </dataValidation>
    <dataValidation type="list" allowBlank="1" showInputMessage="1" showErrorMessage="1" sqref="E14:F14" xr:uid="{C144E616-CCB7-7449-A87D-4D9A7C0B024D}">
      <formula1>$V$92:$V$95</formula1>
    </dataValidation>
  </dataValidations>
  <hyperlinks>
    <hyperlink ref="B6:B9" location="'صفحة الرئيسية'!A1" display="اضغط هنا للرجوع الصفحة  الرئيسية" xr:uid="{92F311CE-1DC3-2B44-965B-C6A864AC0E82}"/>
    <hyperlink ref="B16" location="'1'!A1" display="شهر 1" xr:uid="{9C9CDACA-B77C-3943-96E2-A039CAC89DCF}"/>
    <hyperlink ref="B17" location="'2'!A1" display="شهر 2" xr:uid="{0E8F71C8-787C-204E-9680-488E8FDD58DF}"/>
    <hyperlink ref="B18" location="'3'!A1" display="شهر 3" xr:uid="{6928117E-7696-A34A-AEC5-D6BF1BE1A085}"/>
    <hyperlink ref="B19" location="'4'!A1" display="شهر 4" xr:uid="{B659A819-33BC-FD4B-ADDB-A9D1063317AA}"/>
    <hyperlink ref="B20" location="'5'!A1" display="شهر 5" xr:uid="{77212831-5764-0A42-BC36-B8AA17A8562F}"/>
    <hyperlink ref="B21" location="'6'!A1" display="شهر 6" xr:uid="{52BF9D45-4585-C944-9A57-6DC07B6BF69F}"/>
    <hyperlink ref="B22" location="'7'!A1" display="شهر 7" xr:uid="{34B94D57-D10B-1C41-9A46-07BD89893FDD}"/>
    <hyperlink ref="B23" location="'8'!A1" display="شهر 8" xr:uid="{BDAB506C-5EEC-894C-B5CF-A0EAC20C290A}"/>
    <hyperlink ref="B24" location="'9'!A1" display="شهر 9" xr:uid="{1C36E3DD-D884-AB40-ABD9-C4FE8BAB07B8}"/>
    <hyperlink ref="B25" location="'10'!A1" display="شهر 10" xr:uid="{DBEC5B46-89BE-FF40-A81C-D34E50679C84}"/>
    <hyperlink ref="B26" location="'11'!A1" display="شهر 11" xr:uid="{66A691A5-3812-A648-B160-BC2CCE33E88B}"/>
    <hyperlink ref="B27" location="'12'!A1" display="شهر 12" xr:uid="{7C57EA55-F4DC-0A4F-BCE5-F3C4C3CC03C8}"/>
    <hyperlink ref="B28:B30" location="'سلف و دين واقساط'!A1" display="سلف و دين واقساط" xr:uid="{07CE6B8B-9B0D-CE4E-B308-DECECE06F37E}"/>
  </hyperlinks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57BB-0C7B-E640-8806-3004E1C17350}">
  <sheetPr codeName="Sheet9"/>
  <dimension ref="B1:DW235"/>
  <sheetViews>
    <sheetView topLeftCell="B1" zoomScale="120" zoomScaleNormal="12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136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D70:F70"/>
    <mergeCell ref="V84:W84"/>
    <mergeCell ref="Y84:Z84"/>
    <mergeCell ref="AC197:AD197"/>
    <mergeCell ref="AF197:AG197"/>
    <mergeCell ref="AC207:AD207"/>
    <mergeCell ref="AF207:AG207"/>
    <mergeCell ref="AI207:AJ207"/>
    <mergeCell ref="G90:H90"/>
    <mergeCell ref="D92:F93"/>
    <mergeCell ref="G92:H93"/>
    <mergeCell ref="D95:F95"/>
    <mergeCell ref="G95:H95"/>
    <mergeCell ref="D109:F110"/>
    <mergeCell ref="G109:H110"/>
    <mergeCell ref="D74:F74"/>
    <mergeCell ref="G76:H76"/>
    <mergeCell ref="D80:F80"/>
    <mergeCell ref="D82:H82"/>
    <mergeCell ref="D83:F83"/>
    <mergeCell ref="D85:H85"/>
    <mergeCell ref="AC217:AD217"/>
    <mergeCell ref="X76:Z76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C93:AD93"/>
    <mergeCell ref="AE93:AF93"/>
    <mergeCell ref="AG93:AH93"/>
    <mergeCell ref="AI74:AJ74"/>
    <mergeCell ref="AK74:AL74"/>
    <mergeCell ref="AG62:AH62"/>
    <mergeCell ref="AI62:AJ62"/>
    <mergeCell ref="AI63:AJ63"/>
    <mergeCell ref="AL63:AM63"/>
    <mergeCell ref="AC73:AN73"/>
    <mergeCell ref="AC92:AD92"/>
    <mergeCell ref="AE92:AF92"/>
    <mergeCell ref="AG92:AH92"/>
    <mergeCell ref="AI92:AJ92"/>
    <mergeCell ref="AK92:AL92"/>
    <mergeCell ref="AM92:AN92"/>
    <mergeCell ref="AC83:AD83"/>
    <mergeCell ref="AE83:AF83"/>
    <mergeCell ref="AG83:AH83"/>
    <mergeCell ref="AI83:AJ83"/>
    <mergeCell ref="AK83:AL83"/>
    <mergeCell ref="AM83:AN83"/>
    <mergeCell ref="BH52:BI52"/>
    <mergeCell ref="BM52:BN52"/>
    <mergeCell ref="BO52:BP52"/>
    <mergeCell ref="AM74:AN74"/>
    <mergeCell ref="AW51:AX51"/>
    <mergeCell ref="AY51:AZ51"/>
    <mergeCell ref="BD51:BE51"/>
    <mergeCell ref="BF51:BG51"/>
    <mergeCell ref="BH51:BI51"/>
    <mergeCell ref="BM51:BN51"/>
    <mergeCell ref="BO51:BP51"/>
    <mergeCell ref="AW52:AX52"/>
    <mergeCell ref="AY52:AZ52"/>
    <mergeCell ref="BD52:BE52"/>
    <mergeCell ref="BF52:BG52"/>
    <mergeCell ref="AP62:AQ62"/>
    <mergeCell ref="AR62:AS62"/>
    <mergeCell ref="AL62:AM62"/>
    <mergeCell ref="AN62:AO62"/>
    <mergeCell ref="AP63:AQ63"/>
    <mergeCell ref="AR63:AS63"/>
    <mergeCell ref="AL52:AM52"/>
    <mergeCell ref="AN52:AO52"/>
    <mergeCell ref="AU52:AV52"/>
    <mergeCell ref="CB63:CC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2:CC62"/>
    <mergeCell ref="AW62:AX62"/>
    <mergeCell ref="AY62:AZ62"/>
    <mergeCell ref="BA62:BB62"/>
    <mergeCell ref="BD62:BE62"/>
    <mergeCell ref="BF62:BG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BV52:BW52"/>
    <mergeCell ref="BX52:BY52"/>
    <mergeCell ref="BZ52:CA52"/>
    <mergeCell ref="BQ41:BR41"/>
    <mergeCell ref="BS41:BT41"/>
    <mergeCell ref="BQ52:BR52"/>
    <mergeCell ref="BQ51:BR51"/>
    <mergeCell ref="BV51:BW51"/>
    <mergeCell ref="BX51:BY51"/>
    <mergeCell ref="BZ51:CA51"/>
    <mergeCell ref="BO41:BP41"/>
    <mergeCell ref="CB41:CC41"/>
    <mergeCell ref="BH40:BI40"/>
    <mergeCell ref="BJ40:BK40"/>
    <mergeCell ref="BM40:BN40"/>
    <mergeCell ref="BO40:BP40"/>
    <mergeCell ref="BV41:BW41"/>
    <mergeCell ref="BX41:BY41"/>
    <mergeCell ref="BZ41:CA41"/>
    <mergeCell ref="BQ40:BR40"/>
    <mergeCell ref="BS40:BT40"/>
    <mergeCell ref="BV40:BW40"/>
    <mergeCell ref="BX40:BY40"/>
    <mergeCell ref="BZ40:CA40"/>
    <mergeCell ref="AU40:AV40"/>
    <mergeCell ref="AG40:AH40"/>
    <mergeCell ref="AI40:AJ40"/>
    <mergeCell ref="AL40:AM40"/>
    <mergeCell ref="BZ30:CA30"/>
    <mergeCell ref="AU29:AV29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AG30:AH30"/>
    <mergeCell ref="AL30:AM30"/>
    <mergeCell ref="AN30:AO30"/>
    <mergeCell ref="AP30:AQ30"/>
    <mergeCell ref="AU30:AV30"/>
    <mergeCell ref="AW30:AX30"/>
    <mergeCell ref="AY30:AZ30"/>
    <mergeCell ref="BD30:BE30"/>
    <mergeCell ref="BF30:BG30"/>
    <mergeCell ref="BH30:BI30"/>
    <mergeCell ref="BM30:BN30"/>
    <mergeCell ref="BO30:BP30"/>
    <mergeCell ref="BQ30:BR30"/>
    <mergeCell ref="BV30:BW30"/>
    <mergeCell ref="BX30:BY30"/>
    <mergeCell ref="AW29:AX29"/>
    <mergeCell ref="AY29:AZ29"/>
    <mergeCell ref="BD29:BE29"/>
    <mergeCell ref="BF29:BG29"/>
    <mergeCell ref="BH29:BI29"/>
    <mergeCell ref="BM29:BN29"/>
    <mergeCell ref="BO29:BP29"/>
    <mergeCell ref="BQ29:BR29"/>
    <mergeCell ref="BV29:BW29"/>
    <mergeCell ref="BX29:BY29"/>
    <mergeCell ref="CB18:CC18"/>
    <mergeCell ref="AL19:AM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J18:BK18"/>
    <mergeCell ref="BO18:BP18"/>
    <mergeCell ref="BQ18:BR18"/>
    <mergeCell ref="BS18:BT18"/>
    <mergeCell ref="BV18:BW18"/>
    <mergeCell ref="BX18:BY18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W7:AX7"/>
    <mergeCell ref="AY7:AZ7"/>
    <mergeCell ref="BD7:BE7"/>
    <mergeCell ref="BF7:BG7"/>
    <mergeCell ref="BH7:BI7"/>
    <mergeCell ref="BM7:BN7"/>
    <mergeCell ref="BO7:BP7"/>
    <mergeCell ref="BQ7:BR7"/>
    <mergeCell ref="BV7:BW7"/>
    <mergeCell ref="S18:T18"/>
    <mergeCell ref="S19:T19"/>
    <mergeCell ref="U19:V19"/>
    <mergeCell ref="AE7:AF7"/>
    <mergeCell ref="AG7:AH7"/>
    <mergeCell ref="AL7:AM7"/>
    <mergeCell ref="AN7:AO7"/>
    <mergeCell ref="AP7:AQ7"/>
    <mergeCell ref="AU7:AV7"/>
    <mergeCell ref="AC18:AD18"/>
    <mergeCell ref="AE18:AF18"/>
    <mergeCell ref="AG18:AH18"/>
    <mergeCell ref="AI18:AJ18"/>
    <mergeCell ref="AL18:AM18"/>
    <mergeCell ref="AN18:AO18"/>
    <mergeCell ref="AP18:AQ18"/>
    <mergeCell ref="AR18:AS18"/>
    <mergeCell ref="AU18:AV18"/>
    <mergeCell ref="S11:T11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D103:F104"/>
    <mergeCell ref="G103:H104"/>
    <mergeCell ref="D106:F107"/>
    <mergeCell ref="G106:H107"/>
    <mergeCell ref="AC74:AD74"/>
    <mergeCell ref="AE63:AF63"/>
    <mergeCell ref="AG63:AH63"/>
    <mergeCell ref="K83:L83"/>
    <mergeCell ref="AC63:AD63"/>
    <mergeCell ref="V78:W78"/>
    <mergeCell ref="Y78:Z78"/>
    <mergeCell ref="D100:F101"/>
    <mergeCell ref="G100:H101"/>
    <mergeCell ref="D97:F98"/>
    <mergeCell ref="G97:H98"/>
    <mergeCell ref="I83:J83"/>
    <mergeCell ref="D67:F67"/>
    <mergeCell ref="D90:F90"/>
    <mergeCell ref="D64:F64"/>
    <mergeCell ref="D86:F86"/>
    <mergeCell ref="G86:H86"/>
    <mergeCell ref="AE74:AF74"/>
    <mergeCell ref="AG74:AH74"/>
    <mergeCell ref="D88:F88"/>
    <mergeCell ref="AC52:AD52"/>
    <mergeCell ref="AE52:AF52"/>
    <mergeCell ref="AG52:AH52"/>
    <mergeCell ref="N61:O62"/>
    <mergeCell ref="N52:O53"/>
    <mergeCell ref="N54:O55"/>
    <mergeCell ref="AU62:AV62"/>
    <mergeCell ref="AP52:AQ52"/>
    <mergeCell ref="AN63:AO63"/>
    <mergeCell ref="AU63:AV63"/>
    <mergeCell ref="J52:K52"/>
    <mergeCell ref="D52:F52"/>
    <mergeCell ref="H52:H53"/>
    <mergeCell ref="D53:E53"/>
    <mergeCell ref="O34:P34"/>
    <mergeCell ref="D50:F51"/>
    <mergeCell ref="G51:H51"/>
    <mergeCell ref="D48:F48"/>
    <mergeCell ref="J50:K51"/>
    <mergeCell ref="L51:O51"/>
    <mergeCell ref="K38:L38"/>
    <mergeCell ref="K39:L39"/>
    <mergeCell ref="G40:G41"/>
    <mergeCell ref="H40:H41"/>
    <mergeCell ref="L53:M53"/>
    <mergeCell ref="L52:M52"/>
    <mergeCell ref="I42:J42"/>
    <mergeCell ref="K42:L42"/>
    <mergeCell ref="I43:J43"/>
    <mergeCell ref="K43:L43"/>
    <mergeCell ref="I44:J44"/>
    <mergeCell ref="K44:L44"/>
    <mergeCell ref="I45:J45"/>
    <mergeCell ref="K45:L45"/>
    <mergeCell ref="AE30:AF30"/>
    <mergeCell ref="D47:F47"/>
    <mergeCell ref="H29:H30"/>
    <mergeCell ref="H31:H32"/>
    <mergeCell ref="D43:F43"/>
    <mergeCell ref="D44:F44"/>
    <mergeCell ref="D33:F34"/>
    <mergeCell ref="H33:H34"/>
    <mergeCell ref="D35:F35"/>
    <mergeCell ref="I34:J34"/>
    <mergeCell ref="I35:J35"/>
    <mergeCell ref="I36:J36"/>
    <mergeCell ref="I37:J37"/>
    <mergeCell ref="D42:F42"/>
    <mergeCell ref="K36:L36"/>
    <mergeCell ref="K37:L37"/>
    <mergeCell ref="I29:J29"/>
    <mergeCell ref="I30:J30"/>
    <mergeCell ref="AC40:AD40"/>
    <mergeCell ref="AE40:AF40"/>
    <mergeCell ref="AE29:AF29"/>
    <mergeCell ref="I38:J38"/>
    <mergeCell ref="I39:J39"/>
    <mergeCell ref="K34:L34"/>
    <mergeCell ref="O22:P22"/>
    <mergeCell ref="I24:J24"/>
    <mergeCell ref="I25:J25"/>
    <mergeCell ref="I26:J26"/>
    <mergeCell ref="I23:J23"/>
    <mergeCell ref="AC29:AD29"/>
    <mergeCell ref="AC30:AD30"/>
    <mergeCell ref="I21:J21"/>
    <mergeCell ref="I27:J27"/>
    <mergeCell ref="I31:J31"/>
    <mergeCell ref="I19:J19"/>
    <mergeCell ref="I20:J20"/>
    <mergeCell ref="K35:L35"/>
    <mergeCell ref="I22:J22"/>
    <mergeCell ref="K22:L22"/>
    <mergeCell ref="I28:J28"/>
    <mergeCell ref="K28:L28"/>
    <mergeCell ref="I32:J32"/>
    <mergeCell ref="K29:L29"/>
    <mergeCell ref="K30:L30"/>
    <mergeCell ref="K31:L31"/>
    <mergeCell ref="K32:L32"/>
    <mergeCell ref="K25:L25"/>
    <mergeCell ref="K26:L26"/>
    <mergeCell ref="K27:L27"/>
    <mergeCell ref="K23:L23"/>
    <mergeCell ref="K24:L24"/>
    <mergeCell ref="N4:Q4"/>
    <mergeCell ref="N8:O8"/>
    <mergeCell ref="P8:Q8"/>
    <mergeCell ref="N9:O9"/>
    <mergeCell ref="N10:O10"/>
    <mergeCell ref="P10:Q10"/>
    <mergeCell ref="N11:O11"/>
    <mergeCell ref="N13:Q13"/>
    <mergeCell ref="N17:O17"/>
    <mergeCell ref="P17:Q17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D13:F13"/>
    <mergeCell ref="D6:F6"/>
    <mergeCell ref="D10:F10"/>
    <mergeCell ref="D11:F11"/>
    <mergeCell ref="D12:F12"/>
    <mergeCell ref="E14:F14"/>
    <mergeCell ref="G14:H14"/>
    <mergeCell ref="B6:B9"/>
    <mergeCell ref="D37:F37"/>
    <mergeCell ref="D38:F38"/>
    <mergeCell ref="D18:F18"/>
    <mergeCell ref="D9:F9"/>
    <mergeCell ref="D45:F45"/>
    <mergeCell ref="D39:F39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27:F27"/>
    <mergeCell ref="D28:F28"/>
    <mergeCell ref="D36:F36"/>
    <mergeCell ref="B28:B30"/>
    <mergeCell ref="D26:F26"/>
    <mergeCell ref="D55:F55"/>
    <mergeCell ref="D54:F54"/>
    <mergeCell ref="L59:M59"/>
    <mergeCell ref="D68:F68"/>
    <mergeCell ref="H54:H55"/>
    <mergeCell ref="N59:O60"/>
    <mergeCell ref="L60:M60"/>
    <mergeCell ref="J54:K54"/>
    <mergeCell ref="J57:K58"/>
    <mergeCell ref="L58:O58"/>
    <mergeCell ref="J59:K59"/>
    <mergeCell ref="D61:F61"/>
    <mergeCell ref="D57:F58"/>
    <mergeCell ref="G58:H58"/>
    <mergeCell ref="D59:F59"/>
    <mergeCell ref="L54:M54"/>
    <mergeCell ref="J55:K55"/>
    <mergeCell ref="L55:M55"/>
    <mergeCell ref="D60:E60"/>
    <mergeCell ref="H61:H62"/>
    <mergeCell ref="D62:F62"/>
    <mergeCell ref="H65:H67"/>
    <mergeCell ref="I65:J65"/>
    <mergeCell ref="K65:L65"/>
    <mergeCell ref="G88:H88"/>
    <mergeCell ref="D77:F77"/>
    <mergeCell ref="D78:F78"/>
    <mergeCell ref="D72:F72"/>
    <mergeCell ref="D71:F71"/>
    <mergeCell ref="D73:F73"/>
    <mergeCell ref="D79:F79"/>
    <mergeCell ref="H71:H73"/>
    <mergeCell ref="I71:J71"/>
    <mergeCell ref="I86:K86"/>
    <mergeCell ref="K71:L71"/>
    <mergeCell ref="H77:H79"/>
    <mergeCell ref="I77:J77"/>
    <mergeCell ref="K77:L77"/>
    <mergeCell ref="L61:M61"/>
    <mergeCell ref="J62:K62"/>
    <mergeCell ref="L62:M62"/>
    <mergeCell ref="D65:F65"/>
    <mergeCell ref="D66:F66"/>
    <mergeCell ref="H59:H60"/>
    <mergeCell ref="J61:K61"/>
    <mergeCell ref="CE7:CF7"/>
    <mergeCell ref="CG7:CH7"/>
    <mergeCell ref="K20:L20"/>
    <mergeCell ref="K21:L21"/>
    <mergeCell ref="N20:O20"/>
    <mergeCell ref="S20:T20"/>
    <mergeCell ref="S17:T17"/>
    <mergeCell ref="U17:V17"/>
    <mergeCell ref="AI19:AJ19"/>
    <mergeCell ref="AG19:AH19"/>
    <mergeCell ref="AE19:AF19"/>
    <mergeCell ref="CE19:CF19"/>
    <mergeCell ref="CG19:CH19"/>
    <mergeCell ref="AG29:AH29"/>
    <mergeCell ref="AL29:AM29"/>
    <mergeCell ref="AN29:AO29"/>
    <mergeCell ref="AP29:AQ29"/>
    <mergeCell ref="CI7:CJ7"/>
    <mergeCell ref="CE8:CF8"/>
    <mergeCell ref="CG8:CH8"/>
    <mergeCell ref="CI8:CJ8"/>
    <mergeCell ref="CE18:CF18"/>
    <mergeCell ref="CG18:CH18"/>
    <mergeCell ref="CI18:CJ18"/>
    <mergeCell ref="K18:L18"/>
    <mergeCell ref="K19:L19"/>
    <mergeCell ref="N18:O18"/>
    <mergeCell ref="N19:O19"/>
    <mergeCell ref="AC7:AD7"/>
    <mergeCell ref="S9:T9"/>
    <mergeCell ref="S10:T10"/>
    <mergeCell ref="U10:V10"/>
    <mergeCell ref="P19:Q19"/>
    <mergeCell ref="AC19:AD19"/>
    <mergeCell ref="S13:V13"/>
    <mergeCell ref="S14:T14"/>
    <mergeCell ref="U14:V14"/>
    <mergeCell ref="S15:T15"/>
    <mergeCell ref="U15:V15"/>
    <mergeCell ref="S16:T16"/>
    <mergeCell ref="U16:V16"/>
    <mergeCell ref="CE63:CF63"/>
    <mergeCell ref="CG63:CH63"/>
    <mergeCell ref="CI63:CJ63"/>
    <mergeCell ref="CK63:CL63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52:CF52"/>
    <mergeCell ref="CG52:CH52"/>
    <mergeCell ref="CI52:CJ52"/>
    <mergeCell ref="CE40:CF40"/>
    <mergeCell ref="CG40:CH40"/>
    <mergeCell ref="CI40:CJ40"/>
    <mergeCell ref="CE62:CF62"/>
    <mergeCell ref="CG62:CH62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BZ18:CA18"/>
    <mergeCell ref="CI62:CJ62"/>
    <mergeCell ref="DO7:DP7"/>
    <mergeCell ref="CE30:CF30"/>
    <mergeCell ref="CG30:CH30"/>
    <mergeCell ref="CI30:CJ30"/>
    <mergeCell ref="CK62:CL62"/>
    <mergeCell ref="CI19:CJ19"/>
    <mergeCell ref="CK19:CL19"/>
    <mergeCell ref="CE29:CF29"/>
    <mergeCell ref="CG29:CH29"/>
    <mergeCell ref="CI29:CJ29"/>
    <mergeCell ref="BZ19:CA19"/>
    <mergeCell ref="CB19:CC19"/>
    <mergeCell ref="BZ29:CA29"/>
    <mergeCell ref="CY18:CZ18"/>
    <mergeCell ref="DO29:DP29"/>
    <mergeCell ref="DH51:DI51"/>
    <mergeCell ref="DJ51:DK51"/>
    <mergeCell ref="CN52:CO52"/>
    <mergeCell ref="CP52:CQ52"/>
    <mergeCell ref="CR52:CS52"/>
    <mergeCell ref="CW52:CX52"/>
    <mergeCell ref="CY52:CZ52"/>
    <mergeCell ref="BX19:BY19"/>
    <mergeCell ref="DJ7:DK7"/>
    <mergeCell ref="DC18:DD18"/>
    <mergeCell ref="DF18:DG18"/>
    <mergeCell ref="DH18:DI18"/>
    <mergeCell ref="DJ18:DK18"/>
    <mergeCell ref="DL18:DM18"/>
    <mergeCell ref="DA18:DB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CK18:CL18"/>
    <mergeCell ref="I18:J18"/>
    <mergeCell ref="AW18:AX18"/>
    <mergeCell ref="AY18:AZ18"/>
    <mergeCell ref="BA18:BB18"/>
    <mergeCell ref="BD18:BE18"/>
    <mergeCell ref="BF18:BG18"/>
    <mergeCell ref="BH18:BI18"/>
    <mergeCell ref="BM18:BN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DJ29:DK29"/>
    <mergeCell ref="CY29:CZ29"/>
    <mergeCell ref="DA29:DB29"/>
    <mergeCell ref="DF29:DG29"/>
    <mergeCell ref="DH29:DI29"/>
    <mergeCell ref="I40:J41"/>
    <mergeCell ref="K40:L41"/>
    <mergeCell ref="CN40:CO40"/>
    <mergeCell ref="CP40:CQ40"/>
    <mergeCell ref="CR40:CS40"/>
    <mergeCell ref="CT40:CU40"/>
    <mergeCell ref="CW40:CX40"/>
    <mergeCell ref="CY40:CZ40"/>
    <mergeCell ref="DA40:DB40"/>
    <mergeCell ref="CN41:CO41"/>
    <mergeCell ref="CP41:CQ41"/>
    <mergeCell ref="CR41:CS41"/>
    <mergeCell ref="CT41:CU41"/>
    <mergeCell ref="CW41:CX41"/>
    <mergeCell ref="CY41:CZ41"/>
    <mergeCell ref="DA41:DB41"/>
    <mergeCell ref="AN40:AO40"/>
    <mergeCell ref="AP40:AQ40"/>
    <mergeCell ref="AR40:AS40"/>
    <mergeCell ref="AW40:AX40"/>
    <mergeCell ref="AY40:AZ40"/>
    <mergeCell ref="BA40:BB40"/>
    <mergeCell ref="BD40:BE40"/>
    <mergeCell ref="BF40:BG40"/>
    <mergeCell ref="DU40:DV40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DC40:DD40"/>
    <mergeCell ref="DF40:DG40"/>
    <mergeCell ref="DH40:DI40"/>
    <mergeCell ref="DJ40:DK40"/>
    <mergeCell ref="DL40:DM40"/>
    <mergeCell ref="DO40:DP40"/>
    <mergeCell ref="DQ40:DR40"/>
    <mergeCell ref="DS40:DT40"/>
    <mergeCell ref="AL51:AM51"/>
    <mergeCell ref="AN51:AO51"/>
    <mergeCell ref="AP51:AQ51"/>
    <mergeCell ref="AU51:AV51"/>
    <mergeCell ref="DA51:DB51"/>
    <mergeCell ref="DF51:DG51"/>
    <mergeCell ref="D46:E46"/>
    <mergeCell ref="I46:J46"/>
    <mergeCell ref="K46:L46"/>
    <mergeCell ref="I47:J47"/>
    <mergeCell ref="K47:L47"/>
    <mergeCell ref="I48:J48"/>
    <mergeCell ref="K48:L48"/>
    <mergeCell ref="CN51:CO51"/>
    <mergeCell ref="CP51:CQ51"/>
    <mergeCell ref="DA52:DB52"/>
    <mergeCell ref="DF52:DG52"/>
    <mergeCell ref="DH52:DI52"/>
    <mergeCell ref="DJ52:DK52"/>
    <mergeCell ref="CR51:CS51"/>
    <mergeCell ref="CW51:CX51"/>
    <mergeCell ref="CY51:CZ51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I93:AJ93"/>
    <mergeCell ref="AK93:AL93"/>
    <mergeCell ref="AM93:AN93"/>
    <mergeCell ref="V102:W102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</mergeCells>
  <conditionalFormatting sqref="D90">
    <cfRule type="cellIs" dxfId="199" priority="35" operator="lessThan">
      <formula>0</formula>
    </cfRule>
    <cfRule type="cellIs" dxfId="198" priority="36" operator="greaterThan">
      <formula>0</formula>
    </cfRule>
  </conditionalFormatting>
  <conditionalFormatting sqref="D92">
    <cfRule type="cellIs" dxfId="197" priority="37" operator="lessThan">
      <formula>0</formula>
    </cfRule>
    <cfRule type="cellIs" dxfId="196" priority="38" operator="greaterThan">
      <formula>0</formula>
    </cfRule>
  </conditionalFormatting>
  <conditionalFormatting sqref="D97">
    <cfRule type="cellIs" dxfId="195" priority="39" operator="lessThan">
      <formula>0</formula>
    </cfRule>
    <cfRule type="cellIs" dxfId="194" priority="40" operator="greaterThan">
      <formula>0</formula>
    </cfRule>
  </conditionalFormatting>
  <conditionalFormatting sqref="D100">
    <cfRule type="cellIs" dxfId="193" priority="33" operator="lessThan">
      <formula>0</formula>
    </cfRule>
    <cfRule type="cellIs" dxfId="192" priority="34" operator="greaterThan">
      <formula>0</formula>
    </cfRule>
  </conditionalFormatting>
  <conditionalFormatting sqref="D109">
    <cfRule type="cellIs" dxfId="191" priority="59" operator="lessThan">
      <formula>0</formula>
    </cfRule>
    <cfRule type="cellIs" dxfId="190" priority="60" operator="greaterThan">
      <formula>0</formula>
    </cfRule>
  </conditionalFormatting>
  <conditionalFormatting sqref="E14:F14">
    <cfRule type="cellIs" dxfId="189" priority="25" operator="equal">
      <formula>$V$93</formula>
    </cfRule>
    <cfRule type="cellIs" dxfId="188" priority="26" operator="equal">
      <formula>$V$95</formula>
    </cfRule>
    <cfRule type="cellIs" dxfId="187" priority="27" operator="equal">
      <formula>$V$94</formula>
    </cfRule>
    <cfRule type="cellIs" dxfId="186" priority="28" operator="equal">
      <formula>$V$93</formula>
    </cfRule>
    <cfRule type="cellIs" dxfId="185" priority="29" operator="equal">
      <formula>$V$92</formula>
    </cfRule>
    <cfRule type="cellIs" dxfId="184" priority="30" operator="equal">
      <formula>$N$26</formula>
    </cfRule>
    <cfRule type="cellIs" dxfId="183" priority="31" operator="equal">
      <formula>$N$25</formula>
    </cfRule>
    <cfRule type="cellIs" dxfId="182" priority="32" operator="equal">
      <formula>$N$25</formula>
    </cfRule>
  </conditionalFormatting>
  <conditionalFormatting sqref="G11">
    <cfRule type="cellIs" dxfId="181" priority="61" operator="equal">
      <formula>$V$91</formula>
    </cfRule>
    <cfRule type="cellIs" dxfId="180" priority="62" operator="equal">
      <formula>$V$90</formula>
    </cfRule>
    <cfRule type="cellIs" dxfId="179" priority="63" operator="equal">
      <formula>$V$90</formula>
    </cfRule>
    <cfRule type="cellIs" dxfId="178" priority="64" operator="equal">
      <formula>$V$90</formula>
    </cfRule>
  </conditionalFormatting>
  <conditionalFormatting sqref="J91">
    <cfRule type="cellIs" dxfId="177" priority="53" operator="lessThan">
      <formula>0</formula>
    </cfRule>
    <cfRule type="cellIs" dxfId="176" priority="54" operator="greaterThan">
      <formula>0</formula>
    </cfRule>
  </conditionalFormatting>
  <conditionalFormatting sqref="J93">
    <cfRule type="cellIs" dxfId="175" priority="57" operator="lessThan">
      <formula>0</formula>
    </cfRule>
    <cfRule type="cellIs" dxfId="174" priority="58" operator="greaterThan">
      <formula>0</formula>
    </cfRule>
  </conditionalFormatting>
  <conditionalFormatting sqref="J95">
    <cfRule type="cellIs" dxfId="173" priority="55" operator="lessThan">
      <formula>0</formula>
    </cfRule>
    <cfRule type="cellIs" dxfId="172" priority="56" operator="greaterThan">
      <formula>0</formula>
    </cfRule>
  </conditionalFormatting>
  <conditionalFormatting sqref="N10:N11">
    <cfRule type="cellIs" dxfId="171" priority="3" operator="lessThan">
      <formula>0</formula>
    </cfRule>
    <cfRule type="cellIs" dxfId="170" priority="4" operator="greaterThan">
      <formula>0</formula>
    </cfRule>
  </conditionalFormatting>
  <conditionalFormatting sqref="N19:N20">
    <cfRule type="cellIs" dxfId="169" priority="11" operator="lessThan">
      <formula>0</formula>
    </cfRule>
    <cfRule type="cellIs" dxfId="168" priority="12" operator="greaterThan">
      <formula>0</formula>
    </cfRule>
  </conditionalFormatting>
  <conditionalFormatting sqref="O6:P6">
    <cfRule type="cellIs" dxfId="167" priority="1" operator="lessThan">
      <formula>0</formula>
    </cfRule>
    <cfRule type="cellIs" dxfId="166" priority="2" operator="greaterThan">
      <formula>0</formula>
    </cfRule>
  </conditionalFormatting>
  <conditionalFormatting sqref="O15:P15">
    <cfRule type="cellIs" dxfId="165" priority="9" operator="lessThan">
      <formula>0</formula>
    </cfRule>
    <cfRule type="cellIs" dxfId="164" priority="10" operator="greaterThan">
      <formula>0</formula>
    </cfRule>
  </conditionalFormatting>
  <conditionalFormatting sqref="S10:S11">
    <cfRule type="cellIs" dxfId="163" priority="7" operator="lessThan">
      <formula>0</formula>
    </cfRule>
    <cfRule type="cellIs" dxfId="162" priority="8" operator="greaterThan">
      <formula>0</formula>
    </cfRule>
  </conditionalFormatting>
  <conditionalFormatting sqref="S19:S20">
    <cfRule type="cellIs" dxfId="161" priority="5" operator="lessThan">
      <formula>0</formula>
    </cfRule>
    <cfRule type="cellIs" dxfId="16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49E41AB7-192B-9E49-92EB-26E451A4A3D5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65540CA9-A783-CB41-BF54-DB053B06A87E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2B2336D7-1E8B-4947-89C7-990F65378AFC}"/>
    <dataValidation type="list" allowBlank="1" showInputMessage="1" showErrorMessage="1" sqref="F46" xr:uid="{25F08720-9EE3-FB4F-9ED5-BA9B40FB348A}">
      <formula1>"الفطر , الاضحى"</formula1>
    </dataValidation>
    <dataValidation type="list" allowBlank="1" showInputMessage="1" showErrorMessage="1" sqref="G33" xr:uid="{EA7F9CE1-7FF0-C745-BD0C-39C3BFC4131E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B481DF93-04FA-E94D-8754-F9651274EC99}"/>
    <dataValidation type="list" allowBlank="1" showInputMessage="1" showErrorMessage="1" sqref="I34:J39 I83:J83 I77:J77 I71:J71 I65:J65 I40 I42:J48 I16:J32" xr:uid="{65C3ACD6-992D-8F43-9D10-C982E224B0B6}">
      <formula1>"NBK,ILA,BBK,MEEM,NBB,-"</formula1>
    </dataValidation>
    <dataValidation type="list" allowBlank="1" showInputMessage="1" showErrorMessage="1" sqref="G24:G26" xr:uid="{DE821A42-DF97-0A41-9BA7-0278D570C497}">
      <formula1>"NBK,ILA,BBK,MEEM,NBB,غير محسوب ذي الشهر"</formula1>
    </dataValidation>
    <dataValidation type="list" allowBlank="1" showInputMessage="1" showErrorMessage="1" sqref="G83 G34:G40 G27:G32 H68 H74 H80 G16:G23 G42:G48" xr:uid="{B4C29601-A904-D84F-860B-1C9BF86F4F0D}">
      <formula1>"NBK,ILA,BBK,MEEM,NBB,غير محسوب ذي الشهر,بطاقة صراف الالي"</formula1>
    </dataValidation>
    <dataValidation type="list" allowBlank="1" showInputMessage="1" showErrorMessage="1" sqref="G11" xr:uid="{0C526398-02E1-A948-9019-476A5BC9DC98}">
      <formula1>$V$90:$V$91</formula1>
    </dataValidation>
    <dataValidation type="list" allowBlank="1" showInputMessage="1" showErrorMessage="1" sqref="E14:F14" xr:uid="{9486A4A4-7B43-C049-B648-08D614C4017C}">
      <formula1>$V$92:$V$95</formula1>
    </dataValidation>
  </dataValidations>
  <hyperlinks>
    <hyperlink ref="B6:B9" location="'صفحة الرئيسية'!A1" display="اضغط هنا للرجوع الصفحة  الرئيسية" xr:uid="{6B9D51B5-E061-274E-B9BF-FA8A950D6734}"/>
    <hyperlink ref="B16" location="'1'!A1" display="شهر 1" xr:uid="{E757F247-AFE2-A846-B907-27F85EF82487}"/>
    <hyperlink ref="B17" location="'2'!A1" display="شهر 2" xr:uid="{6584CE83-9207-B147-AFC5-20E0D3D72004}"/>
    <hyperlink ref="B18" location="'3'!A1" display="شهر 3" xr:uid="{AFA19A7E-0C8F-2246-B14A-FEEE0B91C93E}"/>
    <hyperlink ref="B19" location="'4'!A1" display="شهر 4" xr:uid="{2D16A5E5-DD67-5D4E-B626-79D36E86BE39}"/>
    <hyperlink ref="B20" location="'5'!A1" display="شهر 5" xr:uid="{AC47E93A-7108-CB45-A332-DD326B5AA48E}"/>
    <hyperlink ref="B21" location="'6'!A1" display="شهر 6" xr:uid="{44EF2E2F-5CCA-0644-84B7-6650F52F57DF}"/>
    <hyperlink ref="B22" location="'7'!A1" display="شهر 7" xr:uid="{116B4F9C-9545-8145-8344-4B8D0281DE05}"/>
    <hyperlink ref="B23" location="'8'!A1" display="شهر 8" xr:uid="{9D0FAE07-4305-484B-A07B-44CCAF26481F}"/>
    <hyperlink ref="B24" location="'9'!A1" display="شهر 9" xr:uid="{E480E52A-9079-AC43-9332-45B6A54A46AC}"/>
    <hyperlink ref="B25" location="'10'!A1" display="شهر 10" xr:uid="{BF4BF566-C97B-494F-A8D9-6F7B58B16267}"/>
    <hyperlink ref="B26" location="'11'!A1" display="شهر 11" xr:uid="{B5DFFA9E-81BA-FF48-9E62-24B7F0DFFEA8}"/>
    <hyperlink ref="B27" location="'12'!A1" display="شهر 12" xr:uid="{48E54E0D-6F55-0B4E-A4B5-E8A58AAF8510}"/>
    <hyperlink ref="B28:B30" location="'سلف و دين واقساط'!A1" display="سلف و دين واقساط" xr:uid="{B34B5C50-BCBD-0644-9242-230F234E0869}"/>
  </hyperlink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C595-E017-AF4B-8B0A-71CB834DD5EB}">
  <sheetPr codeName="Sheet10"/>
  <dimension ref="B1:DW235"/>
  <sheetViews>
    <sheetView zoomScale="130" zoomScaleNormal="13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137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E14:F14"/>
    <mergeCell ref="G14:H14"/>
    <mergeCell ref="AC227:AD227"/>
    <mergeCell ref="AF227:AG227"/>
    <mergeCell ref="AI227:AJ227"/>
    <mergeCell ref="D64:F64"/>
    <mergeCell ref="V84:W84"/>
    <mergeCell ref="Y84:Z84"/>
    <mergeCell ref="AC197:AD197"/>
    <mergeCell ref="AF197:AG197"/>
    <mergeCell ref="AC207:AD207"/>
    <mergeCell ref="AF207:AG207"/>
    <mergeCell ref="AI207:AJ207"/>
    <mergeCell ref="D82:H82"/>
    <mergeCell ref="D83:F83"/>
    <mergeCell ref="D103:F104"/>
    <mergeCell ref="G103:H104"/>
    <mergeCell ref="D106:F107"/>
    <mergeCell ref="G106:H107"/>
    <mergeCell ref="D72:F72"/>
    <mergeCell ref="D71:F71"/>
    <mergeCell ref="D73:F73"/>
    <mergeCell ref="AC217:AD217"/>
    <mergeCell ref="X76:Z76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K92:AL92"/>
    <mergeCell ref="AM92:AN92"/>
    <mergeCell ref="AE83:AF83"/>
    <mergeCell ref="AG83:AH83"/>
    <mergeCell ref="AI83:AJ83"/>
    <mergeCell ref="AK83:AL83"/>
    <mergeCell ref="AM83:AN83"/>
    <mergeCell ref="AC83:AD83"/>
    <mergeCell ref="Y78:Z78"/>
    <mergeCell ref="AR63:AS63"/>
    <mergeCell ref="AE63:AF63"/>
    <mergeCell ref="AG63:AH63"/>
    <mergeCell ref="BQ63:BR63"/>
    <mergeCell ref="BS63:BT63"/>
    <mergeCell ref="BV63:BW63"/>
    <mergeCell ref="AC74:AD74"/>
    <mergeCell ref="AE74:AF74"/>
    <mergeCell ref="AG74:AH74"/>
    <mergeCell ref="AI74:AJ74"/>
    <mergeCell ref="AK74:AL74"/>
    <mergeCell ref="AM74:AN74"/>
    <mergeCell ref="AL63:AM63"/>
    <mergeCell ref="AN63:AO63"/>
    <mergeCell ref="AI63:AJ63"/>
    <mergeCell ref="AC63:AD63"/>
    <mergeCell ref="AC73:AN73"/>
    <mergeCell ref="BX63:BY63"/>
    <mergeCell ref="BZ63:CA63"/>
    <mergeCell ref="CB63:CC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AW62:AX62"/>
    <mergeCell ref="AY62:AZ62"/>
    <mergeCell ref="BA62:BB62"/>
    <mergeCell ref="BD62:BE62"/>
    <mergeCell ref="BF62:BG62"/>
    <mergeCell ref="BH62:BI62"/>
    <mergeCell ref="BJ62:BK62"/>
    <mergeCell ref="BM62:BN62"/>
    <mergeCell ref="BO62:BP62"/>
    <mergeCell ref="CB41:CC41"/>
    <mergeCell ref="BM51:BN51"/>
    <mergeCell ref="BO51:BP51"/>
    <mergeCell ref="BQ51:BR51"/>
    <mergeCell ref="BV51:BW51"/>
    <mergeCell ref="BX51:BY51"/>
    <mergeCell ref="BZ51:CA51"/>
    <mergeCell ref="BQ62:BR62"/>
    <mergeCell ref="BS62:BT62"/>
    <mergeCell ref="BV62:BW62"/>
    <mergeCell ref="BX62:BY62"/>
    <mergeCell ref="BZ62:CA62"/>
    <mergeCell ref="CB62:CC62"/>
    <mergeCell ref="BV52:BW52"/>
    <mergeCell ref="BX52:BY52"/>
    <mergeCell ref="BZ52:CA52"/>
    <mergeCell ref="BM41:BN41"/>
    <mergeCell ref="BO41:BP41"/>
    <mergeCell ref="BQ41:BR41"/>
    <mergeCell ref="BS41:BT41"/>
    <mergeCell ref="BV41:BW41"/>
    <mergeCell ref="BX41:BY41"/>
    <mergeCell ref="BZ41:CA41"/>
    <mergeCell ref="BM52:BN52"/>
    <mergeCell ref="AW52:AX52"/>
    <mergeCell ref="AY52:AZ52"/>
    <mergeCell ref="BD52:BE52"/>
    <mergeCell ref="BF52:BG52"/>
    <mergeCell ref="BM40:BN40"/>
    <mergeCell ref="BO40:BP40"/>
    <mergeCell ref="BQ40:BR40"/>
    <mergeCell ref="BS40:BT40"/>
    <mergeCell ref="BA40:BB40"/>
    <mergeCell ref="BD40:BE40"/>
    <mergeCell ref="BF40:BG40"/>
    <mergeCell ref="BH40:BI40"/>
    <mergeCell ref="BJ40:BK40"/>
    <mergeCell ref="BH52:BI52"/>
    <mergeCell ref="BO52:BP52"/>
    <mergeCell ref="BQ52:BR52"/>
    <mergeCell ref="AW51:AX51"/>
    <mergeCell ref="AY51:AZ51"/>
    <mergeCell ref="BD51:BE51"/>
    <mergeCell ref="BF51:BG51"/>
    <mergeCell ref="BH51:BI51"/>
    <mergeCell ref="BV40:BW40"/>
    <mergeCell ref="BX40:BY40"/>
    <mergeCell ref="BZ40:CA40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AR40:AS40"/>
    <mergeCell ref="AU40:AV40"/>
    <mergeCell ref="AW40:AX40"/>
    <mergeCell ref="AY40:AZ40"/>
    <mergeCell ref="BM30:BN30"/>
    <mergeCell ref="BO30:BP30"/>
    <mergeCell ref="BQ30:BR30"/>
    <mergeCell ref="BV30:BW30"/>
    <mergeCell ref="BX30:BY30"/>
    <mergeCell ref="BZ30:CA30"/>
    <mergeCell ref="AU29:AV29"/>
    <mergeCell ref="AW29:AX29"/>
    <mergeCell ref="AY29:AZ29"/>
    <mergeCell ref="BD29:BE29"/>
    <mergeCell ref="BF29:BG29"/>
    <mergeCell ref="BH29:BI29"/>
    <mergeCell ref="AL30:AM30"/>
    <mergeCell ref="AN30:AO30"/>
    <mergeCell ref="AP30:AQ30"/>
    <mergeCell ref="AU30:AV30"/>
    <mergeCell ref="AW30:AX30"/>
    <mergeCell ref="AY30:AZ30"/>
    <mergeCell ref="BD30:BE30"/>
    <mergeCell ref="BF30:BG30"/>
    <mergeCell ref="BH30:BI30"/>
    <mergeCell ref="BZ19:CA19"/>
    <mergeCell ref="CB19:CC19"/>
    <mergeCell ref="BM29:BN29"/>
    <mergeCell ref="BO29:BP29"/>
    <mergeCell ref="BQ29:BR29"/>
    <mergeCell ref="BV29:BW29"/>
    <mergeCell ref="BX29:BY29"/>
    <mergeCell ref="BZ29:CA29"/>
    <mergeCell ref="I24:J24"/>
    <mergeCell ref="I25:J25"/>
    <mergeCell ref="I26:J26"/>
    <mergeCell ref="AC29:AD29"/>
    <mergeCell ref="AE29:AF29"/>
    <mergeCell ref="AG29:AH29"/>
    <mergeCell ref="AL29:AM29"/>
    <mergeCell ref="AN29:AO29"/>
    <mergeCell ref="AP29:AQ29"/>
    <mergeCell ref="I27:J27"/>
    <mergeCell ref="I29:J29"/>
    <mergeCell ref="AY19:AZ19"/>
    <mergeCell ref="BA19:BB19"/>
    <mergeCell ref="BD19:BE19"/>
    <mergeCell ref="BF19:BG19"/>
    <mergeCell ref="BH19:BI19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AY7:AZ7"/>
    <mergeCell ref="BD7:BE7"/>
    <mergeCell ref="BF7:BG7"/>
    <mergeCell ref="BH7:BI7"/>
    <mergeCell ref="BM7:BN7"/>
    <mergeCell ref="AC7:AD7"/>
    <mergeCell ref="AC19:AD19"/>
    <mergeCell ref="AE7:AF7"/>
    <mergeCell ref="AG7:AH7"/>
    <mergeCell ref="AL7:AM7"/>
    <mergeCell ref="AN7:AO7"/>
    <mergeCell ref="AP7:AQ7"/>
    <mergeCell ref="AU7:AV7"/>
    <mergeCell ref="AW7:AX7"/>
    <mergeCell ref="AC18:AD18"/>
    <mergeCell ref="AE18:AF18"/>
    <mergeCell ref="AG18:AH18"/>
    <mergeCell ref="AI18:AJ18"/>
    <mergeCell ref="AL18:AM18"/>
    <mergeCell ref="AN18:AO18"/>
    <mergeCell ref="AP18:AQ18"/>
    <mergeCell ref="AR18:AS18"/>
    <mergeCell ref="AU18:AV18"/>
    <mergeCell ref="AW18:AX18"/>
    <mergeCell ref="BJ19:BK19"/>
    <mergeCell ref="BM19:BN19"/>
    <mergeCell ref="BV7:BW7"/>
    <mergeCell ref="BX7:BY7"/>
    <mergeCell ref="AY18:AZ18"/>
    <mergeCell ref="BA18:BB18"/>
    <mergeCell ref="BD18:BE18"/>
    <mergeCell ref="BO19:BP19"/>
    <mergeCell ref="BQ19:BR19"/>
    <mergeCell ref="BS19:BT19"/>
    <mergeCell ref="BV19:BW19"/>
    <mergeCell ref="BX19:BY19"/>
    <mergeCell ref="S16:T16"/>
    <mergeCell ref="U16:V16"/>
    <mergeCell ref="S17:T17"/>
    <mergeCell ref="U17:V17"/>
    <mergeCell ref="S18:T18"/>
    <mergeCell ref="S19:T19"/>
    <mergeCell ref="U19:V19"/>
    <mergeCell ref="BO7:BP7"/>
    <mergeCell ref="BQ7:BR7"/>
    <mergeCell ref="BF18:BG18"/>
    <mergeCell ref="BH18:BI18"/>
    <mergeCell ref="BJ18:BK18"/>
    <mergeCell ref="BM18:BN18"/>
    <mergeCell ref="BO18:BP18"/>
    <mergeCell ref="BQ18:BR18"/>
    <mergeCell ref="AE19:AF19"/>
    <mergeCell ref="AG19:AH19"/>
    <mergeCell ref="AI19:AJ19"/>
    <mergeCell ref="AL19:AM19"/>
    <mergeCell ref="AN19:AO19"/>
    <mergeCell ref="AP19:AQ19"/>
    <mergeCell ref="AR19:AS19"/>
    <mergeCell ref="AU19:AV19"/>
    <mergeCell ref="AW19:AX19"/>
    <mergeCell ref="D68:F68"/>
    <mergeCell ref="AI62:AJ62"/>
    <mergeCell ref="AP62:AQ62"/>
    <mergeCell ref="AR62:AS62"/>
    <mergeCell ref="AU63:AV63"/>
    <mergeCell ref="AP63:AQ63"/>
    <mergeCell ref="I65:J65"/>
    <mergeCell ref="K65:L65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S9:T9"/>
    <mergeCell ref="S10:T10"/>
    <mergeCell ref="U10:V10"/>
    <mergeCell ref="S11:T11"/>
    <mergeCell ref="S13:V13"/>
    <mergeCell ref="S14:T14"/>
    <mergeCell ref="AL52:AM52"/>
    <mergeCell ref="AN52:AO52"/>
    <mergeCell ref="AU52:AV52"/>
    <mergeCell ref="H40:H41"/>
    <mergeCell ref="D42:F42"/>
    <mergeCell ref="D43:F43"/>
    <mergeCell ref="D44:F44"/>
    <mergeCell ref="AC40:AD40"/>
    <mergeCell ref="AE40:AF40"/>
    <mergeCell ref="AG40:AH40"/>
    <mergeCell ref="D45:F45"/>
    <mergeCell ref="D47:F47"/>
    <mergeCell ref="AI40:AJ40"/>
    <mergeCell ref="AL40:AM40"/>
    <mergeCell ref="AN40:AO40"/>
    <mergeCell ref="AP40:AQ40"/>
    <mergeCell ref="G40:G41"/>
    <mergeCell ref="D50:F51"/>
    <mergeCell ref="D52:F52"/>
    <mergeCell ref="D46:E46"/>
    <mergeCell ref="D48:F48"/>
    <mergeCell ref="AP52:AQ52"/>
    <mergeCell ref="AE52:AF52"/>
    <mergeCell ref="AL51:AM51"/>
    <mergeCell ref="AL62:AM62"/>
    <mergeCell ref="AN62:AO62"/>
    <mergeCell ref="AU62:AV62"/>
    <mergeCell ref="AG62:AH62"/>
    <mergeCell ref="N20:O20"/>
    <mergeCell ref="O34:P34"/>
    <mergeCell ref="S20:T20"/>
    <mergeCell ref="K19:L19"/>
    <mergeCell ref="K20:L20"/>
    <mergeCell ref="K31:L31"/>
    <mergeCell ref="K32:L32"/>
    <mergeCell ref="K34:L34"/>
    <mergeCell ref="K35:L35"/>
    <mergeCell ref="K36:L36"/>
    <mergeCell ref="K37:L37"/>
    <mergeCell ref="K38:L38"/>
    <mergeCell ref="K39:L39"/>
    <mergeCell ref="L62:M62"/>
    <mergeCell ref="J54:K54"/>
    <mergeCell ref="L54:M54"/>
    <mergeCell ref="N54:O55"/>
    <mergeCell ref="J55:K55"/>
    <mergeCell ref="L55:M55"/>
    <mergeCell ref="J57:K58"/>
    <mergeCell ref="G51:H51"/>
    <mergeCell ref="H52:H53"/>
    <mergeCell ref="D53:E53"/>
    <mergeCell ref="I30:J30"/>
    <mergeCell ref="I31:J31"/>
    <mergeCell ref="I32:J32"/>
    <mergeCell ref="I34:J34"/>
    <mergeCell ref="I35:J35"/>
    <mergeCell ref="I36:J36"/>
    <mergeCell ref="I37:J37"/>
    <mergeCell ref="D39:F39"/>
    <mergeCell ref="AG52:AH52"/>
    <mergeCell ref="I40:J41"/>
    <mergeCell ref="K40:L41"/>
    <mergeCell ref="AC52:AD52"/>
    <mergeCell ref="AC30:AD30"/>
    <mergeCell ref="AE30:AF30"/>
    <mergeCell ref="L51:O51"/>
    <mergeCell ref="J52:K52"/>
    <mergeCell ref="L52:M52"/>
    <mergeCell ref="N52:O53"/>
    <mergeCell ref="L53:M53"/>
    <mergeCell ref="I39:J39"/>
    <mergeCell ref="K24:L24"/>
    <mergeCell ref="K25:L25"/>
    <mergeCell ref="O22:P22"/>
    <mergeCell ref="N19:O19"/>
    <mergeCell ref="P19:Q19"/>
    <mergeCell ref="I38:J38"/>
    <mergeCell ref="I28:J28"/>
    <mergeCell ref="K28:L28"/>
    <mergeCell ref="AG30:AH30"/>
    <mergeCell ref="K26:L26"/>
    <mergeCell ref="K27:L27"/>
    <mergeCell ref="K29:L29"/>
    <mergeCell ref="K30:L30"/>
    <mergeCell ref="N10:O10"/>
    <mergeCell ref="P10:Q10"/>
    <mergeCell ref="N11:O11"/>
    <mergeCell ref="N13:Q13"/>
    <mergeCell ref="N17:O17"/>
    <mergeCell ref="P17:Q17"/>
    <mergeCell ref="I22:J22"/>
    <mergeCell ref="K22:L22"/>
    <mergeCell ref="I23:J23"/>
    <mergeCell ref="I18:J18"/>
    <mergeCell ref="I19:J19"/>
    <mergeCell ref="I20:J20"/>
    <mergeCell ref="I21:J21"/>
    <mergeCell ref="K18:L18"/>
    <mergeCell ref="K21:L21"/>
    <mergeCell ref="K23:L23"/>
    <mergeCell ref="D2:F2"/>
    <mergeCell ref="G2:H2"/>
    <mergeCell ref="D4:H4"/>
    <mergeCell ref="G6:H6"/>
    <mergeCell ref="D8:H8"/>
    <mergeCell ref="G9:H9"/>
    <mergeCell ref="D6:F6"/>
    <mergeCell ref="N4:Q4"/>
    <mergeCell ref="N8:O8"/>
    <mergeCell ref="P8:Q8"/>
    <mergeCell ref="N9:O9"/>
    <mergeCell ref="B6:B9"/>
    <mergeCell ref="D37:F37"/>
    <mergeCell ref="D18:F18"/>
    <mergeCell ref="D9:F9"/>
    <mergeCell ref="B28:B30"/>
    <mergeCell ref="H33:H34"/>
    <mergeCell ref="D35:F35"/>
    <mergeCell ref="H31:H32"/>
    <mergeCell ref="D33:F34"/>
    <mergeCell ref="G10:H10"/>
    <mergeCell ref="G12:H12"/>
    <mergeCell ref="G13:H13"/>
    <mergeCell ref="D16:F16"/>
    <mergeCell ref="D17:F17"/>
    <mergeCell ref="D15:H15"/>
    <mergeCell ref="D13:F13"/>
    <mergeCell ref="D10:F10"/>
    <mergeCell ref="D11:F11"/>
    <mergeCell ref="D12:F12"/>
    <mergeCell ref="H29:H30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27:F27"/>
    <mergeCell ref="D22:F22"/>
    <mergeCell ref="D38:F38"/>
    <mergeCell ref="D26:F26"/>
    <mergeCell ref="D28:F28"/>
    <mergeCell ref="D36:F36"/>
    <mergeCell ref="K83:L83"/>
    <mergeCell ref="D59:F59"/>
    <mergeCell ref="H59:H60"/>
    <mergeCell ref="D60:E60"/>
    <mergeCell ref="H61:H62"/>
    <mergeCell ref="D62:F62"/>
    <mergeCell ref="D61:F61"/>
    <mergeCell ref="H54:H55"/>
    <mergeCell ref="D55:F55"/>
    <mergeCell ref="D57:F58"/>
    <mergeCell ref="G58:H58"/>
    <mergeCell ref="D54:F54"/>
    <mergeCell ref="D74:F74"/>
    <mergeCell ref="G76:H76"/>
    <mergeCell ref="D80:F80"/>
    <mergeCell ref="D77:F77"/>
    <mergeCell ref="D78:F78"/>
    <mergeCell ref="H65:H67"/>
    <mergeCell ref="H71:H73"/>
    <mergeCell ref="D65:F65"/>
    <mergeCell ref="D66:F66"/>
    <mergeCell ref="D79:F79"/>
    <mergeCell ref="D70:F70"/>
    <mergeCell ref="D67:F67"/>
    <mergeCell ref="I71:J71"/>
    <mergeCell ref="K71:L71"/>
    <mergeCell ref="H77:H79"/>
    <mergeCell ref="I77:J77"/>
    <mergeCell ref="K77:L77"/>
    <mergeCell ref="D95:F95"/>
    <mergeCell ref="G95:H95"/>
    <mergeCell ref="D109:F110"/>
    <mergeCell ref="G109:H110"/>
    <mergeCell ref="I83:J83"/>
    <mergeCell ref="D85:H85"/>
    <mergeCell ref="D86:F86"/>
    <mergeCell ref="G86:H86"/>
    <mergeCell ref="D88:F88"/>
    <mergeCell ref="G88:H88"/>
    <mergeCell ref="D90:F90"/>
    <mergeCell ref="G90:H90"/>
    <mergeCell ref="D92:F93"/>
    <mergeCell ref="G92:H93"/>
    <mergeCell ref="G97:H98"/>
    <mergeCell ref="D100:F101"/>
    <mergeCell ref="G100:H101"/>
    <mergeCell ref="D97:F98"/>
    <mergeCell ref="I86:K86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J61:K61"/>
    <mergeCell ref="L61:M61"/>
    <mergeCell ref="N61:O62"/>
    <mergeCell ref="J62:K62"/>
    <mergeCell ref="I42:J42"/>
    <mergeCell ref="K42:L42"/>
    <mergeCell ref="I43:J43"/>
    <mergeCell ref="K43:L43"/>
    <mergeCell ref="I44:J44"/>
    <mergeCell ref="K44:L44"/>
    <mergeCell ref="I45:J45"/>
    <mergeCell ref="K45:L45"/>
    <mergeCell ref="I46:J46"/>
    <mergeCell ref="K46:L46"/>
    <mergeCell ref="I47:J47"/>
    <mergeCell ref="K47:L47"/>
    <mergeCell ref="I48:J48"/>
    <mergeCell ref="K48:L48"/>
    <mergeCell ref="L58:O58"/>
    <mergeCell ref="J59:K59"/>
    <mergeCell ref="L59:M59"/>
    <mergeCell ref="N59:O60"/>
    <mergeCell ref="L60:M60"/>
    <mergeCell ref="J50:K51"/>
    <mergeCell ref="CE19:CF19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K62:CL62"/>
    <mergeCell ref="CE63:CF63"/>
    <mergeCell ref="CG63:CH63"/>
    <mergeCell ref="CI63:CJ63"/>
    <mergeCell ref="CK63:CL63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52:CF52"/>
    <mergeCell ref="CG52:CH52"/>
    <mergeCell ref="CI52:CJ52"/>
    <mergeCell ref="CE40:CF40"/>
    <mergeCell ref="CG40:CH40"/>
    <mergeCell ref="CI40:CJ40"/>
    <mergeCell ref="CE62:CF62"/>
    <mergeCell ref="CG62:CH62"/>
    <mergeCell ref="CI62:CJ62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CK18:CL18"/>
    <mergeCell ref="N18:O18"/>
    <mergeCell ref="BS18:BT18"/>
    <mergeCell ref="BV18:BW18"/>
    <mergeCell ref="BX18:BY18"/>
    <mergeCell ref="BZ18:CA18"/>
    <mergeCell ref="CB18:CC18"/>
    <mergeCell ref="U14:V14"/>
    <mergeCell ref="S15:T15"/>
    <mergeCell ref="U15:V15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A29:DB29"/>
    <mergeCell ref="DF29:DG29"/>
    <mergeCell ref="DH29:DI29"/>
    <mergeCell ref="DJ29:DK29"/>
    <mergeCell ref="CP40:CQ40"/>
    <mergeCell ref="CR40:CS40"/>
    <mergeCell ref="CT40:CU40"/>
    <mergeCell ref="CW40:CX40"/>
    <mergeCell ref="CY40:CZ40"/>
    <mergeCell ref="DA40:DB40"/>
    <mergeCell ref="DC40:DD40"/>
    <mergeCell ref="DF40:DG40"/>
    <mergeCell ref="DO29:DP29"/>
    <mergeCell ref="DH40:DI40"/>
    <mergeCell ref="DJ40:DK40"/>
    <mergeCell ref="DL40:DM40"/>
    <mergeCell ref="DO40:DP40"/>
    <mergeCell ref="AN51:AO51"/>
    <mergeCell ref="AP51:AQ51"/>
    <mergeCell ref="AU51:AV51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CN51:CO51"/>
    <mergeCell ref="CP51:CQ51"/>
    <mergeCell ref="CR51:CS51"/>
    <mergeCell ref="CW51:CX51"/>
    <mergeCell ref="CY51:CZ51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C93:AD93"/>
    <mergeCell ref="AE93:AF93"/>
    <mergeCell ref="AG93:AH93"/>
    <mergeCell ref="AI93:AJ93"/>
    <mergeCell ref="AK93:AL93"/>
    <mergeCell ref="AM93:AN93"/>
    <mergeCell ref="V102:W102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V78:W78"/>
    <mergeCell ref="AC92:AD92"/>
    <mergeCell ref="AE92:AF92"/>
    <mergeCell ref="AG92:AH92"/>
    <mergeCell ref="AI92:AJ92"/>
  </mergeCells>
  <conditionalFormatting sqref="D90">
    <cfRule type="cellIs" dxfId="159" priority="23" operator="lessThan">
      <formula>0</formula>
    </cfRule>
    <cfRule type="cellIs" dxfId="158" priority="24" operator="greaterThan">
      <formula>0</formula>
    </cfRule>
  </conditionalFormatting>
  <conditionalFormatting sqref="D92">
    <cfRule type="cellIs" dxfId="157" priority="25" operator="lessThan">
      <formula>0</formula>
    </cfRule>
    <cfRule type="cellIs" dxfId="156" priority="26" operator="greaterThan">
      <formula>0</formula>
    </cfRule>
  </conditionalFormatting>
  <conditionalFormatting sqref="D97">
    <cfRule type="cellIs" dxfId="155" priority="27" operator="lessThan">
      <formula>0</formula>
    </cfRule>
    <cfRule type="cellIs" dxfId="154" priority="28" operator="greaterThan">
      <formula>0</formula>
    </cfRule>
  </conditionalFormatting>
  <conditionalFormatting sqref="D100">
    <cfRule type="cellIs" dxfId="153" priority="21" operator="lessThan">
      <formula>0</formula>
    </cfRule>
    <cfRule type="cellIs" dxfId="152" priority="22" operator="greaterThan">
      <formula>0</formula>
    </cfRule>
  </conditionalFormatting>
  <conditionalFormatting sqref="D109">
    <cfRule type="cellIs" dxfId="151" priority="47" operator="lessThan">
      <formula>0</formula>
    </cfRule>
    <cfRule type="cellIs" dxfId="150" priority="48" operator="greaterThan">
      <formula>0</formula>
    </cfRule>
  </conditionalFormatting>
  <conditionalFormatting sqref="E14:F14">
    <cfRule type="cellIs" dxfId="149" priority="13" operator="equal">
      <formula>$V$93</formula>
    </cfRule>
    <cfRule type="cellIs" dxfId="148" priority="14" operator="equal">
      <formula>$V$95</formula>
    </cfRule>
    <cfRule type="cellIs" dxfId="147" priority="15" operator="equal">
      <formula>$V$94</formula>
    </cfRule>
    <cfRule type="cellIs" dxfId="146" priority="16" operator="equal">
      <formula>$V$93</formula>
    </cfRule>
    <cfRule type="cellIs" dxfId="145" priority="17" operator="equal">
      <formula>$V$92</formula>
    </cfRule>
    <cfRule type="cellIs" dxfId="144" priority="18" operator="equal">
      <formula>$N$26</formula>
    </cfRule>
    <cfRule type="cellIs" dxfId="143" priority="19" operator="equal">
      <formula>$N$25</formula>
    </cfRule>
    <cfRule type="cellIs" dxfId="142" priority="20" operator="equal">
      <formula>$N$25</formula>
    </cfRule>
  </conditionalFormatting>
  <conditionalFormatting sqref="G11">
    <cfRule type="cellIs" dxfId="141" priority="49" operator="equal">
      <formula>$V$91</formula>
    </cfRule>
    <cfRule type="cellIs" dxfId="140" priority="50" operator="equal">
      <formula>$V$90</formula>
    </cfRule>
    <cfRule type="cellIs" dxfId="139" priority="51" operator="equal">
      <formula>$V$90</formula>
    </cfRule>
    <cfRule type="cellIs" dxfId="138" priority="52" operator="equal">
      <formula>$V$90</formula>
    </cfRule>
  </conditionalFormatting>
  <conditionalFormatting sqref="J91">
    <cfRule type="cellIs" dxfId="137" priority="41" operator="lessThan">
      <formula>0</formula>
    </cfRule>
    <cfRule type="cellIs" dxfId="136" priority="42" operator="greaterThan">
      <formula>0</formula>
    </cfRule>
  </conditionalFormatting>
  <conditionalFormatting sqref="J93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J95">
    <cfRule type="cellIs" dxfId="133" priority="43" operator="lessThan">
      <formula>0</formula>
    </cfRule>
    <cfRule type="cellIs" dxfId="132" priority="44" operator="greaterThan">
      <formula>0</formula>
    </cfRule>
  </conditionalFormatting>
  <conditionalFormatting sqref="N10:N11">
    <cfRule type="cellIs" dxfId="131" priority="3" operator="lessThan">
      <formula>0</formula>
    </cfRule>
    <cfRule type="cellIs" dxfId="130" priority="4" operator="greaterThan">
      <formula>0</formula>
    </cfRule>
  </conditionalFormatting>
  <conditionalFormatting sqref="N19:N20">
    <cfRule type="cellIs" dxfId="129" priority="11" operator="lessThan">
      <formula>0</formula>
    </cfRule>
    <cfRule type="cellIs" dxfId="128" priority="12" operator="greaterThan">
      <formula>0</formula>
    </cfRule>
  </conditionalFormatting>
  <conditionalFormatting sqref="O6:P6">
    <cfRule type="cellIs" dxfId="127" priority="1" operator="lessThan">
      <formula>0</formula>
    </cfRule>
    <cfRule type="cellIs" dxfId="126" priority="2" operator="greaterThan">
      <formula>0</formula>
    </cfRule>
  </conditionalFormatting>
  <conditionalFormatting sqref="O15:P15">
    <cfRule type="cellIs" dxfId="125" priority="9" operator="lessThan">
      <formula>0</formula>
    </cfRule>
    <cfRule type="cellIs" dxfId="124" priority="10" operator="greaterThan">
      <formula>0</formula>
    </cfRule>
  </conditionalFormatting>
  <conditionalFormatting sqref="S10:S11">
    <cfRule type="cellIs" dxfId="123" priority="7" operator="lessThan">
      <formula>0</formula>
    </cfRule>
    <cfRule type="cellIs" dxfId="122" priority="8" operator="greaterThan">
      <formula>0</formula>
    </cfRule>
  </conditionalFormatting>
  <conditionalFormatting sqref="S19:S20">
    <cfRule type="cellIs" dxfId="121" priority="5" operator="lessThan">
      <formula>0</formula>
    </cfRule>
    <cfRule type="cellIs" dxfId="12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913F7345-1732-834E-BCA5-0C3E89ECE380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B3BB47C2-AFB2-5E44-B4FE-F85D6C9C9ED7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83236BA9-054E-C841-8F17-DFF347B60FC0}"/>
    <dataValidation type="list" allowBlank="1" showInputMessage="1" showErrorMessage="1" sqref="F46" xr:uid="{B0645139-77D2-6848-83F7-724CC57FD66C}">
      <formula1>"الفطر , الاضحى"</formula1>
    </dataValidation>
    <dataValidation type="list" allowBlank="1" showInputMessage="1" showErrorMessage="1" sqref="G33" xr:uid="{4FBC2083-35A9-004F-A79D-596477B832D9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998BEB2D-390C-1443-9A9F-6E2A49ACD44C}"/>
    <dataValidation type="list" allowBlank="1" showInputMessage="1" showErrorMessage="1" sqref="G83 G34:G40 G27:G32 H68 H74 H80 G16:G23 G42:G48" xr:uid="{0FE1AA89-F478-8D46-BD54-A70E2F6B2422}">
      <formula1>"NBK,ILA,BBK,MEEM,NBB,غير محسوب ذي الشهر,بطاقة صراف الالي"</formula1>
    </dataValidation>
    <dataValidation type="list" allowBlank="1" showInputMessage="1" showErrorMessage="1" sqref="G24:G26" xr:uid="{AA0CADAC-CC71-A843-BED4-39E62FEF6063}">
      <formula1>"NBK,ILA,BBK,MEEM,NBB,غير محسوب ذي الشهر"</formula1>
    </dataValidation>
    <dataValidation type="list" allowBlank="1" showInputMessage="1" showErrorMessage="1" sqref="I34:J39 I83:J83 I77:J77 I71:J71 I65:J65 I40 I42:J48 I16:J32" xr:uid="{540C1E92-DFF4-D64A-BB09-57F50E52FFC9}">
      <formula1>"NBK,ILA,BBK,MEEM,NBB,-"</formula1>
    </dataValidation>
    <dataValidation type="list" allowBlank="1" showInputMessage="1" showErrorMessage="1" sqref="G11" xr:uid="{308BA14B-D939-234B-8A0B-DCB11DFD79F5}">
      <formula1>$V$90:$V$91</formula1>
    </dataValidation>
    <dataValidation type="list" allowBlank="1" showInputMessage="1" showErrorMessage="1" sqref="E14:F14" xr:uid="{EB01DF66-6ABD-1D42-AF3A-65218D774156}">
      <formula1>$V$92:$V$95</formula1>
    </dataValidation>
  </dataValidations>
  <hyperlinks>
    <hyperlink ref="B6:B9" location="'صفحة الرئيسية'!A1" display="اضغط هنا للرجوع الصفحة  الرئيسية" xr:uid="{9F07C46B-6A6D-0347-BE3C-A02D490D244C}"/>
    <hyperlink ref="B16" location="'1'!A1" display="شهر 1" xr:uid="{B05EC04D-3BE5-1143-8F89-ECDBF596E8F6}"/>
    <hyperlink ref="B17" location="'2'!A1" display="شهر 2" xr:uid="{A7E2061D-5305-5649-9840-F8E3FCB965CD}"/>
    <hyperlink ref="B18" location="'3'!A1" display="شهر 3" xr:uid="{3A051708-398A-D24D-9BB2-7F04C317FCD7}"/>
    <hyperlink ref="B19" location="'4'!A1" display="شهر 4" xr:uid="{C29830D4-788F-4D47-B0E7-6B74F7670064}"/>
    <hyperlink ref="B20" location="'5'!A1" display="شهر 5" xr:uid="{488D196A-2DAA-A84C-9D46-29C8917C7E9F}"/>
    <hyperlink ref="B21" location="'6'!A1" display="شهر 6" xr:uid="{F04AFAFD-16A8-E544-A525-B7B810B74D66}"/>
    <hyperlink ref="B22" location="'7'!A1" display="شهر 7" xr:uid="{40EC56A6-BC2B-6840-A3AE-ABC71367DCC8}"/>
    <hyperlink ref="B23" location="'8'!A1" display="شهر 8" xr:uid="{511A5D46-43D3-AF42-9385-4EA2F87AEE21}"/>
    <hyperlink ref="B24" location="'9'!A1" display="شهر 9" xr:uid="{0888E4D8-B67A-4047-B077-FB4556E07714}"/>
    <hyperlink ref="B25" location="'10'!A1" display="شهر 10" xr:uid="{46FFD42F-E74F-9C4F-A34D-5E3ABB04B238}"/>
    <hyperlink ref="B26" location="'11'!A1" display="شهر 11" xr:uid="{8676736C-15A5-C94C-956B-EBD8D8319DEC}"/>
    <hyperlink ref="B27" location="'12'!A1" display="شهر 12" xr:uid="{8961FBBC-9CFC-2A4C-905C-F2A9B0347FA6}"/>
    <hyperlink ref="B28:B30" location="'سلف و دين واقساط'!A1" display="سلف و دين واقساط" xr:uid="{67D76E62-82D4-F64C-8426-F0C5160EBFD9}"/>
  </hyperlinks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C6F5-0D97-E542-B3C1-B8C5C6BA09DC}">
  <sheetPr codeName="Sheet11"/>
  <dimension ref="B1:DW235"/>
  <sheetViews>
    <sheetView zoomScale="140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138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325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AC197:AD197"/>
    <mergeCell ref="AF197:AG197"/>
    <mergeCell ref="AC207:AD207"/>
    <mergeCell ref="AF207:AG207"/>
    <mergeCell ref="AI207:AJ207"/>
    <mergeCell ref="AC217:AD217"/>
    <mergeCell ref="AC167:AD167"/>
    <mergeCell ref="AF167:AG16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C147:AD147"/>
    <mergeCell ref="AC157:AD157"/>
    <mergeCell ref="AF157:AG157"/>
    <mergeCell ref="AC92:AD92"/>
    <mergeCell ref="AE92:AF92"/>
    <mergeCell ref="AG92:AH92"/>
    <mergeCell ref="AC93:AD93"/>
    <mergeCell ref="AE93:AF93"/>
    <mergeCell ref="AM74:AN74"/>
    <mergeCell ref="AG93:AH93"/>
    <mergeCell ref="AI93:AJ93"/>
    <mergeCell ref="AK93:AL93"/>
    <mergeCell ref="AM93:AN93"/>
    <mergeCell ref="AP63:AQ63"/>
    <mergeCell ref="AR63:AS63"/>
    <mergeCell ref="AW63:AX63"/>
    <mergeCell ref="AY63:AZ63"/>
    <mergeCell ref="AP62:AQ62"/>
    <mergeCell ref="AR62:AS62"/>
    <mergeCell ref="AW62:AX62"/>
    <mergeCell ref="AY62:AZ62"/>
    <mergeCell ref="AK83:AL83"/>
    <mergeCell ref="AM83:AN83"/>
    <mergeCell ref="AK74:AL74"/>
    <mergeCell ref="BV52:BW52"/>
    <mergeCell ref="BX52:BY52"/>
    <mergeCell ref="BZ52:CA5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BM52:BN52"/>
    <mergeCell ref="BO52:BP52"/>
    <mergeCell ref="BQ52:BR52"/>
    <mergeCell ref="BA62:BB62"/>
    <mergeCell ref="BD62:BE62"/>
    <mergeCell ref="BF62:BG62"/>
    <mergeCell ref="BZ63:CA63"/>
    <mergeCell ref="CB63:CC63"/>
    <mergeCell ref="AU63:AV63"/>
    <mergeCell ref="AU62:AV62"/>
    <mergeCell ref="CB62:CC62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Q41:BR41"/>
    <mergeCell ref="BS41:BT41"/>
    <mergeCell ref="BV41:BW41"/>
    <mergeCell ref="BX41:BY41"/>
    <mergeCell ref="BZ41:CA41"/>
    <mergeCell ref="CB41:CC41"/>
    <mergeCell ref="AL51:AM51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BX51:BY51"/>
    <mergeCell ref="BZ51:CA5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O41:BP41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BF30:BG30"/>
    <mergeCell ref="BH30:BI30"/>
    <mergeCell ref="BM30:BN30"/>
    <mergeCell ref="BO30:BP30"/>
    <mergeCell ref="BQ30:BR30"/>
    <mergeCell ref="BV30:BW30"/>
    <mergeCell ref="BX30:BY30"/>
    <mergeCell ref="BZ30:CA30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BQ40:BR40"/>
    <mergeCell ref="BS40:BT40"/>
    <mergeCell ref="BV40:BW40"/>
    <mergeCell ref="BX40:BY40"/>
    <mergeCell ref="BZ40:CA40"/>
    <mergeCell ref="AE30:AF30"/>
    <mergeCell ref="AG30:AH30"/>
    <mergeCell ref="AL30:AM30"/>
    <mergeCell ref="AN30:AO30"/>
    <mergeCell ref="AP30:AQ30"/>
    <mergeCell ref="AU30:AV30"/>
    <mergeCell ref="AW30:AX30"/>
    <mergeCell ref="AY30:AZ30"/>
    <mergeCell ref="BD30:BE30"/>
    <mergeCell ref="CB19:CC19"/>
    <mergeCell ref="BM29:BN29"/>
    <mergeCell ref="BO29:BP29"/>
    <mergeCell ref="BQ29:BR29"/>
    <mergeCell ref="I24:J24"/>
    <mergeCell ref="I25:J25"/>
    <mergeCell ref="I26:J26"/>
    <mergeCell ref="AC29:AD29"/>
    <mergeCell ref="AE29:AF29"/>
    <mergeCell ref="AG29:AH29"/>
    <mergeCell ref="AL29:AM29"/>
    <mergeCell ref="AN29:AO29"/>
    <mergeCell ref="AP29:AQ29"/>
    <mergeCell ref="I27:J27"/>
    <mergeCell ref="I29:J29"/>
    <mergeCell ref="BV29:BW29"/>
    <mergeCell ref="BX29:BY29"/>
    <mergeCell ref="BZ29:CA29"/>
    <mergeCell ref="AU29:AV29"/>
    <mergeCell ref="AW29:AX29"/>
    <mergeCell ref="AY29:AZ29"/>
    <mergeCell ref="BH19:BI19"/>
    <mergeCell ref="BJ19:BK19"/>
    <mergeCell ref="BM19:BN19"/>
    <mergeCell ref="BO19:BP19"/>
    <mergeCell ref="BQ19:BR19"/>
    <mergeCell ref="BS19:BT19"/>
    <mergeCell ref="BV19:BW19"/>
    <mergeCell ref="BX19:BY19"/>
    <mergeCell ref="BZ19:CA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X8:BY8"/>
    <mergeCell ref="BZ8:CA8"/>
    <mergeCell ref="AC18:AD18"/>
    <mergeCell ref="AE18:AF18"/>
    <mergeCell ref="AG18:AH18"/>
    <mergeCell ref="AI18:AJ18"/>
    <mergeCell ref="AL18:AM18"/>
    <mergeCell ref="AN18:AO18"/>
    <mergeCell ref="AP18:AQ18"/>
    <mergeCell ref="AR18:AS18"/>
    <mergeCell ref="AU18:AV18"/>
    <mergeCell ref="AW18:AX18"/>
    <mergeCell ref="AY18:AZ18"/>
    <mergeCell ref="BA18:BB18"/>
    <mergeCell ref="BD18:BE18"/>
    <mergeCell ref="BF18:BG18"/>
    <mergeCell ref="BH18:BI18"/>
    <mergeCell ref="BJ18:BK18"/>
    <mergeCell ref="BM18:BN18"/>
    <mergeCell ref="BO18:BP18"/>
    <mergeCell ref="BQ18:BR18"/>
    <mergeCell ref="BS18:BT18"/>
    <mergeCell ref="BV18:BW18"/>
    <mergeCell ref="BX18:BY18"/>
    <mergeCell ref="BF7:BG7"/>
    <mergeCell ref="BH7:BI7"/>
    <mergeCell ref="BM7:BN7"/>
    <mergeCell ref="BO7:BP7"/>
    <mergeCell ref="BQ7:BR7"/>
    <mergeCell ref="BV7:BW7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AE7:AF7"/>
    <mergeCell ref="AG7:AH7"/>
    <mergeCell ref="AL7:AM7"/>
    <mergeCell ref="AN7:AO7"/>
    <mergeCell ref="AP7:AQ7"/>
    <mergeCell ref="AU7:AV7"/>
    <mergeCell ref="AW7:AX7"/>
    <mergeCell ref="AY7:AZ7"/>
    <mergeCell ref="BD7:BE7"/>
    <mergeCell ref="I36:J36"/>
    <mergeCell ref="I37:J37"/>
    <mergeCell ref="I38:J38"/>
    <mergeCell ref="I39:J39"/>
    <mergeCell ref="D70:F70"/>
    <mergeCell ref="D64:F64"/>
    <mergeCell ref="AC7:AD7"/>
    <mergeCell ref="AC19:AD19"/>
    <mergeCell ref="S9:T9"/>
    <mergeCell ref="S10:T10"/>
    <mergeCell ref="U10:V10"/>
    <mergeCell ref="S11:T11"/>
    <mergeCell ref="S13:V13"/>
    <mergeCell ref="S14:T14"/>
    <mergeCell ref="U14:V14"/>
    <mergeCell ref="S15:T15"/>
    <mergeCell ref="U15:V15"/>
    <mergeCell ref="AC30:AD30"/>
    <mergeCell ref="L58:O58"/>
    <mergeCell ref="J59:K59"/>
    <mergeCell ref="K30:L30"/>
    <mergeCell ref="K31:L31"/>
    <mergeCell ref="K32:L32"/>
    <mergeCell ref="K34:L34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D106:F107"/>
    <mergeCell ref="G106:H107"/>
    <mergeCell ref="D90:F90"/>
    <mergeCell ref="G90:H90"/>
    <mergeCell ref="D92:F93"/>
    <mergeCell ref="G92:H93"/>
    <mergeCell ref="D95:F95"/>
    <mergeCell ref="G95:H95"/>
    <mergeCell ref="H77:H79"/>
    <mergeCell ref="G88:H88"/>
    <mergeCell ref="I86:K86"/>
    <mergeCell ref="D103:F104"/>
    <mergeCell ref="G103:H104"/>
    <mergeCell ref="D57:F58"/>
    <mergeCell ref="G58:H58"/>
    <mergeCell ref="D59:F59"/>
    <mergeCell ref="D72:F72"/>
    <mergeCell ref="D71:F71"/>
    <mergeCell ref="D73:F73"/>
    <mergeCell ref="D66:F66"/>
    <mergeCell ref="D74:F74"/>
    <mergeCell ref="G76:H76"/>
    <mergeCell ref="D80:F80"/>
    <mergeCell ref="D68:F68"/>
    <mergeCell ref="D82:H82"/>
    <mergeCell ref="D83:F83"/>
    <mergeCell ref="I83:J83"/>
    <mergeCell ref="J57:K58"/>
    <mergeCell ref="I77:J77"/>
    <mergeCell ref="I71:J71"/>
    <mergeCell ref="H71:H73"/>
    <mergeCell ref="AC63:AD63"/>
    <mergeCell ref="AC74:AD74"/>
    <mergeCell ref="K83:L83"/>
    <mergeCell ref="K71:L71"/>
    <mergeCell ref="AI63:AJ63"/>
    <mergeCell ref="AE74:AF74"/>
    <mergeCell ref="AG74:AH74"/>
    <mergeCell ref="AI74:AJ74"/>
    <mergeCell ref="X76:Z76"/>
    <mergeCell ref="K77:L77"/>
    <mergeCell ref="AG62:AH62"/>
    <mergeCell ref="AI62:AJ62"/>
    <mergeCell ref="AL62:AM62"/>
    <mergeCell ref="AN62:AO62"/>
    <mergeCell ref="AN63:AO63"/>
    <mergeCell ref="AC73:AN73"/>
    <mergeCell ref="H54:H55"/>
    <mergeCell ref="H40:H41"/>
    <mergeCell ref="J50:K51"/>
    <mergeCell ref="L51:O51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AE63:AF63"/>
    <mergeCell ref="AG63:AH63"/>
    <mergeCell ref="AL63:AM63"/>
    <mergeCell ref="L61:M61"/>
    <mergeCell ref="AC40:AD40"/>
    <mergeCell ref="BD52:BE52"/>
    <mergeCell ref="BF52:BG52"/>
    <mergeCell ref="BH52:BI52"/>
    <mergeCell ref="AC52:AD52"/>
    <mergeCell ref="AE52:AF52"/>
    <mergeCell ref="AG52:AH52"/>
    <mergeCell ref="AL52:AM52"/>
    <mergeCell ref="AN52:AO52"/>
    <mergeCell ref="AU52:AV52"/>
    <mergeCell ref="AP52:AQ52"/>
    <mergeCell ref="AW52:AX52"/>
    <mergeCell ref="AY52:AZ52"/>
    <mergeCell ref="I32:J32"/>
    <mergeCell ref="O34:P34"/>
    <mergeCell ref="D39:F39"/>
    <mergeCell ref="D67:F67"/>
    <mergeCell ref="D45:F45"/>
    <mergeCell ref="D47:F47"/>
    <mergeCell ref="D36:F36"/>
    <mergeCell ref="J62:K62"/>
    <mergeCell ref="L62:M62"/>
    <mergeCell ref="I40:J41"/>
    <mergeCell ref="K40:L41"/>
    <mergeCell ref="I42:J42"/>
    <mergeCell ref="K42:L42"/>
    <mergeCell ref="I43:J43"/>
    <mergeCell ref="K43:L43"/>
    <mergeCell ref="I44:J44"/>
    <mergeCell ref="K44:L44"/>
    <mergeCell ref="I45:J45"/>
    <mergeCell ref="K45:L45"/>
    <mergeCell ref="D46:E46"/>
    <mergeCell ref="I46:J46"/>
    <mergeCell ref="H65:H67"/>
    <mergeCell ref="I65:J65"/>
    <mergeCell ref="K65:L65"/>
    <mergeCell ref="N19:O19"/>
    <mergeCell ref="P19:Q19"/>
    <mergeCell ref="N20:O20"/>
    <mergeCell ref="D65:F65"/>
    <mergeCell ref="D61:F61"/>
    <mergeCell ref="D54:F54"/>
    <mergeCell ref="G40:G41"/>
    <mergeCell ref="H29:H30"/>
    <mergeCell ref="H31:H32"/>
    <mergeCell ref="D33:F34"/>
    <mergeCell ref="H33:H34"/>
    <mergeCell ref="D35:F35"/>
    <mergeCell ref="I23:J23"/>
    <mergeCell ref="I34:J34"/>
    <mergeCell ref="I35:J35"/>
    <mergeCell ref="K26:L26"/>
    <mergeCell ref="L59:M59"/>
    <mergeCell ref="N59:O60"/>
    <mergeCell ref="L60:M60"/>
    <mergeCell ref="J61:K61"/>
    <mergeCell ref="N61:O62"/>
    <mergeCell ref="K35:L35"/>
    <mergeCell ref="I30:J30"/>
    <mergeCell ref="I31:J31"/>
    <mergeCell ref="N4:Q4"/>
    <mergeCell ref="N8:O8"/>
    <mergeCell ref="P8:Q8"/>
    <mergeCell ref="P10:Q10"/>
    <mergeCell ref="N9:O9"/>
    <mergeCell ref="N10:O10"/>
    <mergeCell ref="N11:O11"/>
    <mergeCell ref="N13:Q13"/>
    <mergeCell ref="D12:F12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D13:F13"/>
    <mergeCell ref="D10:F10"/>
    <mergeCell ref="D11:F11"/>
    <mergeCell ref="E14:F14"/>
    <mergeCell ref="G14:H14"/>
    <mergeCell ref="B6:B9"/>
    <mergeCell ref="D18:F18"/>
    <mergeCell ref="D9:F9"/>
    <mergeCell ref="D6:F6"/>
    <mergeCell ref="D37:F37"/>
    <mergeCell ref="D38:F38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B28:B30"/>
    <mergeCell ref="D23:F23"/>
    <mergeCell ref="D26:F26"/>
    <mergeCell ref="D27:F27"/>
    <mergeCell ref="D28:F28"/>
    <mergeCell ref="D109:F110"/>
    <mergeCell ref="G109:H110"/>
    <mergeCell ref="D48:F48"/>
    <mergeCell ref="D50:F51"/>
    <mergeCell ref="D79:F79"/>
    <mergeCell ref="D100:F101"/>
    <mergeCell ref="G100:H101"/>
    <mergeCell ref="D97:F98"/>
    <mergeCell ref="G97:H98"/>
    <mergeCell ref="D77:F77"/>
    <mergeCell ref="D78:F78"/>
    <mergeCell ref="H59:H60"/>
    <mergeCell ref="D60:E60"/>
    <mergeCell ref="H61:H62"/>
    <mergeCell ref="D62:F62"/>
    <mergeCell ref="G51:H51"/>
    <mergeCell ref="D52:F52"/>
    <mergeCell ref="H52:H53"/>
    <mergeCell ref="D53:E53"/>
    <mergeCell ref="D85:H85"/>
    <mergeCell ref="D86:F86"/>
    <mergeCell ref="G86:H86"/>
    <mergeCell ref="D88:F88"/>
    <mergeCell ref="D55:F55"/>
    <mergeCell ref="CI62:CJ62"/>
    <mergeCell ref="K36:L36"/>
    <mergeCell ref="K37:L37"/>
    <mergeCell ref="K38:L38"/>
    <mergeCell ref="K39:L39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K18:L18"/>
    <mergeCell ref="K19:L19"/>
    <mergeCell ref="K20:L20"/>
    <mergeCell ref="K21:L21"/>
    <mergeCell ref="K23:L23"/>
    <mergeCell ref="K24:L24"/>
    <mergeCell ref="K25:L25"/>
    <mergeCell ref="AI19:AJ19"/>
    <mergeCell ref="AE19:AF19"/>
    <mergeCell ref="K27:L27"/>
    <mergeCell ref="CE19:CF19"/>
    <mergeCell ref="CG19:CH19"/>
    <mergeCell ref="CI19:CJ19"/>
    <mergeCell ref="CK19:CL19"/>
    <mergeCell ref="CE29:CF29"/>
    <mergeCell ref="CG29:CH29"/>
    <mergeCell ref="CI29:CJ29"/>
    <mergeCell ref="I18:J18"/>
    <mergeCell ref="AG19:AH19"/>
    <mergeCell ref="I19:J19"/>
    <mergeCell ref="I20:J20"/>
    <mergeCell ref="I21:J21"/>
    <mergeCell ref="S18:T18"/>
    <mergeCell ref="S19:T19"/>
    <mergeCell ref="U19:V19"/>
    <mergeCell ref="S20:T20"/>
    <mergeCell ref="BZ18:CA18"/>
    <mergeCell ref="K29:L29"/>
    <mergeCell ref="O22:P22"/>
    <mergeCell ref="BD29:BE29"/>
    <mergeCell ref="BF29:BG29"/>
    <mergeCell ref="BH29:BI29"/>
    <mergeCell ref="CB18:CC18"/>
    <mergeCell ref="AL19:AM19"/>
    <mergeCell ref="CE30:CF30"/>
    <mergeCell ref="CG30:CH30"/>
    <mergeCell ref="CI30:CJ30"/>
    <mergeCell ref="CK62:CL62"/>
    <mergeCell ref="CE63:CF63"/>
    <mergeCell ref="CG63:CH63"/>
    <mergeCell ref="CI63:CJ63"/>
    <mergeCell ref="CK63:CL63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52:CF52"/>
    <mergeCell ref="CG52:CH52"/>
    <mergeCell ref="CI52:CJ52"/>
    <mergeCell ref="CE40:CF40"/>
    <mergeCell ref="CG40:CH40"/>
    <mergeCell ref="CI40:CJ40"/>
    <mergeCell ref="CE62:CF62"/>
    <mergeCell ref="CG62:CH62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CK18:CL18"/>
    <mergeCell ref="S16:T16"/>
    <mergeCell ref="U16:V16"/>
    <mergeCell ref="S17:T17"/>
    <mergeCell ref="U17:V17"/>
    <mergeCell ref="N17:O17"/>
    <mergeCell ref="P17:Q17"/>
    <mergeCell ref="N18:O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I22:J22"/>
    <mergeCell ref="K22:L22"/>
    <mergeCell ref="I28:J28"/>
    <mergeCell ref="K28:L28"/>
    <mergeCell ref="CN29:CO29"/>
    <mergeCell ref="CP29:CQ29"/>
    <mergeCell ref="CR29:CS29"/>
    <mergeCell ref="CW29:CX29"/>
    <mergeCell ref="CY29:CZ29"/>
    <mergeCell ref="DH29:DI29"/>
    <mergeCell ref="DJ29:DK29"/>
    <mergeCell ref="DO29:DP29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41:CO41"/>
    <mergeCell ref="CP41:CQ41"/>
    <mergeCell ref="CR41:CS41"/>
    <mergeCell ref="CT41:CU41"/>
    <mergeCell ref="CW41:CX41"/>
    <mergeCell ref="CY41:CZ41"/>
    <mergeCell ref="DA41:DB41"/>
    <mergeCell ref="DA29:DB29"/>
    <mergeCell ref="DF29:DG29"/>
    <mergeCell ref="DF40:DG40"/>
    <mergeCell ref="AE40:AF40"/>
    <mergeCell ref="AG40:AH40"/>
    <mergeCell ref="AI40:AJ40"/>
    <mergeCell ref="AL40:AM40"/>
    <mergeCell ref="AN40:AO40"/>
    <mergeCell ref="AP40:AQ40"/>
    <mergeCell ref="AR40:AS40"/>
    <mergeCell ref="DC40:DD40"/>
    <mergeCell ref="CN40:CO40"/>
    <mergeCell ref="CP40:CQ40"/>
    <mergeCell ref="CR40:CS40"/>
    <mergeCell ref="CT40:CU40"/>
    <mergeCell ref="CW40:CX40"/>
    <mergeCell ref="CY40:CZ40"/>
    <mergeCell ref="DA40:DB40"/>
    <mergeCell ref="AU40:AV40"/>
    <mergeCell ref="CB40:CC40"/>
    <mergeCell ref="DH40:DI40"/>
    <mergeCell ref="DJ40:DK40"/>
    <mergeCell ref="DL40:DM40"/>
    <mergeCell ref="DO40:DP40"/>
    <mergeCell ref="DQ40:DR40"/>
    <mergeCell ref="DS40:DT40"/>
    <mergeCell ref="DU40:DV40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K46:L46"/>
    <mergeCell ref="D42:F42"/>
    <mergeCell ref="D43:F43"/>
    <mergeCell ref="D44:F44"/>
    <mergeCell ref="I47:J47"/>
    <mergeCell ref="K47:L47"/>
    <mergeCell ref="I48:J48"/>
    <mergeCell ref="K48:L48"/>
    <mergeCell ref="CN51:CO51"/>
    <mergeCell ref="CP51:CQ51"/>
    <mergeCell ref="CR51:CS51"/>
    <mergeCell ref="CW51:CX51"/>
    <mergeCell ref="CY51:CZ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V102:W102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AC75:AD75"/>
    <mergeCell ref="AI92:AJ92"/>
    <mergeCell ref="AK92:AL92"/>
    <mergeCell ref="AM92:AN92"/>
    <mergeCell ref="AC83:AD83"/>
    <mergeCell ref="AE83:AF83"/>
    <mergeCell ref="AG83:AH83"/>
    <mergeCell ref="AI83:AJ83"/>
    <mergeCell ref="V84:W84"/>
    <mergeCell ref="Y84:Z84"/>
    <mergeCell ref="V78:W78"/>
    <mergeCell ref="Y78:Z78"/>
  </mergeCells>
  <conditionalFormatting sqref="D90">
    <cfRule type="cellIs" dxfId="119" priority="23" operator="lessThan">
      <formula>0</formula>
    </cfRule>
    <cfRule type="cellIs" dxfId="118" priority="24" operator="greaterThan">
      <formula>0</formula>
    </cfRule>
  </conditionalFormatting>
  <conditionalFormatting sqref="D92">
    <cfRule type="cellIs" dxfId="117" priority="25" operator="lessThan">
      <formula>0</formula>
    </cfRule>
    <cfRule type="cellIs" dxfId="116" priority="26" operator="greaterThan">
      <formula>0</formula>
    </cfRule>
  </conditionalFormatting>
  <conditionalFormatting sqref="D97">
    <cfRule type="cellIs" dxfId="115" priority="27" operator="lessThan">
      <formula>0</formula>
    </cfRule>
    <cfRule type="cellIs" dxfId="114" priority="28" operator="greaterThan">
      <formula>0</formula>
    </cfRule>
  </conditionalFormatting>
  <conditionalFormatting sqref="D100">
    <cfRule type="cellIs" dxfId="113" priority="21" operator="lessThan">
      <formula>0</formula>
    </cfRule>
    <cfRule type="cellIs" dxfId="112" priority="22" operator="greaterThan">
      <formula>0</formula>
    </cfRule>
  </conditionalFormatting>
  <conditionalFormatting sqref="D109">
    <cfRule type="cellIs" dxfId="111" priority="47" operator="lessThan">
      <formula>0</formula>
    </cfRule>
    <cfRule type="cellIs" dxfId="110" priority="48" operator="greaterThan">
      <formula>0</formula>
    </cfRule>
  </conditionalFormatting>
  <conditionalFormatting sqref="E14:F14">
    <cfRule type="cellIs" dxfId="109" priority="13" operator="equal">
      <formula>$V$93</formula>
    </cfRule>
    <cfRule type="cellIs" dxfId="108" priority="14" operator="equal">
      <formula>$V$95</formula>
    </cfRule>
    <cfRule type="cellIs" dxfId="107" priority="15" operator="equal">
      <formula>$V$94</formula>
    </cfRule>
    <cfRule type="cellIs" dxfId="106" priority="16" operator="equal">
      <formula>$V$93</formula>
    </cfRule>
    <cfRule type="cellIs" dxfId="105" priority="17" operator="equal">
      <formula>$V$92</formula>
    </cfRule>
    <cfRule type="cellIs" dxfId="104" priority="18" operator="equal">
      <formula>$N$26</formula>
    </cfRule>
    <cfRule type="cellIs" dxfId="103" priority="19" operator="equal">
      <formula>$N$25</formula>
    </cfRule>
    <cfRule type="cellIs" dxfId="102" priority="20" operator="equal">
      <formula>$N$25</formula>
    </cfRule>
  </conditionalFormatting>
  <conditionalFormatting sqref="G11">
    <cfRule type="cellIs" dxfId="101" priority="49" operator="equal">
      <formula>$V$91</formula>
    </cfRule>
    <cfRule type="cellIs" dxfId="100" priority="50" operator="equal">
      <formula>$V$90</formula>
    </cfRule>
    <cfRule type="cellIs" dxfId="99" priority="51" operator="equal">
      <formula>$V$90</formula>
    </cfRule>
    <cfRule type="cellIs" dxfId="98" priority="52" operator="equal">
      <formula>$V$90</formula>
    </cfRule>
  </conditionalFormatting>
  <conditionalFormatting sqref="J91">
    <cfRule type="cellIs" dxfId="97" priority="41" operator="lessThan">
      <formula>0</formula>
    </cfRule>
    <cfRule type="cellIs" dxfId="96" priority="42" operator="greaterThan">
      <formula>0</formula>
    </cfRule>
  </conditionalFormatting>
  <conditionalFormatting sqref="J93">
    <cfRule type="cellIs" dxfId="95" priority="45" operator="lessThan">
      <formula>0</formula>
    </cfRule>
    <cfRule type="cellIs" dxfId="94" priority="46" operator="greaterThan">
      <formula>0</formula>
    </cfRule>
  </conditionalFormatting>
  <conditionalFormatting sqref="J95">
    <cfRule type="cellIs" dxfId="93" priority="43" operator="lessThan">
      <formula>0</formula>
    </cfRule>
    <cfRule type="cellIs" dxfId="92" priority="44" operator="greaterThan">
      <formula>0</formula>
    </cfRule>
  </conditionalFormatting>
  <conditionalFormatting sqref="N10:N11">
    <cfRule type="cellIs" dxfId="91" priority="3" operator="lessThan">
      <formula>0</formula>
    </cfRule>
    <cfRule type="cellIs" dxfId="90" priority="4" operator="greaterThan">
      <formula>0</formula>
    </cfRule>
  </conditionalFormatting>
  <conditionalFormatting sqref="N19:N20">
    <cfRule type="cellIs" dxfId="89" priority="11" operator="lessThan">
      <formula>0</formula>
    </cfRule>
    <cfRule type="cellIs" dxfId="88" priority="12" operator="greaterThan">
      <formula>0</formula>
    </cfRule>
  </conditionalFormatting>
  <conditionalFormatting sqref="O6:P6">
    <cfRule type="cellIs" dxfId="87" priority="1" operator="lessThan">
      <formula>0</formula>
    </cfRule>
    <cfRule type="cellIs" dxfId="86" priority="2" operator="greaterThan">
      <formula>0</formula>
    </cfRule>
  </conditionalFormatting>
  <conditionalFormatting sqref="O15:P15">
    <cfRule type="cellIs" dxfId="85" priority="9" operator="lessThan">
      <formula>0</formula>
    </cfRule>
    <cfRule type="cellIs" dxfId="84" priority="10" operator="greaterThan">
      <formula>0</formula>
    </cfRule>
  </conditionalFormatting>
  <conditionalFormatting sqref="S10:S11">
    <cfRule type="cellIs" dxfId="83" priority="7" operator="lessThan">
      <formula>0</formula>
    </cfRule>
    <cfRule type="cellIs" dxfId="82" priority="8" operator="greaterThan">
      <formula>0</formula>
    </cfRule>
  </conditionalFormatting>
  <conditionalFormatting sqref="S19:S20">
    <cfRule type="cellIs" dxfId="81" priority="5" operator="lessThan">
      <formula>0</formula>
    </cfRule>
    <cfRule type="cellIs" dxfId="8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A3C90640-935D-9C4E-8F50-D3CA7CAC5766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65D584CC-3C2C-F541-8F12-411CD7B80668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1B217485-24E3-384A-9AD4-02A792E4D330}"/>
    <dataValidation type="list" allowBlank="1" showInputMessage="1" showErrorMessage="1" sqref="F46" xr:uid="{6D1F86FD-D67A-5A49-BACF-4F5580133897}">
      <formula1>"الفطر , الاضحى"</formula1>
    </dataValidation>
    <dataValidation type="list" allowBlank="1" showInputMessage="1" showErrorMessage="1" sqref="G33" xr:uid="{FA8D6B63-AA4B-8041-B3B1-EC5E217868BF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D3F24B0A-BAB4-8142-82A6-45648F40D000}"/>
    <dataValidation type="list" allowBlank="1" showInputMessage="1" showErrorMessage="1" sqref="I34:J39 I83:J83 I77:J77 I71:J71 I65:J65 I40 I42:J48 I16:J32" xr:uid="{A26E7427-AF50-9348-80DE-05446009167B}">
      <formula1>"NBK,ILA,BBK,MEEM,NBB,-"</formula1>
    </dataValidation>
    <dataValidation type="list" allowBlank="1" showInputMessage="1" showErrorMessage="1" sqref="G24:G26" xr:uid="{80D1122F-5E22-9946-B18A-0B53F14AB9D0}">
      <formula1>"NBK,ILA,BBK,MEEM,NBB,غير محسوب ذي الشهر"</formula1>
    </dataValidation>
    <dataValidation type="list" allowBlank="1" showInputMessage="1" showErrorMessage="1" sqref="G83 G34:G40 G27:G32 H68 H74 H80 G16:G23 G42:G48" xr:uid="{5C6128E1-ECDB-5E4A-9637-07DB8248C5B0}">
      <formula1>"NBK,ILA,BBK,MEEM,NBB,غير محسوب ذي الشهر,بطاقة صراف الالي"</formula1>
    </dataValidation>
    <dataValidation type="list" allowBlank="1" showInputMessage="1" showErrorMessage="1" sqref="G11" xr:uid="{3521AA0E-F906-E54F-9C22-482F510093DB}">
      <formula1>$V$90:$V$91</formula1>
    </dataValidation>
    <dataValidation type="list" allowBlank="1" showInputMessage="1" showErrorMessage="1" sqref="E14:F14" xr:uid="{E540F7CC-8FE1-BE41-BB05-ADC5C21ED8E6}">
      <formula1>$V$92:$V$95</formula1>
    </dataValidation>
  </dataValidations>
  <hyperlinks>
    <hyperlink ref="B6:B9" location="'صفحة الرئيسية'!A1" display="اضغط هنا للرجوع الصفحة  الرئيسية" xr:uid="{8C8D3122-B0DB-FD40-90F7-85BAE6676F2A}"/>
    <hyperlink ref="B16" location="'1'!A1" display="شهر 1" xr:uid="{B2B04C67-5BC6-0A44-BD31-B6C41FE4ADB6}"/>
    <hyperlink ref="B17" location="'2'!A1" display="شهر 2" xr:uid="{B1925AF3-5CA9-114A-B31F-1D23EE63546D}"/>
    <hyperlink ref="B18" location="'3'!A1" display="شهر 3" xr:uid="{B475D486-1977-3242-89AD-D53FBB70E1E1}"/>
    <hyperlink ref="B19" location="'4'!A1" display="شهر 4" xr:uid="{0774A16D-DDE8-D447-8E63-C0A6F45BCC21}"/>
    <hyperlink ref="B20" location="'5'!A1" display="شهر 5" xr:uid="{BA4B5C44-7E4D-484D-90C9-45A5A1858B96}"/>
    <hyperlink ref="B21" location="'6'!A1" display="شهر 6" xr:uid="{60D84248-8CB2-7B4B-BC70-FDEE32167196}"/>
    <hyperlink ref="B22" location="'7'!A1" display="شهر 7" xr:uid="{10F1E214-AD50-4740-A7C8-4772D0DF29B8}"/>
    <hyperlink ref="B23" location="'8'!A1" display="شهر 8" xr:uid="{102953F4-EB70-0542-B185-91AA577A6FFE}"/>
    <hyperlink ref="B24" location="'9'!A1" display="شهر 9" xr:uid="{0564E6DF-83D0-0E41-A722-9FD88BE3DEEB}"/>
    <hyperlink ref="B25" location="'10'!A1" display="شهر 10" xr:uid="{50C97A14-1872-424F-81A8-1AE46B031F2F}"/>
    <hyperlink ref="B26" location="'11'!A1" display="شهر 11" xr:uid="{A1B243E3-1108-C64A-95AD-7999A5B8C6BC}"/>
    <hyperlink ref="B27" location="'12'!A1" display="شهر 12" xr:uid="{93E13383-757B-834D-B9FA-3E9630CCF457}"/>
    <hyperlink ref="B28:B30" location="'سلف و دين واقساط'!A1" display="سلف و دين واقساط" xr:uid="{FD6BB571-F5AD-3242-9C05-2F535B268C97}"/>
  </hyperlink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2C1-FC9C-424E-B7AB-4873C0127387}">
  <sheetPr codeName="Sheet12"/>
  <dimension ref="B1:DW235"/>
  <sheetViews>
    <sheetView zoomScale="125" workbookViewId="0">
      <selection activeCell="D2" sqref="D2:F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7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139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AC227:AD227"/>
    <mergeCell ref="AF227:AG227"/>
    <mergeCell ref="AI227:AJ227"/>
    <mergeCell ref="AC197:AD197"/>
    <mergeCell ref="AF197:AG197"/>
    <mergeCell ref="AC207:AD207"/>
    <mergeCell ref="AF207:AG207"/>
    <mergeCell ref="AI207:AJ207"/>
    <mergeCell ref="AC217:AD21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AF117:AG117"/>
    <mergeCell ref="AC127:AD127"/>
    <mergeCell ref="AF127:AG127"/>
    <mergeCell ref="AC137:AD137"/>
    <mergeCell ref="AF137:AG137"/>
    <mergeCell ref="AC147:AD147"/>
    <mergeCell ref="AC157:AD157"/>
    <mergeCell ref="AF157:AG157"/>
    <mergeCell ref="AC167:AD167"/>
    <mergeCell ref="AF167:AG167"/>
    <mergeCell ref="AK83:AL83"/>
    <mergeCell ref="AM83:AN83"/>
    <mergeCell ref="AI63:AJ63"/>
    <mergeCell ref="AK74:AL74"/>
    <mergeCell ref="AC73:AN73"/>
    <mergeCell ref="AC75:AD75"/>
    <mergeCell ref="AE75:AF75"/>
    <mergeCell ref="AG75:AH75"/>
    <mergeCell ref="AM74:AN74"/>
    <mergeCell ref="AC83:AD83"/>
    <mergeCell ref="AE83:AF83"/>
    <mergeCell ref="AG83:AH83"/>
    <mergeCell ref="AI83:AJ83"/>
    <mergeCell ref="AG74:AH74"/>
    <mergeCell ref="AI74:AJ74"/>
    <mergeCell ref="AC74:AD74"/>
    <mergeCell ref="AE63:AF63"/>
    <mergeCell ref="AG63:AH63"/>
    <mergeCell ref="K35:L35"/>
    <mergeCell ref="K36:L36"/>
    <mergeCell ref="I65:J65"/>
    <mergeCell ref="K65:L65"/>
    <mergeCell ref="AC63:AD63"/>
    <mergeCell ref="I43:J43"/>
    <mergeCell ref="K43:L43"/>
    <mergeCell ref="I44:J44"/>
    <mergeCell ref="K44:L44"/>
    <mergeCell ref="I45:J45"/>
    <mergeCell ref="K45:L45"/>
    <mergeCell ref="AG92:AH92"/>
    <mergeCell ref="AI92:AJ92"/>
    <mergeCell ref="X76:Z76"/>
    <mergeCell ref="AU63:AV63"/>
    <mergeCell ref="BX63:BY63"/>
    <mergeCell ref="BZ63:CA63"/>
    <mergeCell ref="I27:J27"/>
    <mergeCell ref="I29:J29"/>
    <mergeCell ref="I30:J30"/>
    <mergeCell ref="I31:J31"/>
    <mergeCell ref="I32:J32"/>
    <mergeCell ref="AG62:AH62"/>
    <mergeCell ref="AI62:AJ62"/>
    <mergeCell ref="AC29:AD29"/>
    <mergeCell ref="AE29:AF29"/>
    <mergeCell ref="I38:J38"/>
    <mergeCell ref="I39:J39"/>
    <mergeCell ref="K27:L27"/>
    <mergeCell ref="K39:L39"/>
    <mergeCell ref="J57:K58"/>
    <mergeCell ref="I28:J28"/>
    <mergeCell ref="K28:L28"/>
    <mergeCell ref="AL62:AM62"/>
    <mergeCell ref="AE74:AF74"/>
    <mergeCell ref="CB63:CC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AW52:AX52"/>
    <mergeCell ref="AY52:AZ52"/>
    <mergeCell ref="BD52:BE52"/>
    <mergeCell ref="BF52:BG52"/>
    <mergeCell ref="BH52:BI52"/>
    <mergeCell ref="BM52:BN52"/>
    <mergeCell ref="BO52:BP52"/>
    <mergeCell ref="AU62:AV62"/>
    <mergeCell ref="AP62:AQ62"/>
    <mergeCell ref="AR62:AS62"/>
    <mergeCell ref="AU52:AV52"/>
    <mergeCell ref="CB62:CC62"/>
    <mergeCell ref="AW62:AX62"/>
    <mergeCell ref="AY62:AZ62"/>
    <mergeCell ref="BA62:BB62"/>
    <mergeCell ref="BD62:BE62"/>
    <mergeCell ref="BF62:BG62"/>
    <mergeCell ref="BH62:BI6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BV41:BW41"/>
    <mergeCell ref="BX41:BY41"/>
    <mergeCell ref="BZ41:CA41"/>
    <mergeCell ref="BV52:BW52"/>
    <mergeCell ref="BX52:BY52"/>
    <mergeCell ref="BZ52:CA52"/>
    <mergeCell ref="BQ41:BR41"/>
    <mergeCell ref="BS41:BT41"/>
    <mergeCell ref="BQ52:BR52"/>
    <mergeCell ref="BQ51:BR51"/>
    <mergeCell ref="BV51:BW51"/>
    <mergeCell ref="BX51:BY51"/>
    <mergeCell ref="BZ51:CA51"/>
    <mergeCell ref="CB40:CC40"/>
    <mergeCell ref="AC41:AD41"/>
    <mergeCell ref="AE41:AF41"/>
    <mergeCell ref="AG41:AH41"/>
    <mergeCell ref="AI41:AJ41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BF41:BG41"/>
    <mergeCell ref="BH41:BI41"/>
    <mergeCell ref="BJ41:BK41"/>
    <mergeCell ref="BM41:BN41"/>
    <mergeCell ref="BO41:BP41"/>
    <mergeCell ref="CB41:CC41"/>
    <mergeCell ref="BH40:BI40"/>
    <mergeCell ref="BJ40:BK40"/>
    <mergeCell ref="BM40:BN40"/>
    <mergeCell ref="BO40:BP40"/>
    <mergeCell ref="BQ40:BR40"/>
    <mergeCell ref="BS40:BT40"/>
    <mergeCell ref="BV40:BW40"/>
    <mergeCell ref="BX40:BY40"/>
    <mergeCell ref="BZ40:CA40"/>
    <mergeCell ref="AG29:AH29"/>
    <mergeCell ref="AL29:AM29"/>
    <mergeCell ref="AN29:AO29"/>
    <mergeCell ref="AP29:AQ29"/>
    <mergeCell ref="AW40:AX40"/>
    <mergeCell ref="AY40:AZ40"/>
    <mergeCell ref="BA40:BB40"/>
    <mergeCell ref="BD40:BE40"/>
    <mergeCell ref="BF40:BG40"/>
    <mergeCell ref="AG30:AH30"/>
    <mergeCell ref="AL30:AM30"/>
    <mergeCell ref="AN30:AO30"/>
    <mergeCell ref="AP30:AQ30"/>
    <mergeCell ref="AU30:AV30"/>
    <mergeCell ref="AW30:AX30"/>
    <mergeCell ref="AY30:AZ30"/>
    <mergeCell ref="BD30:BE30"/>
    <mergeCell ref="BF30:BG30"/>
    <mergeCell ref="BZ30:CA30"/>
    <mergeCell ref="AU29:AV29"/>
    <mergeCell ref="AW29:AX29"/>
    <mergeCell ref="AY29:AZ29"/>
    <mergeCell ref="BD29:BE29"/>
    <mergeCell ref="BF29:BG29"/>
    <mergeCell ref="BH29:BI29"/>
    <mergeCell ref="BM29:BN29"/>
    <mergeCell ref="BO29:BP29"/>
    <mergeCell ref="BQ29:BR29"/>
    <mergeCell ref="BZ19:CA19"/>
    <mergeCell ref="CB19:CC19"/>
    <mergeCell ref="BV29:BW29"/>
    <mergeCell ref="BX29:BY29"/>
    <mergeCell ref="BZ29:CA29"/>
    <mergeCell ref="BH30:BI30"/>
    <mergeCell ref="BM30:BN30"/>
    <mergeCell ref="BO30:BP30"/>
    <mergeCell ref="BQ30:BR30"/>
    <mergeCell ref="BV30:BW30"/>
    <mergeCell ref="BX30:BY30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X19:BY19"/>
    <mergeCell ref="AL19:AM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X8:BY8"/>
    <mergeCell ref="BZ8:CA8"/>
    <mergeCell ref="AC18:AD18"/>
    <mergeCell ref="AE18:AF18"/>
    <mergeCell ref="AG18:AH18"/>
    <mergeCell ref="AI18:AJ18"/>
    <mergeCell ref="AL18:AM18"/>
    <mergeCell ref="AN18:AO18"/>
    <mergeCell ref="AP18:AQ18"/>
    <mergeCell ref="AR18:AS18"/>
    <mergeCell ref="AU18:AV18"/>
    <mergeCell ref="AW18:AX18"/>
    <mergeCell ref="AY18:AZ18"/>
    <mergeCell ref="BA18:BB18"/>
    <mergeCell ref="BD18:BE18"/>
    <mergeCell ref="BF18:BG18"/>
    <mergeCell ref="BH18:BI18"/>
    <mergeCell ref="BJ18:BK18"/>
    <mergeCell ref="BM18:BN18"/>
    <mergeCell ref="BO18:BP18"/>
    <mergeCell ref="BQ18:BR18"/>
    <mergeCell ref="BS18:BT18"/>
    <mergeCell ref="BV18:BW18"/>
    <mergeCell ref="BX18:BY18"/>
    <mergeCell ref="BF7:BG7"/>
    <mergeCell ref="BH7:BI7"/>
    <mergeCell ref="BM7:BN7"/>
    <mergeCell ref="BO7:BP7"/>
    <mergeCell ref="BQ7:BR7"/>
    <mergeCell ref="BV7:BW7"/>
    <mergeCell ref="BX7:BY7"/>
    <mergeCell ref="BZ7:CA7"/>
    <mergeCell ref="AC8:AD8"/>
    <mergeCell ref="AE8:AF8"/>
    <mergeCell ref="AG8:AH8"/>
    <mergeCell ref="AL8:AM8"/>
    <mergeCell ref="AN8:AO8"/>
    <mergeCell ref="AP8:AQ8"/>
    <mergeCell ref="AU8:AV8"/>
    <mergeCell ref="AW8:AX8"/>
    <mergeCell ref="AY8:AZ8"/>
    <mergeCell ref="BD8:BE8"/>
    <mergeCell ref="BF8:BG8"/>
    <mergeCell ref="BH8:BI8"/>
    <mergeCell ref="BM8:BN8"/>
    <mergeCell ref="BO8:BP8"/>
    <mergeCell ref="BQ8:BR8"/>
    <mergeCell ref="BV8:BW8"/>
    <mergeCell ref="AE7:AF7"/>
    <mergeCell ref="AG7:AH7"/>
    <mergeCell ref="AL7:AM7"/>
    <mergeCell ref="AN7:AO7"/>
    <mergeCell ref="AP7:AQ7"/>
    <mergeCell ref="AU7:AV7"/>
    <mergeCell ref="AW7:AX7"/>
    <mergeCell ref="AY7:AZ7"/>
    <mergeCell ref="BD7:BE7"/>
    <mergeCell ref="AC7:AD7"/>
    <mergeCell ref="AC19:AD19"/>
    <mergeCell ref="S9:T9"/>
    <mergeCell ref="S10:T10"/>
    <mergeCell ref="U10:V10"/>
    <mergeCell ref="S11:T11"/>
    <mergeCell ref="S13:V13"/>
    <mergeCell ref="S14:T14"/>
    <mergeCell ref="U14:V14"/>
    <mergeCell ref="S15:T15"/>
    <mergeCell ref="U15:V15"/>
    <mergeCell ref="S16:T16"/>
    <mergeCell ref="U16:V16"/>
    <mergeCell ref="S17:T17"/>
    <mergeCell ref="U17:V17"/>
    <mergeCell ref="S18:T18"/>
    <mergeCell ref="S19:T19"/>
    <mergeCell ref="U19:V19"/>
    <mergeCell ref="S8:T8"/>
    <mergeCell ref="U8:V8"/>
    <mergeCell ref="N4:Q4"/>
    <mergeCell ref="S2:V2"/>
    <mergeCell ref="S4:V4"/>
    <mergeCell ref="S5:T5"/>
    <mergeCell ref="U5:V5"/>
    <mergeCell ref="S6:T6"/>
    <mergeCell ref="U6:V6"/>
    <mergeCell ref="S7:T7"/>
    <mergeCell ref="U7:V7"/>
    <mergeCell ref="G97:H98"/>
    <mergeCell ref="D100:F101"/>
    <mergeCell ref="G100:H101"/>
    <mergeCell ref="D97:F98"/>
    <mergeCell ref="I83:J83"/>
    <mergeCell ref="D90:F90"/>
    <mergeCell ref="K83:L83"/>
    <mergeCell ref="G90:H90"/>
    <mergeCell ref="D92:F93"/>
    <mergeCell ref="G92:H93"/>
    <mergeCell ref="D95:F95"/>
    <mergeCell ref="G95:H95"/>
    <mergeCell ref="I86:K86"/>
    <mergeCell ref="AP63:AQ63"/>
    <mergeCell ref="AR63:AS63"/>
    <mergeCell ref="AL52:AM52"/>
    <mergeCell ref="AN52:AO52"/>
    <mergeCell ref="AL51:AM51"/>
    <mergeCell ref="AN51:AO51"/>
    <mergeCell ref="AP51:AQ51"/>
    <mergeCell ref="J50:K51"/>
    <mergeCell ref="L51:O51"/>
    <mergeCell ref="AL63:AM63"/>
    <mergeCell ref="AN63:AO63"/>
    <mergeCell ref="AN62:AO62"/>
    <mergeCell ref="L58:O58"/>
    <mergeCell ref="J59:K59"/>
    <mergeCell ref="AP52:AQ52"/>
    <mergeCell ref="AC52:AD52"/>
    <mergeCell ref="AE52:AF52"/>
    <mergeCell ref="AG52:AH52"/>
    <mergeCell ref="J62:K62"/>
    <mergeCell ref="L62:M62"/>
    <mergeCell ref="L61:M61"/>
    <mergeCell ref="J61:K61"/>
    <mergeCell ref="N61:O62"/>
    <mergeCell ref="H40:H41"/>
    <mergeCell ref="AG40:AH40"/>
    <mergeCell ref="AI40:AJ40"/>
    <mergeCell ref="AL40:AM40"/>
    <mergeCell ref="AN40:AO40"/>
    <mergeCell ref="I40:J41"/>
    <mergeCell ref="K40:L41"/>
    <mergeCell ref="I42:J42"/>
    <mergeCell ref="K42:L42"/>
    <mergeCell ref="AC40:AD40"/>
    <mergeCell ref="AE40:AF40"/>
    <mergeCell ref="AP40:AQ40"/>
    <mergeCell ref="AR40:AS40"/>
    <mergeCell ref="AU40:AV40"/>
    <mergeCell ref="AC30:AD30"/>
    <mergeCell ref="AE30:AF30"/>
    <mergeCell ref="D47:F47"/>
    <mergeCell ref="H29:H30"/>
    <mergeCell ref="H31:H32"/>
    <mergeCell ref="D43:F43"/>
    <mergeCell ref="D44:F44"/>
    <mergeCell ref="D33:F34"/>
    <mergeCell ref="H33:H34"/>
    <mergeCell ref="D35:F35"/>
    <mergeCell ref="I34:J34"/>
    <mergeCell ref="I35:J35"/>
    <mergeCell ref="I36:J36"/>
    <mergeCell ref="I37:J37"/>
    <mergeCell ref="K29:L29"/>
    <mergeCell ref="K30:L30"/>
    <mergeCell ref="K31:L31"/>
    <mergeCell ref="K32:L32"/>
    <mergeCell ref="K37:L37"/>
    <mergeCell ref="K38:L38"/>
    <mergeCell ref="G40:G41"/>
    <mergeCell ref="AE19:AF19"/>
    <mergeCell ref="P19:Q19"/>
    <mergeCell ref="N20:O20"/>
    <mergeCell ref="O22:P22"/>
    <mergeCell ref="I24:J24"/>
    <mergeCell ref="I25:J25"/>
    <mergeCell ref="I26:J26"/>
    <mergeCell ref="I23:J23"/>
    <mergeCell ref="K26:L26"/>
    <mergeCell ref="S20:T20"/>
    <mergeCell ref="I19:J19"/>
    <mergeCell ref="I20:J20"/>
    <mergeCell ref="I21:J21"/>
    <mergeCell ref="I22:J22"/>
    <mergeCell ref="K22:L22"/>
    <mergeCell ref="B28:B30"/>
    <mergeCell ref="N18:O18"/>
    <mergeCell ref="N19:O19"/>
    <mergeCell ref="D36:F36"/>
    <mergeCell ref="D26:F26"/>
    <mergeCell ref="N8:O8"/>
    <mergeCell ref="P8:Q8"/>
    <mergeCell ref="N9:O9"/>
    <mergeCell ref="N10:O10"/>
    <mergeCell ref="P10:Q10"/>
    <mergeCell ref="N11:O11"/>
    <mergeCell ref="N13:Q13"/>
    <mergeCell ref="N17:O17"/>
    <mergeCell ref="P17:Q17"/>
    <mergeCell ref="B6:B9"/>
    <mergeCell ref="K19:L19"/>
    <mergeCell ref="K20:L20"/>
    <mergeCell ref="K21:L21"/>
    <mergeCell ref="K23:L23"/>
    <mergeCell ref="K24:L24"/>
    <mergeCell ref="K25:L25"/>
    <mergeCell ref="I18:J18"/>
    <mergeCell ref="O34:P34"/>
    <mergeCell ref="K34:L34"/>
    <mergeCell ref="D2:F2"/>
    <mergeCell ref="G2:H2"/>
    <mergeCell ref="D22:F22"/>
    <mergeCell ref="G10:H10"/>
    <mergeCell ref="G12:H12"/>
    <mergeCell ref="G13:H13"/>
    <mergeCell ref="D16:F16"/>
    <mergeCell ref="D17:F17"/>
    <mergeCell ref="D15:H15"/>
    <mergeCell ref="D4:H4"/>
    <mergeCell ref="G6:H6"/>
    <mergeCell ref="D8:H8"/>
    <mergeCell ref="G9:H9"/>
    <mergeCell ref="D13:F13"/>
    <mergeCell ref="D6:F6"/>
    <mergeCell ref="D10:F10"/>
    <mergeCell ref="D11:F11"/>
    <mergeCell ref="D12:F12"/>
    <mergeCell ref="E14:F14"/>
    <mergeCell ref="G14:H14"/>
    <mergeCell ref="D37:F37"/>
    <mergeCell ref="D38:F38"/>
    <mergeCell ref="D18:F18"/>
    <mergeCell ref="D9:F9"/>
    <mergeCell ref="D45:F45"/>
    <mergeCell ref="D39:F39"/>
    <mergeCell ref="D30:F30"/>
    <mergeCell ref="D31:F31"/>
    <mergeCell ref="D32:F32"/>
    <mergeCell ref="D19:F19"/>
    <mergeCell ref="D20:F20"/>
    <mergeCell ref="D21:F21"/>
    <mergeCell ref="D24:F24"/>
    <mergeCell ref="D25:F25"/>
    <mergeCell ref="D29:F29"/>
    <mergeCell ref="D23:F23"/>
    <mergeCell ref="D27:F27"/>
    <mergeCell ref="D28:F28"/>
    <mergeCell ref="D42:F42"/>
    <mergeCell ref="D52:F52"/>
    <mergeCell ref="H52:H53"/>
    <mergeCell ref="D53:E53"/>
    <mergeCell ref="D61:F61"/>
    <mergeCell ref="D67:F67"/>
    <mergeCell ref="D57:F58"/>
    <mergeCell ref="G58:H58"/>
    <mergeCell ref="D59:F59"/>
    <mergeCell ref="H59:H60"/>
    <mergeCell ref="D60:E60"/>
    <mergeCell ref="H61:H62"/>
    <mergeCell ref="D62:F62"/>
    <mergeCell ref="D65:F65"/>
    <mergeCell ref="D66:F66"/>
    <mergeCell ref="H54:H55"/>
    <mergeCell ref="D55:F55"/>
    <mergeCell ref="D54:F54"/>
    <mergeCell ref="H65:H67"/>
    <mergeCell ref="D64:F64"/>
    <mergeCell ref="D109:F110"/>
    <mergeCell ref="G109:H110"/>
    <mergeCell ref="D68:F68"/>
    <mergeCell ref="D74:F74"/>
    <mergeCell ref="G76:H76"/>
    <mergeCell ref="D80:F80"/>
    <mergeCell ref="D82:H82"/>
    <mergeCell ref="D83:F83"/>
    <mergeCell ref="D85:H85"/>
    <mergeCell ref="D86:F86"/>
    <mergeCell ref="G86:H86"/>
    <mergeCell ref="D88:F88"/>
    <mergeCell ref="G88:H88"/>
    <mergeCell ref="D77:F77"/>
    <mergeCell ref="D78:F78"/>
    <mergeCell ref="D72:F72"/>
    <mergeCell ref="D71:F71"/>
    <mergeCell ref="D73:F73"/>
    <mergeCell ref="D79:F79"/>
    <mergeCell ref="D103:F104"/>
    <mergeCell ref="G103:H104"/>
    <mergeCell ref="D106:F107"/>
    <mergeCell ref="G106:H107"/>
    <mergeCell ref="D70:F70"/>
    <mergeCell ref="H71:H73"/>
    <mergeCell ref="I71:J71"/>
    <mergeCell ref="K71:L71"/>
    <mergeCell ref="H77:H79"/>
    <mergeCell ref="I77:J77"/>
    <mergeCell ref="K77:L77"/>
    <mergeCell ref="CE7:CF7"/>
    <mergeCell ref="CE19:CF19"/>
    <mergeCell ref="CE40:CF40"/>
    <mergeCell ref="CE52:CF52"/>
    <mergeCell ref="L59:M59"/>
    <mergeCell ref="N59:O60"/>
    <mergeCell ref="L60:M60"/>
    <mergeCell ref="J52:K52"/>
    <mergeCell ref="L52:M52"/>
    <mergeCell ref="N52:O53"/>
    <mergeCell ref="L53:M53"/>
    <mergeCell ref="J54:K54"/>
    <mergeCell ref="L54:M54"/>
    <mergeCell ref="N54:O55"/>
    <mergeCell ref="J55:K55"/>
    <mergeCell ref="L55:M55"/>
    <mergeCell ref="AG19:AH19"/>
    <mergeCell ref="AI19:AJ19"/>
    <mergeCell ref="CG7:CH7"/>
    <mergeCell ref="CI7:CJ7"/>
    <mergeCell ref="CE8:CF8"/>
    <mergeCell ref="CG8:CH8"/>
    <mergeCell ref="CI8:CJ8"/>
    <mergeCell ref="CE18:CF18"/>
    <mergeCell ref="CG18:CH18"/>
    <mergeCell ref="CI18:CJ18"/>
    <mergeCell ref="CK18:CL18"/>
    <mergeCell ref="CG19:CH19"/>
    <mergeCell ref="CI19:CJ19"/>
    <mergeCell ref="CK19:CL19"/>
    <mergeCell ref="CE29:CF29"/>
    <mergeCell ref="CG29:CH29"/>
    <mergeCell ref="CI29:CJ29"/>
    <mergeCell ref="CE30:CF30"/>
    <mergeCell ref="CG30:CH30"/>
    <mergeCell ref="CI30:CJ30"/>
    <mergeCell ref="CG40:CH40"/>
    <mergeCell ref="CI40:CJ40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G52:CH52"/>
    <mergeCell ref="CI52:CJ52"/>
    <mergeCell ref="CE62:CF62"/>
    <mergeCell ref="CG62:CH62"/>
    <mergeCell ref="CI62:CJ62"/>
    <mergeCell ref="CK62:CL62"/>
    <mergeCell ref="CE63:CF63"/>
    <mergeCell ref="CG63:CH63"/>
    <mergeCell ref="CI63:CJ63"/>
    <mergeCell ref="CK63:CL63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DC18:DD18"/>
    <mergeCell ref="DF18:DG18"/>
    <mergeCell ref="DH18:DI18"/>
    <mergeCell ref="DJ18:DK18"/>
    <mergeCell ref="DL18:DM18"/>
    <mergeCell ref="I14:J15"/>
    <mergeCell ref="K14:L15"/>
    <mergeCell ref="I16:J16"/>
    <mergeCell ref="K16:L16"/>
    <mergeCell ref="I17:J17"/>
    <mergeCell ref="K17:L17"/>
    <mergeCell ref="CN18:CO18"/>
    <mergeCell ref="CP18:CQ18"/>
    <mergeCell ref="CR18:CS18"/>
    <mergeCell ref="K18:L18"/>
    <mergeCell ref="BZ18:CA18"/>
    <mergeCell ref="CB18:CC18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CT18:CU18"/>
    <mergeCell ref="CW18:CX18"/>
    <mergeCell ref="CY18:CZ18"/>
    <mergeCell ref="DA18:DB18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DA29:DB29"/>
    <mergeCell ref="DF29:DG29"/>
    <mergeCell ref="DH29:DI29"/>
    <mergeCell ref="DJ29:DK29"/>
    <mergeCell ref="CY40:CZ40"/>
    <mergeCell ref="DA40:DB40"/>
    <mergeCell ref="DC40:DD40"/>
    <mergeCell ref="DF40:DG40"/>
    <mergeCell ref="DO29:DP29"/>
    <mergeCell ref="DH40:DI40"/>
    <mergeCell ref="DJ40:DK40"/>
    <mergeCell ref="DL40:DM40"/>
    <mergeCell ref="DO40:DP40"/>
    <mergeCell ref="DQ40:DR40"/>
    <mergeCell ref="DS40:DT40"/>
    <mergeCell ref="DU40:DV40"/>
    <mergeCell ref="CN41:CO41"/>
    <mergeCell ref="CP41:CQ41"/>
    <mergeCell ref="CR41:CS41"/>
    <mergeCell ref="CT41:CU41"/>
    <mergeCell ref="CW41:CX41"/>
    <mergeCell ref="CY41:CZ41"/>
    <mergeCell ref="DA41:DB41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CN40:CO40"/>
    <mergeCell ref="CP40:CQ40"/>
    <mergeCell ref="CR40:CS40"/>
    <mergeCell ref="CT40:CU40"/>
    <mergeCell ref="CW40:CX40"/>
    <mergeCell ref="D46:E46"/>
    <mergeCell ref="I46:J46"/>
    <mergeCell ref="K46:L46"/>
    <mergeCell ref="I47:J47"/>
    <mergeCell ref="K47:L47"/>
    <mergeCell ref="I48:J48"/>
    <mergeCell ref="K48:L48"/>
    <mergeCell ref="CN51:CO51"/>
    <mergeCell ref="CP51:CQ51"/>
    <mergeCell ref="D50:F51"/>
    <mergeCell ref="G51:H51"/>
    <mergeCell ref="D48:F48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CR51:CS51"/>
    <mergeCell ref="CW51:CX51"/>
    <mergeCell ref="CY51:CZ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C93:AD93"/>
    <mergeCell ref="AE93:AF93"/>
    <mergeCell ref="AG93:AH93"/>
    <mergeCell ref="AI93:AJ93"/>
    <mergeCell ref="AK93:AL93"/>
    <mergeCell ref="AM93:AN93"/>
    <mergeCell ref="V102:W102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  <mergeCell ref="V78:W78"/>
    <mergeCell ref="Y78:Z78"/>
    <mergeCell ref="V84:W84"/>
    <mergeCell ref="Y84:Z84"/>
    <mergeCell ref="AK92:AL92"/>
    <mergeCell ref="AM92:AN92"/>
    <mergeCell ref="AC92:AD92"/>
    <mergeCell ref="AE92:AF92"/>
  </mergeCells>
  <conditionalFormatting sqref="D90">
    <cfRule type="cellIs" dxfId="79" priority="23" operator="lessThan">
      <formula>0</formula>
    </cfRule>
    <cfRule type="cellIs" dxfId="78" priority="24" operator="greaterThan">
      <formula>0</formula>
    </cfRule>
  </conditionalFormatting>
  <conditionalFormatting sqref="D92">
    <cfRule type="cellIs" dxfId="77" priority="25" operator="lessThan">
      <formula>0</formula>
    </cfRule>
    <cfRule type="cellIs" dxfId="76" priority="26" operator="greaterThan">
      <formula>0</formula>
    </cfRule>
  </conditionalFormatting>
  <conditionalFormatting sqref="D97">
    <cfRule type="cellIs" dxfId="75" priority="27" operator="lessThan">
      <formula>0</formula>
    </cfRule>
    <cfRule type="cellIs" dxfId="74" priority="28" operator="greaterThan">
      <formula>0</formula>
    </cfRule>
  </conditionalFormatting>
  <conditionalFormatting sqref="D100">
    <cfRule type="cellIs" dxfId="73" priority="21" operator="lessThan">
      <formula>0</formula>
    </cfRule>
    <cfRule type="cellIs" dxfId="72" priority="22" operator="greaterThan">
      <formula>0</formula>
    </cfRule>
  </conditionalFormatting>
  <conditionalFormatting sqref="D109">
    <cfRule type="cellIs" dxfId="71" priority="47" operator="lessThan">
      <formula>0</formula>
    </cfRule>
    <cfRule type="cellIs" dxfId="70" priority="48" operator="greaterThan">
      <formula>0</formula>
    </cfRule>
  </conditionalFormatting>
  <conditionalFormatting sqref="E14:F14">
    <cfRule type="cellIs" dxfId="69" priority="13" operator="equal">
      <formula>$V$93</formula>
    </cfRule>
    <cfRule type="cellIs" dxfId="68" priority="14" operator="equal">
      <formula>$V$95</formula>
    </cfRule>
    <cfRule type="cellIs" dxfId="67" priority="15" operator="equal">
      <formula>$V$94</formula>
    </cfRule>
    <cfRule type="cellIs" dxfId="66" priority="16" operator="equal">
      <formula>$V$93</formula>
    </cfRule>
    <cfRule type="cellIs" dxfId="65" priority="17" operator="equal">
      <formula>$V$92</formula>
    </cfRule>
    <cfRule type="cellIs" dxfId="64" priority="18" operator="equal">
      <formula>$N$26</formula>
    </cfRule>
    <cfRule type="cellIs" dxfId="63" priority="19" operator="equal">
      <formula>$N$25</formula>
    </cfRule>
    <cfRule type="cellIs" dxfId="62" priority="20" operator="equal">
      <formula>$N$25</formula>
    </cfRule>
  </conditionalFormatting>
  <conditionalFormatting sqref="G11">
    <cfRule type="cellIs" dxfId="61" priority="49" operator="equal">
      <formula>$V$91</formula>
    </cfRule>
    <cfRule type="cellIs" dxfId="60" priority="50" operator="equal">
      <formula>$V$90</formula>
    </cfRule>
    <cfRule type="cellIs" dxfId="59" priority="51" operator="equal">
      <formula>$V$90</formula>
    </cfRule>
    <cfRule type="cellIs" dxfId="58" priority="52" operator="equal">
      <formula>$V$90</formula>
    </cfRule>
  </conditionalFormatting>
  <conditionalFormatting sqref="J91">
    <cfRule type="cellIs" dxfId="57" priority="41" operator="lessThan">
      <formula>0</formula>
    </cfRule>
    <cfRule type="cellIs" dxfId="56" priority="42" operator="greaterThan">
      <formula>0</formula>
    </cfRule>
  </conditionalFormatting>
  <conditionalFormatting sqref="J93">
    <cfRule type="cellIs" dxfId="55" priority="45" operator="lessThan">
      <formula>0</formula>
    </cfRule>
    <cfRule type="cellIs" dxfId="54" priority="46" operator="greaterThan">
      <formula>0</formula>
    </cfRule>
  </conditionalFormatting>
  <conditionalFormatting sqref="J95">
    <cfRule type="cellIs" dxfId="53" priority="43" operator="lessThan">
      <formula>0</formula>
    </cfRule>
    <cfRule type="cellIs" dxfId="52" priority="44" operator="greaterThan">
      <formula>0</formula>
    </cfRule>
  </conditionalFormatting>
  <conditionalFormatting sqref="N10:N11">
    <cfRule type="cellIs" dxfId="51" priority="3" operator="lessThan">
      <formula>0</formula>
    </cfRule>
    <cfRule type="cellIs" dxfId="50" priority="4" operator="greaterThan">
      <formula>0</formula>
    </cfRule>
  </conditionalFormatting>
  <conditionalFormatting sqref="N19:N20">
    <cfRule type="cellIs" dxfId="49" priority="11" operator="lessThan">
      <formula>0</formula>
    </cfRule>
    <cfRule type="cellIs" dxfId="48" priority="12" operator="greaterThan">
      <formula>0</formula>
    </cfRule>
  </conditionalFormatting>
  <conditionalFormatting sqref="O6:P6">
    <cfRule type="cellIs" dxfId="47" priority="1" operator="lessThan">
      <formula>0</formula>
    </cfRule>
    <cfRule type="cellIs" dxfId="46" priority="2" operator="greaterThan">
      <formula>0</formula>
    </cfRule>
  </conditionalFormatting>
  <conditionalFormatting sqref="O15:P15">
    <cfRule type="cellIs" dxfId="45" priority="9" operator="lessThan">
      <formula>0</formula>
    </cfRule>
    <cfRule type="cellIs" dxfId="44" priority="10" operator="greaterThan">
      <formula>0</formula>
    </cfRule>
  </conditionalFormatting>
  <conditionalFormatting sqref="S10:S11">
    <cfRule type="cellIs" dxfId="43" priority="7" operator="lessThan">
      <formula>0</formula>
    </cfRule>
    <cfRule type="cellIs" dxfId="42" priority="8" operator="greaterThan">
      <formula>0</formula>
    </cfRule>
  </conditionalFormatting>
  <conditionalFormatting sqref="S19:S20">
    <cfRule type="cellIs" dxfId="41" priority="5" operator="lessThan">
      <formula>0</formula>
    </cfRule>
    <cfRule type="cellIs" dxfId="4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319C63B6-EA5E-7C4E-8FC2-F7A6C5FEF1DA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41EE3827-CE9F-C942-B283-8BDC35E399E9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61F74250-EB53-DF4E-8013-CD687D490D04}"/>
    <dataValidation type="list" allowBlank="1" showInputMessage="1" showErrorMessage="1" sqref="F46" xr:uid="{7C1D6143-B3BF-A147-B872-B97501BCC3C7}">
      <formula1>"الفطر , الاضحى"</formula1>
    </dataValidation>
    <dataValidation type="list" allowBlank="1" showInputMessage="1" showErrorMessage="1" sqref="G33" xr:uid="{332CF2E4-F02B-974E-BC9F-72EEF13C5741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583DE5AB-AE6E-9E49-A7EB-470B040248D7}"/>
    <dataValidation type="list" allowBlank="1" showInputMessage="1" showErrorMessage="1" sqref="G83 G34:G40 G27:G32 H68 H74 H80 G16:G23 G42:G48" xr:uid="{3480A95F-972C-6F4E-B01C-ADE02B08DC2B}">
      <formula1>"NBK,ILA,BBK,MEEM,NBB,غير محسوب ذي الشهر,بطاقة صراف الالي"</formula1>
    </dataValidation>
    <dataValidation type="list" allowBlank="1" showInputMessage="1" showErrorMessage="1" sqref="G24:G26" xr:uid="{CEEE4FBA-8121-3443-B360-E1D90E6A65F3}">
      <formula1>"NBK,ILA,BBK,MEEM,NBB,غير محسوب ذي الشهر"</formula1>
    </dataValidation>
    <dataValidation type="list" allowBlank="1" showInputMessage="1" showErrorMessage="1" sqref="I34:J39 I83:J83 I77:J77 I71:J71 I65:J65 I40 I42:J48 I16:J32" xr:uid="{791074DD-C372-9A4D-A332-B1436E8426DB}">
      <formula1>"NBK,ILA,BBK,MEEM,NBB,-"</formula1>
    </dataValidation>
    <dataValidation type="list" allowBlank="1" showInputMessage="1" showErrorMessage="1" sqref="G11" xr:uid="{C673CB12-E825-314B-BEEA-1E03A5DB4C92}">
      <formula1>$V$90:$V$91</formula1>
    </dataValidation>
    <dataValidation type="list" allowBlank="1" showInputMessage="1" showErrorMessage="1" sqref="E14:F14" xr:uid="{76719633-ECE3-9247-85AC-3A040FC59056}">
      <formula1>$V$92:$V$95</formula1>
    </dataValidation>
  </dataValidations>
  <hyperlinks>
    <hyperlink ref="B6:B9" location="'صفحة الرئيسية'!A1" display="اضغط هنا للرجوع الصفحة  الرئيسية" xr:uid="{1A439EA7-BAD6-5A4F-8BC1-3C186D4EF20D}"/>
    <hyperlink ref="B16" location="'1'!A1" display="شهر 1" xr:uid="{7CB0606A-7272-5940-BBBC-CACAC09AE434}"/>
    <hyperlink ref="B17" location="'2'!A1" display="شهر 2" xr:uid="{E4367EA5-79C1-6F43-9974-DF13AAE15AFA}"/>
    <hyperlink ref="B18" location="'3'!A1" display="شهر 3" xr:uid="{048797BA-3CCB-7345-AB07-7B3E409EB463}"/>
    <hyperlink ref="B19" location="'4'!A1" display="شهر 4" xr:uid="{27649905-9086-164A-AC12-A8A0C413CAD0}"/>
    <hyperlink ref="B20" location="'5'!A1" display="شهر 5" xr:uid="{FEBEA95A-2F83-6647-A038-8A05927A7157}"/>
    <hyperlink ref="B21" location="'6'!A1" display="شهر 6" xr:uid="{81A65C95-70EF-9E40-8F66-FEF5FD01F18C}"/>
    <hyperlink ref="B22" location="'7'!A1" display="شهر 7" xr:uid="{20EAD2B4-8DFC-FB40-9D4C-A03CBDC394E5}"/>
    <hyperlink ref="B23" location="'8'!A1" display="شهر 8" xr:uid="{A004B34F-A66B-544F-961C-95F8EAC69C7F}"/>
    <hyperlink ref="B24" location="'9'!A1" display="شهر 9" xr:uid="{F25EFB11-CD68-9546-8B84-6AAEE4BABAC4}"/>
    <hyperlink ref="B25" location="'10'!A1" display="شهر 10" xr:uid="{31026FF3-F948-3747-BE24-7C4375B136BF}"/>
    <hyperlink ref="B26" location="'11'!A1" display="شهر 11" xr:uid="{9E1160B9-09AA-424D-A4B1-CB3DA6EE1DD6}"/>
    <hyperlink ref="B27" location="'12'!A1" display="شهر 12" xr:uid="{12783455-952E-E844-A3C1-6F45D104A827}"/>
    <hyperlink ref="B28:B30" location="'سلف و دين واقساط'!A1" display="سلف و دين واقساط" xr:uid="{B165E993-6900-B34A-B755-1F6B695BF850}"/>
  </hyperlinks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4FD1-3180-6841-88FE-8ED1DAEF1E3B}">
  <sheetPr codeName="Sheet13"/>
  <dimension ref="B1:DW235"/>
  <sheetViews>
    <sheetView zoomScale="119" zoomScaleNormal="119" workbookViewId="0">
      <selection activeCell="D12" sqref="D12:F12"/>
    </sheetView>
  </sheetViews>
  <sheetFormatPr baseColWidth="10" defaultRowHeight="16" x14ac:dyDescent="0.2"/>
  <cols>
    <col min="1" max="1" width="1.33203125" customWidth="1"/>
    <col min="3" max="3" width="2.83203125" customWidth="1"/>
    <col min="4" max="6" width="11.83203125" style="11" customWidth="1"/>
    <col min="7" max="7" width="18.1640625" customWidth="1"/>
    <col min="8" max="8" width="36.83203125" customWidth="1"/>
    <col min="9" max="9" width="3.33203125" customWidth="1"/>
    <col min="10" max="10" width="13.1640625" customWidth="1"/>
    <col min="11" max="12" width="13.83203125" customWidth="1"/>
    <col min="13" max="13" width="3.1640625" customWidth="1"/>
    <col min="14" max="14" width="12.5" customWidth="1"/>
    <col min="15" max="15" width="17.1640625" bestFit="1" customWidth="1"/>
    <col min="16" max="16" width="32.6640625" bestFit="1" customWidth="1"/>
    <col min="17" max="17" width="14.1640625" customWidth="1"/>
    <col min="18" max="18" width="13.33203125" bestFit="1" customWidth="1"/>
    <col min="19" max="19" width="11.83203125" bestFit="1" customWidth="1"/>
    <col min="22" max="22" width="11.6640625" style="8" bestFit="1" customWidth="1"/>
    <col min="23" max="23" width="11.83203125" style="8" bestFit="1" customWidth="1"/>
    <col min="24" max="25" width="10.83203125" style="8"/>
    <col min="26" max="26" width="11.83203125" style="8" bestFit="1" customWidth="1"/>
    <col min="27" max="27" width="10.83203125" style="8"/>
    <col min="28" max="28" width="11.83203125" style="8" bestFit="1" customWidth="1"/>
    <col min="29" max="29" width="10.83203125" style="8"/>
    <col min="30" max="30" width="12" style="8" bestFit="1" customWidth="1"/>
    <col min="31" max="31" width="10.83203125" style="8"/>
    <col min="32" max="32" width="12" style="8" bestFit="1" customWidth="1"/>
    <col min="33" max="33" width="12.83203125" style="8" customWidth="1"/>
    <col min="34" max="34" width="12" style="8" bestFit="1" customWidth="1"/>
    <col min="35" max="36" width="11.83203125" style="8" customWidth="1"/>
    <col min="37" max="37" width="10.83203125" style="8"/>
    <col min="38" max="38" width="12" style="8" bestFit="1" customWidth="1"/>
    <col min="39" max="39" width="11.1640625" style="8" bestFit="1" customWidth="1"/>
    <col min="40" max="40" width="12" style="8" bestFit="1" customWidth="1"/>
    <col min="41" max="41" width="11.1640625" style="8" bestFit="1" customWidth="1"/>
    <col min="42" max="42" width="10.83203125" style="8"/>
    <col min="43" max="45" width="13.1640625" style="8" customWidth="1"/>
    <col min="46" max="47" width="10.83203125" style="8"/>
    <col min="48" max="48" width="11.83203125" style="8" bestFit="1" customWidth="1"/>
    <col min="49" max="49" width="10.83203125" style="8"/>
    <col min="50" max="50" width="11.83203125" style="8" bestFit="1" customWidth="1"/>
    <col min="51" max="51" width="10.83203125" style="8"/>
    <col min="52" max="52" width="11.83203125" style="8" bestFit="1" customWidth="1"/>
    <col min="53" max="54" width="11" style="8" customWidth="1"/>
    <col min="55" max="56" width="10.83203125" style="8"/>
    <col min="57" max="57" width="11.1640625" style="8" bestFit="1" customWidth="1"/>
    <col min="58" max="58" width="10.83203125" style="8"/>
    <col min="59" max="59" width="11.1640625" style="8" bestFit="1" customWidth="1"/>
    <col min="60" max="60" width="10.83203125" style="8"/>
    <col min="61" max="61" width="11.1640625" style="8" bestFit="1" customWidth="1"/>
    <col min="62" max="63" width="11" style="8" customWidth="1"/>
    <col min="64" max="65" width="10.83203125" style="8"/>
    <col min="66" max="66" width="11.1640625" style="8" bestFit="1" customWidth="1"/>
    <col min="67" max="67" width="10.83203125" style="8"/>
    <col min="68" max="68" width="11.1640625" style="8" bestFit="1" customWidth="1"/>
    <col min="69" max="69" width="10.83203125" style="8"/>
    <col min="70" max="70" width="11.1640625" style="8" bestFit="1" customWidth="1"/>
    <col min="71" max="72" width="11" style="8" customWidth="1"/>
    <col min="73" max="74" width="10.83203125" style="8"/>
    <col min="75" max="75" width="11.1640625" style="8" bestFit="1" customWidth="1"/>
    <col min="76" max="76" width="10.83203125" style="8"/>
    <col min="77" max="77" width="11.1640625" style="8" bestFit="1" customWidth="1"/>
    <col min="78" max="78" width="10.83203125" style="8"/>
    <col min="79" max="79" width="11.1640625" style="8" bestFit="1" customWidth="1"/>
    <col min="80" max="80" width="10.83203125" style="8"/>
    <col min="81" max="81" width="11" style="8" bestFit="1" customWidth="1"/>
    <col min="82" max="83" width="10.83203125" style="8"/>
    <col min="84" max="84" width="11" style="8" bestFit="1" customWidth="1"/>
    <col min="85" max="85" width="10.83203125" style="8"/>
    <col min="86" max="86" width="11" style="8" bestFit="1" customWidth="1"/>
    <col min="87" max="87" width="10.83203125" style="8"/>
    <col min="88" max="88" width="11" style="8" bestFit="1" customWidth="1"/>
    <col min="89" max="89" width="10.83203125" style="8"/>
    <col min="90" max="90" width="11" style="8" bestFit="1" customWidth="1"/>
    <col min="91" max="110" width="10.83203125" style="8"/>
    <col min="111" max="111" width="11.83203125" style="8" bestFit="1" customWidth="1"/>
    <col min="112" max="112" width="10.83203125" style="8"/>
    <col min="113" max="113" width="11.83203125" style="8" bestFit="1" customWidth="1"/>
    <col min="114" max="114" width="10.83203125" style="8"/>
    <col min="115" max="115" width="11.83203125" style="8" bestFit="1" customWidth="1"/>
    <col min="116" max="116" width="10.83203125" style="8"/>
    <col min="117" max="117" width="11.83203125" style="8" bestFit="1" customWidth="1"/>
    <col min="118" max="119" width="10.83203125" style="8"/>
    <col min="120" max="120" width="11.83203125" style="8" bestFit="1" customWidth="1"/>
    <col min="121" max="127" width="10.83203125" style="8"/>
    <col min="129" max="129" width="11.83203125" bestFit="1" customWidth="1"/>
  </cols>
  <sheetData>
    <row r="1" spans="2:124" ht="9" customHeight="1" thickBot="1" x14ac:dyDescent="0.25"/>
    <row r="2" spans="2:124" ht="16" customHeight="1" thickBot="1" x14ac:dyDescent="0.25">
      <c r="D2" s="165"/>
      <c r="E2" s="165"/>
      <c r="F2" s="165"/>
      <c r="G2" s="207" t="s">
        <v>107</v>
      </c>
      <c r="H2" s="207"/>
      <c r="L2" s="11"/>
      <c r="M2" s="11"/>
      <c r="N2" s="11"/>
      <c r="O2" s="11"/>
      <c r="S2" s="325" t="s">
        <v>290</v>
      </c>
      <c r="T2" s="326"/>
      <c r="U2" s="326"/>
      <c r="V2" s="327"/>
    </row>
    <row r="3" spans="2:124" ht="9" customHeight="1" thickBot="1" x14ac:dyDescent="0.25"/>
    <row r="4" spans="2:124" ht="17" thickBot="1" x14ac:dyDescent="0.25">
      <c r="B4" s="2"/>
      <c r="D4" s="144" t="s">
        <v>455</v>
      </c>
      <c r="E4" s="144"/>
      <c r="F4" s="144"/>
      <c r="G4" s="144"/>
      <c r="H4" s="144"/>
      <c r="N4" s="259" t="s">
        <v>142</v>
      </c>
      <c r="O4" s="260"/>
      <c r="P4" s="260"/>
      <c r="Q4" s="261"/>
      <c r="S4" s="134" t="s">
        <v>142</v>
      </c>
      <c r="T4" s="134"/>
      <c r="U4" s="134"/>
      <c r="V4" s="134"/>
    </row>
    <row r="5" spans="2:124" ht="17" thickBot="1" x14ac:dyDescent="0.25">
      <c r="B5" s="3"/>
      <c r="F5" s="13"/>
      <c r="G5" s="1"/>
      <c r="H5" s="1"/>
      <c r="N5" s="26" t="s">
        <v>141</v>
      </c>
      <c r="O5" s="27" t="s">
        <v>140</v>
      </c>
      <c r="P5" s="2" t="s">
        <v>321</v>
      </c>
      <c r="Q5" s="61" t="s">
        <v>148</v>
      </c>
      <c r="S5" s="328" t="s">
        <v>141</v>
      </c>
      <c r="T5" s="329"/>
      <c r="U5" s="330" t="s">
        <v>148</v>
      </c>
      <c r="V5" s="331"/>
    </row>
    <row r="6" spans="2:124" ht="16" customHeight="1" thickBot="1" x14ac:dyDescent="0.25">
      <c r="B6" s="206" t="s">
        <v>45</v>
      </c>
      <c r="D6" s="170"/>
      <c r="E6" s="170"/>
      <c r="F6" s="170"/>
      <c r="G6" s="257" t="s">
        <v>11</v>
      </c>
      <c r="H6" s="258"/>
      <c r="I6" t="s">
        <v>18</v>
      </c>
      <c r="N6" s="63" t="e">
        <f>(DF30+DH30+DJ30+DF41+DH41+DJ41)/(D6+U83+AA83+AA89+U89)*1</f>
        <v>#DIV/0!</v>
      </c>
      <c r="O6" s="66" t="e">
        <f>(CW30+CY30+DA30+CW41+CY41+DA41)/(D6+U83+AA83+AA89+U89)*1</f>
        <v>#DIV/0!</v>
      </c>
      <c r="P6" s="66" t="e">
        <f>(DO30+DQ30+DS30+DO41+DQ41+DS41+DO8+DQ8+DS8+DO19+DQ19+DS19)/(D6+U83+AA83+AA89+U89)*1</f>
        <v>#DIV/0!</v>
      </c>
      <c r="Q6" s="63" t="e">
        <f>(D103-N7)/(D6+U83+AA83+AA89+U89)*1</f>
        <v>#DIV/0!</v>
      </c>
      <c r="S6" s="332" t="e">
        <f>(DF30+DH30+DJ30+DF41+DH41+DJ41)/(D6+U83+AA83+AA89+U89)*1</f>
        <v>#DIV/0!</v>
      </c>
      <c r="T6" s="333"/>
      <c r="U6" s="332" t="e">
        <f>(D103-N7)/(D6+U83+AA83+AA89+U89)*1</f>
        <v>#DIV/0!</v>
      </c>
      <c r="V6" s="333"/>
    </row>
    <row r="7" spans="2:124" ht="17" thickBot="1" x14ac:dyDescent="0.25">
      <c r="B7" s="206"/>
      <c r="G7" s="7"/>
      <c r="H7" s="7"/>
      <c r="N7" s="65">
        <f>DF30+DH30+DJ30+DF41+DH41+DJ41</f>
        <v>0</v>
      </c>
      <c r="O7" s="31">
        <f>CW30+CY30+DA30+CW41+CY41+DA41</f>
        <v>0</v>
      </c>
      <c r="P7" s="31">
        <f>DO30+DQ30+DS30+DO41+DQ41+DS41+DO8+DQ8+DS8+DO19+DQ19+DS19</f>
        <v>0</v>
      </c>
      <c r="Q7" s="60" t="e">
        <f>(D6+U83+AA83+AA89+U89)*Q6/1</f>
        <v>#DIV/0!</v>
      </c>
      <c r="S7" s="266">
        <f>DF30+DH30+DJ30+DF41+DH41+DJ41</f>
        <v>0</v>
      </c>
      <c r="T7" s="267"/>
      <c r="U7" s="334" t="e">
        <f>(D6+U83+AA83+AA89+U89)*Q6/1</f>
        <v>#DIV/0!</v>
      </c>
      <c r="V7" s="335"/>
      <c r="AC7" s="222" t="s">
        <v>161</v>
      </c>
      <c r="AD7" s="223"/>
      <c r="AE7" s="222" t="s">
        <v>177</v>
      </c>
      <c r="AF7" s="223"/>
      <c r="AG7" s="222" t="s">
        <v>179</v>
      </c>
      <c r="AH7" s="223"/>
      <c r="AL7" s="222" t="s">
        <v>182</v>
      </c>
      <c r="AM7" s="223"/>
      <c r="AN7" s="222" t="s">
        <v>184</v>
      </c>
      <c r="AO7" s="223"/>
      <c r="AP7" s="222" t="s">
        <v>186</v>
      </c>
      <c r="AQ7" s="223"/>
      <c r="AU7" s="222" t="s">
        <v>188</v>
      </c>
      <c r="AV7" s="223"/>
      <c r="AW7" s="222" t="s">
        <v>190</v>
      </c>
      <c r="AX7" s="223"/>
      <c r="AY7" s="222" t="s">
        <v>192</v>
      </c>
      <c r="AZ7" s="223"/>
      <c r="BD7" s="222" t="s">
        <v>194</v>
      </c>
      <c r="BE7" s="223"/>
      <c r="BF7" s="222" t="s">
        <v>195</v>
      </c>
      <c r="BG7" s="223"/>
      <c r="BH7" s="222" t="s">
        <v>198</v>
      </c>
      <c r="BI7" s="223"/>
      <c r="BJ7" s="78"/>
      <c r="BK7" s="78"/>
      <c r="BM7" s="222" t="s">
        <v>200</v>
      </c>
      <c r="BN7" s="223"/>
      <c r="BO7" s="222" t="s">
        <v>202</v>
      </c>
      <c r="BP7" s="223"/>
      <c r="BQ7" s="222" t="s">
        <v>204</v>
      </c>
      <c r="BR7" s="223"/>
      <c r="BS7" s="78"/>
      <c r="BT7" s="78"/>
      <c r="BV7" s="222" t="s">
        <v>206</v>
      </c>
      <c r="BW7" s="223"/>
      <c r="BX7" s="222" t="s">
        <v>208</v>
      </c>
      <c r="BY7" s="223"/>
      <c r="BZ7" s="222" t="s">
        <v>210</v>
      </c>
      <c r="CA7" s="223"/>
      <c r="CE7" s="222" t="s">
        <v>353</v>
      </c>
      <c r="CF7" s="223"/>
      <c r="CG7" s="222" t="s">
        <v>354</v>
      </c>
      <c r="CH7" s="223"/>
      <c r="CI7" s="222" t="s">
        <v>355</v>
      </c>
      <c r="CJ7" s="223"/>
      <c r="CN7" s="222" t="s">
        <v>375</v>
      </c>
      <c r="CO7" s="223"/>
      <c r="CP7" s="222" t="s">
        <v>377</v>
      </c>
      <c r="CQ7" s="223"/>
      <c r="CR7" s="216" t="s">
        <v>379</v>
      </c>
      <c r="CS7" s="224"/>
      <c r="CW7" s="222" t="s">
        <v>396</v>
      </c>
      <c r="CX7" s="223"/>
      <c r="CY7" s="222" t="s">
        <v>397</v>
      </c>
      <c r="CZ7" s="223"/>
      <c r="DA7" s="216" t="s">
        <v>398</v>
      </c>
      <c r="DB7" s="224"/>
      <c r="DF7" s="222" t="s">
        <v>417</v>
      </c>
      <c r="DG7" s="223"/>
      <c r="DH7" s="222" t="s">
        <v>418</v>
      </c>
      <c r="DI7" s="223"/>
      <c r="DJ7" s="216" t="s">
        <v>419</v>
      </c>
      <c r="DK7" s="224"/>
      <c r="DO7" s="222" t="s">
        <v>438</v>
      </c>
      <c r="DP7" s="223"/>
      <c r="DQ7" s="222" t="s">
        <v>439</v>
      </c>
      <c r="DR7" s="223"/>
      <c r="DS7" s="216" t="s">
        <v>440</v>
      </c>
      <c r="DT7" s="224"/>
    </row>
    <row r="8" spans="2:124" ht="17" thickBot="1" x14ac:dyDescent="0.25">
      <c r="B8" s="206"/>
      <c r="D8" s="162" t="s">
        <v>13</v>
      </c>
      <c r="E8" s="162"/>
      <c r="F8" s="162"/>
      <c r="G8" s="162"/>
      <c r="H8" s="162"/>
      <c r="N8" s="262" t="e">
        <f>(Q6+O6+N6+P6)</f>
        <v>#DIV/0!</v>
      </c>
      <c r="O8" s="263"/>
      <c r="P8" s="264" t="s">
        <v>144</v>
      </c>
      <c r="Q8" s="265"/>
      <c r="S8" s="161" t="e">
        <f>(U6+S6)</f>
        <v>#DIV/0!</v>
      </c>
      <c r="T8" s="161"/>
      <c r="U8" s="336" t="s">
        <v>144</v>
      </c>
      <c r="V8" s="336"/>
      <c r="AC8" s="219">
        <f>VLOOKUP(G23,AC9:AD15,2,FALSE)</f>
        <v>0</v>
      </c>
      <c r="AD8" s="219"/>
      <c r="AE8" s="219">
        <f>VLOOKUP(G23,AE9:AF15,2,FALSE)</f>
        <v>0</v>
      </c>
      <c r="AF8" s="219"/>
      <c r="AG8" s="219">
        <f>VLOOKUP(G23,AG9:AH15,2,FALSE)</f>
        <v>0</v>
      </c>
      <c r="AH8" s="219"/>
      <c r="AL8" s="219">
        <f>VLOOKUP(G18,AL9:AM15,2,FALSE)</f>
        <v>0</v>
      </c>
      <c r="AM8" s="219"/>
      <c r="AN8" s="219">
        <f>VLOOKUP(G18,AN9:AO15,2,FALSE)</f>
        <v>0</v>
      </c>
      <c r="AO8" s="219"/>
      <c r="AP8" s="219">
        <f>VLOOKUP(G18,AP9:AQ15,2,FALSE)</f>
        <v>0</v>
      </c>
      <c r="AQ8" s="219"/>
      <c r="AU8" s="219">
        <f>VLOOKUP(G19,AU9:AV15,2,FALSE)</f>
        <v>0</v>
      </c>
      <c r="AV8" s="219"/>
      <c r="AW8" s="219">
        <f>VLOOKUP(G19,AW9:AX15,2,FALSE)</f>
        <v>0</v>
      </c>
      <c r="AX8" s="219"/>
      <c r="AY8" s="219">
        <f>VLOOKUP(G19,AY9:AZ15,2,FALSE)</f>
        <v>0</v>
      </c>
      <c r="AZ8" s="219"/>
      <c r="BD8" s="219">
        <f>VLOOKUP(G20,BD9:BE15,2,FALSE)</f>
        <v>0</v>
      </c>
      <c r="BE8" s="219"/>
      <c r="BF8" s="219">
        <f>VLOOKUP(G20,BF9:BG15,2,FALSE)</f>
        <v>0</v>
      </c>
      <c r="BG8" s="219"/>
      <c r="BH8" s="219">
        <f>VLOOKUP(G20,BH9:BI15,2,FALSE)</f>
        <v>0</v>
      </c>
      <c r="BI8" s="219"/>
      <c r="BJ8" s="81"/>
      <c r="BK8" s="81"/>
      <c r="BM8" s="219">
        <f>VLOOKUP(G21,BM9:BN15,2,FALSE)</f>
        <v>0</v>
      </c>
      <c r="BN8" s="219"/>
      <c r="BO8" s="219">
        <f>VLOOKUP(G21,BO9:BP15,2,FALSE)</f>
        <v>0</v>
      </c>
      <c r="BP8" s="219"/>
      <c r="BQ8" s="219">
        <f>VLOOKUP(G21,BQ9:BR15,2,FALSE)</f>
        <v>0</v>
      </c>
      <c r="BR8" s="219"/>
      <c r="BS8" s="81"/>
      <c r="BT8" s="81"/>
      <c r="BV8" s="219">
        <f>VLOOKUP(G27,BV9:BW15,2,FALSE)</f>
        <v>0</v>
      </c>
      <c r="BW8" s="219"/>
      <c r="BX8" s="219">
        <f>VLOOKUP(G27,BX9:BY15,2,FALSE)</f>
        <v>0</v>
      </c>
      <c r="BY8" s="219"/>
      <c r="BZ8" s="219">
        <f>VLOOKUP(G27,BZ9:CA15,2,FALSE)</f>
        <v>0</v>
      </c>
      <c r="CA8" s="219"/>
      <c r="CE8" s="219">
        <f>VLOOKUP(H68,CE9:CF15,2,FALSE)</f>
        <v>0</v>
      </c>
      <c r="CF8" s="219"/>
      <c r="CG8" s="219">
        <f>VLOOKUP(H68,CG9:CH15,2,FALSE)</f>
        <v>0</v>
      </c>
      <c r="CH8" s="219"/>
      <c r="CI8" s="219">
        <f>VLOOKUP(H68,CI9:CJ15,2,FALSE)</f>
        <v>0</v>
      </c>
      <c r="CJ8" s="219"/>
      <c r="CN8" s="219">
        <f>VLOOKUP(G16,CN9:CO15,2,FALSE)</f>
        <v>0</v>
      </c>
      <c r="CO8" s="219"/>
      <c r="CP8" s="219">
        <f>VLOOKUP(G16,CP9:CQ15,2,FALSE)</f>
        <v>0</v>
      </c>
      <c r="CQ8" s="219"/>
      <c r="CR8" s="219">
        <f>VLOOKUP(G16,CR9:CS15,2,FALSE)</f>
        <v>0</v>
      </c>
      <c r="CS8" s="219"/>
      <c r="CW8" s="219">
        <f>VLOOKUP(G28,CW9:CX15,2,FALSE)</f>
        <v>0</v>
      </c>
      <c r="CX8" s="219"/>
      <c r="CY8" s="219">
        <f>VLOOKUP(G28,CY9:CZ15,2,FALSE)</f>
        <v>0</v>
      </c>
      <c r="CZ8" s="219"/>
      <c r="DA8" s="219">
        <f>VLOOKUP(G28,DA9:DB15,2,FALSE)</f>
        <v>0</v>
      </c>
      <c r="DB8" s="219"/>
      <c r="DF8" s="219">
        <f>VLOOKUP(G44,DF9:DG15,2,FALSE)</f>
        <v>0</v>
      </c>
      <c r="DG8" s="219"/>
      <c r="DH8" s="219">
        <f>VLOOKUP(G44,DH9:DI15,2,FALSE)</f>
        <v>0</v>
      </c>
      <c r="DI8" s="219"/>
      <c r="DJ8" s="219">
        <f>VLOOKUP(G44,DJ9:DK15,2,FALSE)</f>
        <v>0</v>
      </c>
      <c r="DK8" s="219"/>
      <c r="DO8" s="219">
        <f>VLOOKUP(G47,DO9:DP15,2,FALSE)</f>
        <v>0</v>
      </c>
      <c r="DP8" s="219"/>
      <c r="DQ8" s="219">
        <f>VLOOKUP(G47,DQ9:DR15,2,FALSE)</f>
        <v>0</v>
      </c>
      <c r="DR8" s="219"/>
      <c r="DS8" s="219">
        <f>VLOOKUP(G47,DS9:DT15,2,FALSE)</f>
        <v>0</v>
      </c>
      <c r="DT8" s="219"/>
    </row>
    <row r="9" spans="2:124" ht="17" thickBot="1" x14ac:dyDescent="0.25">
      <c r="B9" s="206"/>
      <c r="D9" s="170"/>
      <c r="E9" s="170"/>
      <c r="F9" s="170"/>
      <c r="G9" s="255" t="s">
        <v>12</v>
      </c>
      <c r="H9" s="256"/>
      <c r="I9" t="s">
        <v>18</v>
      </c>
      <c r="M9" s="29"/>
      <c r="N9" s="266" t="e">
        <f>N7+Q7+O7+P7</f>
        <v>#DIV/0!</v>
      </c>
      <c r="O9" s="267"/>
      <c r="P9" s="30"/>
      <c r="Q9" s="2"/>
      <c r="S9" s="136" t="e">
        <f>S7+U7</f>
        <v>#DIV/0!</v>
      </c>
      <c r="T9" s="137"/>
      <c r="U9" s="30"/>
      <c r="V9" s="2"/>
      <c r="AC9" s="82" t="s">
        <v>158</v>
      </c>
      <c r="AD9" s="82">
        <f>D23</f>
        <v>0</v>
      </c>
      <c r="AE9" s="82" t="s">
        <v>158</v>
      </c>
      <c r="AF9" s="82"/>
      <c r="AG9" s="82" t="s">
        <v>158</v>
      </c>
      <c r="AH9" s="82"/>
      <c r="AL9" s="82" t="s">
        <v>158</v>
      </c>
      <c r="AM9" s="82">
        <f>D18</f>
        <v>0</v>
      </c>
      <c r="AN9" s="82" t="s">
        <v>158</v>
      </c>
      <c r="AO9" s="82"/>
      <c r="AP9" s="82" t="s">
        <v>158</v>
      </c>
      <c r="AQ9" s="82"/>
      <c r="AU9" s="82" t="s">
        <v>158</v>
      </c>
      <c r="AV9" s="82">
        <f>D19</f>
        <v>0</v>
      </c>
      <c r="AW9" s="82" t="s">
        <v>158</v>
      </c>
      <c r="AX9" s="82"/>
      <c r="AY9" s="82" t="s">
        <v>158</v>
      </c>
      <c r="AZ9" s="82"/>
      <c r="BD9" s="82" t="s">
        <v>158</v>
      </c>
      <c r="BE9" s="82">
        <f>D20</f>
        <v>0</v>
      </c>
      <c r="BF9" s="82" t="s">
        <v>158</v>
      </c>
      <c r="BG9" s="82"/>
      <c r="BH9" s="82" t="s">
        <v>158</v>
      </c>
      <c r="BI9" s="82"/>
      <c r="BJ9" s="14"/>
      <c r="BK9" s="14"/>
      <c r="BM9" s="82" t="s">
        <v>158</v>
      </c>
      <c r="BN9" s="82">
        <f>D21</f>
        <v>0</v>
      </c>
      <c r="BO9" s="82" t="s">
        <v>158</v>
      </c>
      <c r="BP9" s="82"/>
      <c r="BQ9" s="82" t="s">
        <v>158</v>
      </c>
      <c r="BR9" s="82"/>
      <c r="BS9" s="14"/>
      <c r="BT9" s="14"/>
      <c r="BV9" s="82" t="s">
        <v>158</v>
      </c>
      <c r="BW9" s="82">
        <f>D27</f>
        <v>0</v>
      </c>
      <c r="BX9" s="82" t="s">
        <v>158</v>
      </c>
      <c r="BY9" s="82"/>
      <c r="BZ9" s="82" t="s">
        <v>158</v>
      </c>
      <c r="CA9" s="82"/>
      <c r="CE9" s="82" t="s">
        <v>158</v>
      </c>
      <c r="CF9" s="82">
        <f>D67</f>
        <v>0</v>
      </c>
      <c r="CG9" s="82" t="s">
        <v>158</v>
      </c>
      <c r="CH9" s="82"/>
      <c r="CI9" s="82" t="s">
        <v>158</v>
      </c>
      <c r="CJ9" s="82"/>
      <c r="CN9" s="82" t="s">
        <v>158</v>
      </c>
      <c r="CO9" s="82">
        <f>D16</f>
        <v>0</v>
      </c>
      <c r="CP9" s="82" t="s">
        <v>158</v>
      </c>
      <c r="CQ9" s="82"/>
      <c r="CR9" s="82" t="s">
        <v>158</v>
      </c>
      <c r="CS9" s="82"/>
      <c r="CW9" s="82" t="s">
        <v>158</v>
      </c>
      <c r="CX9" s="82">
        <f>D28</f>
        <v>0</v>
      </c>
      <c r="CY9" s="82" t="s">
        <v>158</v>
      </c>
      <c r="CZ9" s="82"/>
      <c r="DA9" s="82" t="s">
        <v>158</v>
      </c>
      <c r="DB9" s="82"/>
      <c r="DF9" s="82" t="s">
        <v>158</v>
      </c>
      <c r="DG9" s="82">
        <f>D44</f>
        <v>0</v>
      </c>
      <c r="DH9" s="82" t="s">
        <v>158</v>
      </c>
      <c r="DI9" s="82"/>
      <c r="DJ9" s="82" t="s">
        <v>158</v>
      </c>
      <c r="DK9" s="82"/>
      <c r="DO9" s="82" t="s">
        <v>158</v>
      </c>
      <c r="DP9" s="82">
        <f>D47</f>
        <v>0</v>
      </c>
      <c r="DQ9" s="82" t="s">
        <v>158</v>
      </c>
      <c r="DR9" s="82"/>
      <c r="DS9" s="82" t="s">
        <v>158</v>
      </c>
      <c r="DT9" s="82"/>
    </row>
    <row r="10" spans="2:124" ht="17" thickBot="1" x14ac:dyDescent="0.25">
      <c r="B10" s="5"/>
      <c r="D10" s="170"/>
      <c r="E10" s="170"/>
      <c r="F10" s="170"/>
      <c r="G10" s="255" t="s">
        <v>15</v>
      </c>
      <c r="H10" s="256"/>
      <c r="I10" t="s">
        <v>18</v>
      </c>
      <c r="N10" s="130" t="e">
        <f>1-N8</f>
        <v>#DIV/0!</v>
      </c>
      <c r="O10" s="131"/>
      <c r="P10" s="268" t="s">
        <v>120</v>
      </c>
      <c r="Q10" s="269"/>
      <c r="S10" s="130" t="e">
        <f>1-S8</f>
        <v>#DIV/0!</v>
      </c>
      <c r="T10" s="131"/>
      <c r="U10" s="133" t="s">
        <v>120</v>
      </c>
      <c r="V10" s="133"/>
      <c r="AC10" s="82" t="s">
        <v>130</v>
      </c>
      <c r="AD10" s="82"/>
      <c r="AE10" s="82" t="s">
        <v>130</v>
      </c>
      <c r="AF10" s="68"/>
      <c r="AG10" s="82" t="s">
        <v>130</v>
      </c>
      <c r="AH10" s="68"/>
      <c r="AL10" s="82" t="s">
        <v>130</v>
      </c>
      <c r="AM10" s="82"/>
      <c r="AN10" s="82" t="s">
        <v>130</v>
      </c>
      <c r="AO10" s="68"/>
      <c r="AP10" s="82" t="s">
        <v>130</v>
      </c>
      <c r="AQ10" s="68"/>
      <c r="AU10" s="82" t="s">
        <v>130</v>
      </c>
      <c r="AV10" s="82"/>
      <c r="AW10" s="82" t="s">
        <v>130</v>
      </c>
      <c r="AX10" s="68"/>
      <c r="AY10" s="82" t="s">
        <v>130</v>
      </c>
      <c r="AZ10" s="68"/>
      <c r="BD10" s="82" t="s">
        <v>130</v>
      </c>
      <c r="BE10" s="82"/>
      <c r="BF10" s="82" t="s">
        <v>130</v>
      </c>
      <c r="BG10" s="68"/>
      <c r="BH10" s="82" t="s">
        <v>130</v>
      </c>
      <c r="BI10" s="68"/>
      <c r="BM10" s="82" t="s">
        <v>130</v>
      </c>
      <c r="BN10" s="82"/>
      <c r="BO10" s="82" t="s">
        <v>130</v>
      </c>
      <c r="BP10" s="68"/>
      <c r="BQ10" s="82" t="s">
        <v>130</v>
      </c>
      <c r="BR10" s="68"/>
      <c r="BV10" s="82" t="s">
        <v>130</v>
      </c>
      <c r="BW10" s="82"/>
      <c r="BX10" s="82" t="s">
        <v>130</v>
      </c>
      <c r="BY10" s="68"/>
      <c r="BZ10" s="82" t="s">
        <v>130</v>
      </c>
      <c r="CA10" s="68"/>
      <c r="CE10" s="82" t="s">
        <v>130</v>
      </c>
      <c r="CF10" s="82"/>
      <c r="CG10" s="82" t="s">
        <v>130</v>
      </c>
      <c r="CH10" s="68"/>
      <c r="CI10" s="82" t="s">
        <v>130</v>
      </c>
      <c r="CJ10" s="68"/>
      <c r="CN10" s="82" t="s">
        <v>130</v>
      </c>
      <c r="CO10" s="82"/>
      <c r="CP10" s="82" t="s">
        <v>130</v>
      </c>
      <c r="CQ10" s="68"/>
      <c r="CR10" s="82" t="s">
        <v>130</v>
      </c>
      <c r="CS10" s="68"/>
      <c r="CW10" s="82" t="s">
        <v>130</v>
      </c>
      <c r="CX10" s="82"/>
      <c r="CY10" s="82" t="s">
        <v>130</v>
      </c>
      <c r="CZ10" s="68"/>
      <c r="DA10" s="82" t="s">
        <v>130</v>
      </c>
      <c r="DB10" s="68"/>
      <c r="DF10" s="82" t="s">
        <v>130</v>
      </c>
      <c r="DG10" s="82"/>
      <c r="DH10" s="82" t="s">
        <v>130</v>
      </c>
      <c r="DI10" s="68"/>
      <c r="DJ10" s="82" t="s">
        <v>130</v>
      </c>
      <c r="DK10" s="68"/>
      <c r="DO10" s="82" t="s">
        <v>130</v>
      </c>
      <c r="DP10" s="82"/>
      <c r="DQ10" s="82" t="s">
        <v>130</v>
      </c>
      <c r="DR10" s="68"/>
      <c r="DS10" s="82" t="s">
        <v>130</v>
      </c>
      <c r="DT10" s="68"/>
    </row>
    <row r="11" spans="2:124" ht="17" thickBot="1" x14ac:dyDescent="0.25">
      <c r="B11" s="5"/>
      <c r="D11" s="170"/>
      <c r="E11" s="170"/>
      <c r="F11" s="170"/>
      <c r="G11" s="89" t="s">
        <v>326</v>
      </c>
      <c r="H11" s="88" t="s">
        <v>14</v>
      </c>
      <c r="I11" t="s">
        <v>18</v>
      </c>
      <c r="N11" s="270" t="e">
        <f>((D6+U83+AA83+AA89+U89)*N10)/1</f>
        <v>#DIV/0!</v>
      </c>
      <c r="O11" s="271"/>
      <c r="P11" s="2"/>
      <c r="Q11" s="2"/>
      <c r="S11" s="270" t="e">
        <f>((D6+U83+AA83+AA89+U89)*S10)/1</f>
        <v>#DIV/0!</v>
      </c>
      <c r="T11" s="271"/>
      <c r="U11" s="2"/>
      <c r="V11" s="2"/>
      <c r="AC11" s="82" t="s">
        <v>88</v>
      </c>
      <c r="AD11" s="82"/>
      <c r="AE11" s="82" t="s">
        <v>88</v>
      </c>
      <c r="AF11" s="82">
        <f>D23</f>
        <v>0</v>
      </c>
      <c r="AG11" s="82" t="s">
        <v>88</v>
      </c>
      <c r="AH11" s="82"/>
      <c r="AL11" s="82" t="s">
        <v>88</v>
      </c>
      <c r="AM11" s="82"/>
      <c r="AN11" s="82" t="s">
        <v>88</v>
      </c>
      <c r="AO11" s="82">
        <f>D18</f>
        <v>0</v>
      </c>
      <c r="AP11" s="82" t="s">
        <v>88</v>
      </c>
      <c r="AQ11" s="82"/>
      <c r="AU11" s="82" t="s">
        <v>88</v>
      </c>
      <c r="AV11" s="82"/>
      <c r="AW11" s="82" t="s">
        <v>88</v>
      </c>
      <c r="AX11" s="82">
        <f>D19</f>
        <v>0</v>
      </c>
      <c r="AY11" s="82" t="s">
        <v>88</v>
      </c>
      <c r="AZ11" s="82"/>
      <c r="BD11" s="82" t="s">
        <v>88</v>
      </c>
      <c r="BE11" s="82"/>
      <c r="BF11" s="82" t="s">
        <v>88</v>
      </c>
      <c r="BG11" s="82">
        <f>D20</f>
        <v>0</v>
      </c>
      <c r="BH11" s="82" t="s">
        <v>88</v>
      </c>
      <c r="BI11" s="82"/>
      <c r="BJ11" s="14"/>
      <c r="BK11" s="14"/>
      <c r="BM11" s="82" t="s">
        <v>88</v>
      </c>
      <c r="BN11" s="82"/>
      <c r="BO11" s="82" t="s">
        <v>88</v>
      </c>
      <c r="BP11" s="82">
        <f>D21</f>
        <v>0</v>
      </c>
      <c r="BQ11" s="82" t="s">
        <v>88</v>
      </c>
      <c r="BR11" s="82"/>
      <c r="BS11" s="14"/>
      <c r="BT11" s="14"/>
      <c r="BV11" s="82" t="s">
        <v>88</v>
      </c>
      <c r="BW11" s="82"/>
      <c r="BX11" s="82" t="s">
        <v>88</v>
      </c>
      <c r="BY11" s="82">
        <f>D27</f>
        <v>0</v>
      </c>
      <c r="BZ11" s="82" t="s">
        <v>88</v>
      </c>
      <c r="CA11" s="82"/>
      <c r="CE11" s="82" t="s">
        <v>88</v>
      </c>
      <c r="CF11" s="82"/>
      <c r="CG11" s="82" t="s">
        <v>88</v>
      </c>
      <c r="CH11" s="82">
        <f>D67</f>
        <v>0</v>
      </c>
      <c r="CI11" s="82" t="s">
        <v>88</v>
      </c>
      <c r="CJ11" s="82"/>
      <c r="CN11" s="82" t="s">
        <v>88</v>
      </c>
      <c r="CO11" s="82"/>
      <c r="CP11" s="82" t="s">
        <v>88</v>
      </c>
      <c r="CQ11" s="82">
        <f>D16</f>
        <v>0</v>
      </c>
      <c r="CR11" s="82" t="s">
        <v>88</v>
      </c>
      <c r="CS11" s="82"/>
      <c r="CW11" s="82" t="s">
        <v>88</v>
      </c>
      <c r="CX11" s="82"/>
      <c r="CY11" s="82" t="s">
        <v>88</v>
      </c>
      <c r="CZ11" s="82">
        <f>D28</f>
        <v>0</v>
      </c>
      <c r="DA11" s="82" t="s">
        <v>88</v>
      </c>
      <c r="DB11" s="82"/>
      <c r="DF11" s="82" t="s">
        <v>88</v>
      </c>
      <c r="DG11" s="82"/>
      <c r="DH11" s="82" t="s">
        <v>88</v>
      </c>
      <c r="DI11" s="82">
        <f>D44</f>
        <v>0</v>
      </c>
      <c r="DJ11" s="82" t="s">
        <v>88</v>
      </c>
      <c r="DK11" s="82"/>
      <c r="DO11" s="82" t="s">
        <v>88</v>
      </c>
      <c r="DP11" s="82"/>
      <c r="DQ11" s="82" t="s">
        <v>88</v>
      </c>
      <c r="DR11" s="82">
        <f>D47</f>
        <v>0</v>
      </c>
      <c r="DS11" s="82" t="s">
        <v>88</v>
      </c>
      <c r="DT11" s="82"/>
    </row>
    <row r="12" spans="2:124" ht="17" thickBot="1" x14ac:dyDescent="0.25">
      <c r="B12" s="6"/>
      <c r="D12" s="170"/>
      <c r="E12" s="170"/>
      <c r="F12" s="170"/>
      <c r="G12" s="255" t="s">
        <v>17</v>
      </c>
      <c r="H12" s="256"/>
      <c r="I12" t="s">
        <v>18</v>
      </c>
      <c r="AC12" s="82" t="s">
        <v>89</v>
      </c>
      <c r="AD12" s="82"/>
      <c r="AE12" s="82" t="s">
        <v>89</v>
      </c>
      <c r="AF12" s="82"/>
      <c r="AG12" s="82" t="s">
        <v>89</v>
      </c>
      <c r="AH12" s="82"/>
      <c r="AL12" s="82" t="s">
        <v>89</v>
      </c>
      <c r="AM12" s="82"/>
      <c r="AN12" s="82" t="s">
        <v>89</v>
      </c>
      <c r="AO12" s="82"/>
      <c r="AP12" s="82" t="s">
        <v>89</v>
      </c>
      <c r="AQ12" s="82"/>
      <c r="AU12" s="82" t="s">
        <v>89</v>
      </c>
      <c r="AV12" s="82"/>
      <c r="AW12" s="82" t="s">
        <v>89</v>
      </c>
      <c r="AX12" s="82"/>
      <c r="AY12" s="82" t="s">
        <v>89</v>
      </c>
      <c r="AZ12" s="82"/>
      <c r="BD12" s="82" t="s">
        <v>89</v>
      </c>
      <c r="BE12" s="82"/>
      <c r="BF12" s="82" t="s">
        <v>89</v>
      </c>
      <c r="BG12" s="82"/>
      <c r="BH12" s="82" t="s">
        <v>89</v>
      </c>
      <c r="BI12" s="82"/>
      <c r="BJ12" s="14"/>
      <c r="BK12" s="14"/>
      <c r="BM12" s="82" t="s">
        <v>89</v>
      </c>
      <c r="BN12" s="82"/>
      <c r="BO12" s="82" t="s">
        <v>89</v>
      </c>
      <c r="BP12" s="82"/>
      <c r="BQ12" s="82" t="s">
        <v>89</v>
      </c>
      <c r="BR12" s="82"/>
      <c r="BS12" s="14"/>
      <c r="BT12" s="14"/>
      <c r="BV12" s="82" t="s">
        <v>89</v>
      </c>
      <c r="BW12" s="82"/>
      <c r="BX12" s="82" t="s">
        <v>89</v>
      </c>
      <c r="BY12" s="82"/>
      <c r="BZ12" s="82" t="s">
        <v>89</v>
      </c>
      <c r="CA12" s="82"/>
      <c r="CE12" s="82" t="s">
        <v>89</v>
      </c>
      <c r="CF12" s="82"/>
      <c r="CG12" s="82" t="s">
        <v>89</v>
      </c>
      <c r="CH12" s="82"/>
      <c r="CI12" s="82" t="s">
        <v>89</v>
      </c>
      <c r="CJ12" s="82"/>
      <c r="CN12" s="82" t="s">
        <v>89</v>
      </c>
      <c r="CO12" s="82"/>
      <c r="CP12" s="82" t="s">
        <v>89</v>
      </c>
      <c r="CQ12" s="82"/>
      <c r="CR12" s="82" t="s">
        <v>89</v>
      </c>
      <c r="CS12" s="82"/>
      <c r="CW12" s="82" t="s">
        <v>89</v>
      </c>
      <c r="CX12" s="82"/>
      <c r="CY12" s="82" t="s">
        <v>89</v>
      </c>
      <c r="CZ12" s="82"/>
      <c r="DA12" s="82" t="s">
        <v>89</v>
      </c>
      <c r="DB12" s="82"/>
      <c r="DF12" s="82" t="s">
        <v>89</v>
      </c>
      <c r="DG12" s="82"/>
      <c r="DH12" s="82" t="s">
        <v>89</v>
      </c>
      <c r="DI12" s="82"/>
      <c r="DJ12" s="82" t="s">
        <v>89</v>
      </c>
      <c r="DK12" s="82"/>
      <c r="DO12" s="82" t="s">
        <v>89</v>
      </c>
      <c r="DP12" s="82"/>
      <c r="DQ12" s="82" t="s">
        <v>89</v>
      </c>
      <c r="DR12" s="82"/>
      <c r="DS12" s="82" t="s">
        <v>89</v>
      </c>
      <c r="DT12" s="82"/>
    </row>
    <row r="13" spans="2:124" ht="17" thickBot="1" x14ac:dyDescent="0.25">
      <c r="B13" s="5"/>
      <c r="D13" s="170"/>
      <c r="E13" s="170"/>
      <c r="F13" s="170"/>
      <c r="G13" s="255" t="s">
        <v>77</v>
      </c>
      <c r="H13" s="256"/>
      <c r="I13" t="s">
        <v>18</v>
      </c>
      <c r="N13" s="134" t="s">
        <v>143</v>
      </c>
      <c r="O13" s="134"/>
      <c r="P13" s="134"/>
      <c r="Q13" s="134"/>
      <c r="S13" s="134" t="s">
        <v>143</v>
      </c>
      <c r="T13" s="134"/>
      <c r="U13" s="134"/>
      <c r="V13" s="134"/>
      <c r="AC13" s="82" t="s">
        <v>87</v>
      </c>
      <c r="AD13" s="82"/>
      <c r="AE13" s="82" t="s">
        <v>87</v>
      </c>
      <c r="AF13" s="82"/>
      <c r="AG13" s="82" t="s">
        <v>87</v>
      </c>
      <c r="AH13" s="82">
        <f>D23</f>
        <v>0</v>
      </c>
      <c r="AL13" s="82" t="s">
        <v>87</v>
      </c>
      <c r="AM13" s="82"/>
      <c r="AN13" s="82" t="s">
        <v>87</v>
      </c>
      <c r="AO13" s="82"/>
      <c r="AP13" s="82" t="s">
        <v>87</v>
      </c>
      <c r="AQ13" s="82">
        <f>D18</f>
        <v>0</v>
      </c>
      <c r="AU13" s="82" t="s">
        <v>87</v>
      </c>
      <c r="AV13" s="82"/>
      <c r="AW13" s="82" t="s">
        <v>87</v>
      </c>
      <c r="AX13" s="82"/>
      <c r="AY13" s="82" t="s">
        <v>87</v>
      </c>
      <c r="AZ13" s="82">
        <f>D19</f>
        <v>0</v>
      </c>
      <c r="BD13" s="82" t="s">
        <v>87</v>
      </c>
      <c r="BE13" s="82"/>
      <c r="BF13" s="82" t="s">
        <v>87</v>
      </c>
      <c r="BG13" s="82"/>
      <c r="BH13" s="82" t="s">
        <v>87</v>
      </c>
      <c r="BI13" s="82">
        <f>D20</f>
        <v>0</v>
      </c>
      <c r="BJ13" s="14"/>
      <c r="BK13" s="14"/>
      <c r="BM13" s="82" t="s">
        <v>87</v>
      </c>
      <c r="BN13" s="82"/>
      <c r="BO13" s="82" t="s">
        <v>87</v>
      </c>
      <c r="BP13" s="82"/>
      <c r="BQ13" s="82" t="s">
        <v>87</v>
      </c>
      <c r="BR13" s="82">
        <f>D21</f>
        <v>0</v>
      </c>
      <c r="BS13" s="14"/>
      <c r="BT13" s="14"/>
      <c r="BV13" s="82" t="s">
        <v>87</v>
      </c>
      <c r="BW13" s="82"/>
      <c r="BX13" s="82" t="s">
        <v>87</v>
      </c>
      <c r="BY13" s="82"/>
      <c r="BZ13" s="82" t="s">
        <v>87</v>
      </c>
      <c r="CA13" s="82">
        <f>D27</f>
        <v>0</v>
      </c>
      <c r="CE13" s="82" t="s">
        <v>87</v>
      </c>
      <c r="CF13" s="82"/>
      <c r="CG13" s="82" t="s">
        <v>87</v>
      </c>
      <c r="CH13" s="82"/>
      <c r="CI13" s="82" t="s">
        <v>87</v>
      </c>
      <c r="CJ13" s="82">
        <f>D67</f>
        <v>0</v>
      </c>
      <c r="CN13" s="82" t="s">
        <v>87</v>
      </c>
      <c r="CO13" s="82"/>
      <c r="CP13" s="82" t="s">
        <v>87</v>
      </c>
      <c r="CQ13" s="82"/>
      <c r="CR13" s="82" t="s">
        <v>87</v>
      </c>
      <c r="CS13" s="82">
        <f>D16</f>
        <v>0</v>
      </c>
      <c r="CW13" s="82" t="s">
        <v>87</v>
      </c>
      <c r="CX13" s="82"/>
      <c r="CY13" s="82" t="s">
        <v>87</v>
      </c>
      <c r="CZ13" s="82"/>
      <c r="DA13" s="82" t="s">
        <v>87</v>
      </c>
      <c r="DB13" s="82">
        <f>D28</f>
        <v>0</v>
      </c>
      <c r="DF13" s="82" t="s">
        <v>87</v>
      </c>
      <c r="DG13" s="82"/>
      <c r="DH13" s="82" t="s">
        <v>87</v>
      </c>
      <c r="DI13" s="82"/>
      <c r="DJ13" s="82" t="s">
        <v>87</v>
      </c>
      <c r="DK13" s="82">
        <f>D44</f>
        <v>0</v>
      </c>
      <c r="DO13" s="82" t="s">
        <v>87</v>
      </c>
      <c r="DP13" s="82"/>
      <c r="DQ13" s="82" t="s">
        <v>87</v>
      </c>
      <c r="DR13" s="82"/>
      <c r="DS13" s="82" t="s">
        <v>87</v>
      </c>
      <c r="DT13" s="82">
        <f>D47</f>
        <v>0</v>
      </c>
    </row>
    <row r="14" spans="2:124" ht="17" thickBot="1" x14ac:dyDescent="0.25">
      <c r="B14" s="5"/>
      <c r="D14" s="10"/>
      <c r="E14" s="340" t="s">
        <v>460</v>
      </c>
      <c r="F14" s="341"/>
      <c r="G14" s="339" t="s">
        <v>459</v>
      </c>
      <c r="H14" s="339"/>
      <c r="I14" s="230" t="s">
        <v>324</v>
      </c>
      <c r="J14" s="230"/>
      <c r="K14" s="229" t="s">
        <v>323</v>
      </c>
      <c r="L14" s="229"/>
      <c r="N14" s="26" t="s">
        <v>141</v>
      </c>
      <c r="O14" s="27" t="s">
        <v>140</v>
      </c>
      <c r="P14" s="2" t="s">
        <v>321</v>
      </c>
      <c r="Q14" s="61" t="s">
        <v>149</v>
      </c>
      <c r="R14" s="11"/>
      <c r="S14" s="328" t="s">
        <v>141</v>
      </c>
      <c r="T14" s="329"/>
      <c r="U14" s="330" t="s">
        <v>149</v>
      </c>
      <c r="V14" s="331"/>
      <c r="AC14" s="82" t="s">
        <v>159</v>
      </c>
      <c r="AD14" s="82"/>
      <c r="AE14" s="82" t="s">
        <v>159</v>
      </c>
      <c r="AF14" s="82"/>
      <c r="AG14" s="82" t="s">
        <v>159</v>
      </c>
      <c r="AH14" s="82"/>
      <c r="AL14" s="82" t="s">
        <v>159</v>
      </c>
      <c r="AM14" s="82"/>
      <c r="AN14" s="82" t="s">
        <v>159</v>
      </c>
      <c r="AO14" s="82"/>
      <c r="AP14" s="82" t="s">
        <v>159</v>
      </c>
      <c r="AQ14" s="82"/>
      <c r="AU14" s="82" t="s">
        <v>159</v>
      </c>
      <c r="AV14" s="82"/>
      <c r="AW14" s="82" t="s">
        <v>159</v>
      </c>
      <c r="AX14" s="82"/>
      <c r="AY14" s="82" t="s">
        <v>159</v>
      </c>
      <c r="AZ14" s="82"/>
      <c r="BD14" s="82" t="s">
        <v>159</v>
      </c>
      <c r="BE14" s="82"/>
      <c r="BF14" s="82" t="s">
        <v>159</v>
      </c>
      <c r="BG14" s="82"/>
      <c r="BH14" s="82" t="s">
        <v>159</v>
      </c>
      <c r="BI14" s="82"/>
      <c r="BJ14" s="14"/>
      <c r="BK14" s="14"/>
      <c r="BM14" s="82" t="s">
        <v>159</v>
      </c>
      <c r="BN14" s="82"/>
      <c r="BO14" s="82" t="s">
        <v>159</v>
      </c>
      <c r="BP14" s="82"/>
      <c r="BQ14" s="82" t="s">
        <v>159</v>
      </c>
      <c r="BR14" s="82"/>
      <c r="BS14" s="14"/>
      <c r="BT14" s="14"/>
      <c r="BV14" s="82" t="s">
        <v>159</v>
      </c>
      <c r="BW14" s="82"/>
      <c r="BX14" s="82" t="s">
        <v>159</v>
      </c>
      <c r="BY14" s="82"/>
      <c r="BZ14" s="82" t="s">
        <v>159</v>
      </c>
      <c r="CA14" s="82"/>
      <c r="CE14" s="82" t="s">
        <v>159</v>
      </c>
      <c r="CF14" s="82"/>
      <c r="CG14" s="82" t="s">
        <v>159</v>
      </c>
      <c r="CH14" s="82"/>
      <c r="CI14" s="82" t="s">
        <v>159</v>
      </c>
      <c r="CJ14" s="82"/>
      <c r="CN14" s="82" t="s">
        <v>159</v>
      </c>
      <c r="CO14" s="82"/>
      <c r="CP14" s="82" t="s">
        <v>159</v>
      </c>
      <c r="CQ14" s="82"/>
      <c r="CR14" s="82" t="s">
        <v>159</v>
      </c>
      <c r="CS14" s="82"/>
      <c r="CW14" s="82" t="s">
        <v>159</v>
      </c>
      <c r="CX14" s="82"/>
      <c r="CY14" s="82" t="s">
        <v>159</v>
      </c>
      <c r="CZ14" s="82"/>
      <c r="DA14" s="82" t="s">
        <v>159</v>
      </c>
      <c r="DB14" s="82"/>
      <c r="DF14" s="82" t="s">
        <v>159</v>
      </c>
      <c r="DG14" s="82"/>
      <c r="DH14" s="82" t="s">
        <v>159</v>
      </c>
      <c r="DI14" s="82"/>
      <c r="DJ14" s="82" t="s">
        <v>159</v>
      </c>
      <c r="DK14" s="82"/>
      <c r="DO14" s="82" t="s">
        <v>159</v>
      </c>
      <c r="DP14" s="82"/>
      <c r="DQ14" s="82" t="s">
        <v>159</v>
      </c>
      <c r="DR14" s="82"/>
      <c r="DS14" s="82" t="s">
        <v>159</v>
      </c>
      <c r="DT14" s="82"/>
    </row>
    <row r="15" spans="2:124" ht="17" thickBot="1" x14ac:dyDescent="0.25">
      <c r="B15" s="4" t="s">
        <v>44</v>
      </c>
      <c r="D15" s="162" t="s">
        <v>25</v>
      </c>
      <c r="E15" s="162"/>
      <c r="F15" s="162"/>
      <c r="G15" s="162"/>
      <c r="H15" s="162"/>
      <c r="I15" s="230"/>
      <c r="J15" s="230"/>
      <c r="K15" s="229"/>
      <c r="L15" s="229"/>
      <c r="N15" s="63" t="e">
        <f>(DF30+DH30+DJ30+DF41+DH41+DJ41)/(D6+D9+D10+D11+D12+D13+U83+AA83+AA89+U89)*1</f>
        <v>#DIV/0!</v>
      </c>
      <c r="O15" s="66" t="e">
        <f>(CW30+CY30+DA30+CW41+CY41+DA41)/(D6+D9+D10+D11+D12+D13+U83+AA83+AA89+U89)*1</f>
        <v>#DIV/0!</v>
      </c>
      <c r="P15" s="66" t="e">
        <f>(DO30+DQ30+DS30+DO41+DQ41+DS41+DO8+DQ8+DS8+DO19+DQ19+DS19)/(D6+D9+D10+D11+D12+D13+U83+AA83+AA89+U89)*1</f>
        <v>#DIV/0!</v>
      </c>
      <c r="Q15" s="62" t="e">
        <f>(D103-N7)/(D6+D9+D10+D11+D12+D13+U83+AA83+AA89+U89)*1</f>
        <v>#DIV/0!</v>
      </c>
      <c r="S15" s="332" t="e">
        <f>(DF30+DH30+DJ30+DF41+DH41+DJ41)/(D6+D9+D10+D11+D12+D13+U83+AA83+AA89+U89)*1</f>
        <v>#DIV/0!</v>
      </c>
      <c r="T15" s="333"/>
      <c r="U15" s="332" t="e">
        <f>(D103-N7)/(D6+D9+D10+D11+D12+D13+U83+AA83+AA89+U89)*1</f>
        <v>#DIV/0!</v>
      </c>
      <c r="V15" s="333"/>
      <c r="AC15" s="68" t="s">
        <v>291</v>
      </c>
      <c r="AD15" s="68"/>
      <c r="AE15" s="68" t="s">
        <v>291</v>
      </c>
      <c r="AF15" s="68"/>
      <c r="AG15" s="68" t="s">
        <v>291</v>
      </c>
      <c r="AH15" s="68"/>
      <c r="AL15" s="68" t="s">
        <v>291</v>
      </c>
      <c r="AM15" s="68"/>
      <c r="AN15" s="68" t="s">
        <v>291</v>
      </c>
      <c r="AO15" s="68"/>
      <c r="AP15" s="68" t="s">
        <v>291</v>
      </c>
      <c r="AQ15" s="68"/>
      <c r="AU15" s="68" t="s">
        <v>291</v>
      </c>
      <c r="AV15" s="68"/>
      <c r="AW15" s="68" t="s">
        <v>291</v>
      </c>
      <c r="AX15" s="68"/>
      <c r="AY15" s="68" t="s">
        <v>291</v>
      </c>
      <c r="AZ15" s="68"/>
      <c r="BD15" s="68" t="s">
        <v>291</v>
      </c>
      <c r="BE15" s="68"/>
      <c r="BF15" s="68" t="s">
        <v>291</v>
      </c>
      <c r="BG15" s="68"/>
      <c r="BH15" s="68" t="s">
        <v>291</v>
      </c>
      <c r="BI15" s="68"/>
      <c r="BM15" s="68" t="s">
        <v>291</v>
      </c>
      <c r="BN15" s="68"/>
      <c r="BO15" s="68" t="s">
        <v>291</v>
      </c>
      <c r="BP15" s="68"/>
      <c r="BQ15" s="68" t="s">
        <v>291</v>
      </c>
      <c r="BR15" s="68"/>
      <c r="BV15" s="68" t="s">
        <v>291</v>
      </c>
      <c r="BW15" s="68"/>
      <c r="BX15" s="68" t="s">
        <v>291</v>
      </c>
      <c r="BY15" s="68"/>
      <c r="BZ15" s="68" t="s">
        <v>291</v>
      </c>
      <c r="CA15" s="68"/>
      <c r="CE15" s="68" t="s">
        <v>291</v>
      </c>
      <c r="CF15" s="68"/>
      <c r="CG15" s="68" t="s">
        <v>291</v>
      </c>
      <c r="CH15" s="68"/>
      <c r="CI15" s="68" t="s">
        <v>291</v>
      </c>
      <c r="CJ15" s="68"/>
      <c r="CN15" s="68" t="s">
        <v>291</v>
      </c>
      <c r="CO15" s="68"/>
      <c r="CP15" s="68" t="s">
        <v>291</v>
      </c>
      <c r="CQ15" s="68"/>
      <c r="CR15" s="68" t="s">
        <v>291</v>
      </c>
      <c r="CS15" s="68"/>
      <c r="CW15" s="68" t="s">
        <v>291</v>
      </c>
      <c r="CX15" s="68"/>
      <c r="CY15" s="68" t="s">
        <v>291</v>
      </c>
      <c r="CZ15" s="68"/>
      <c r="DA15" s="68" t="s">
        <v>291</v>
      </c>
      <c r="DB15" s="68"/>
      <c r="DF15" s="68" t="s">
        <v>291</v>
      </c>
      <c r="DG15" s="68"/>
      <c r="DH15" s="68" t="s">
        <v>291</v>
      </c>
      <c r="DI15" s="68"/>
      <c r="DJ15" s="68" t="s">
        <v>291</v>
      </c>
      <c r="DK15" s="68"/>
      <c r="DO15" s="68" t="s">
        <v>291</v>
      </c>
      <c r="DP15" s="68"/>
      <c r="DQ15" s="68" t="s">
        <v>291</v>
      </c>
      <c r="DR15" s="68"/>
      <c r="DS15" s="68" t="s">
        <v>291</v>
      </c>
      <c r="DT15" s="68"/>
    </row>
    <row r="16" spans="2:124" ht="17" thickBot="1" x14ac:dyDescent="0.25">
      <c r="B16" s="35" t="s">
        <v>28</v>
      </c>
      <c r="D16" s="200"/>
      <c r="E16" s="201"/>
      <c r="F16" s="202"/>
      <c r="G16" s="77" t="s">
        <v>159</v>
      </c>
      <c r="H16" s="101" t="s">
        <v>70</v>
      </c>
      <c r="I16" s="118" t="s">
        <v>114</v>
      </c>
      <c r="J16" s="118"/>
      <c r="K16" s="225"/>
      <c r="L16" s="225"/>
      <c r="N16" s="65">
        <f>DF30+DH30+DJ30+DF41+DH41+DJ41</f>
        <v>0</v>
      </c>
      <c r="O16" s="31">
        <f>CW30+CY30+DA30+CW41+CY41+DA41</f>
        <v>0</v>
      </c>
      <c r="P16" s="31">
        <f>DO30+DQ30+DS30+DO41+DQ41+DS41+DO8+DQ8+DS8+DO19+DQ19+DS19</f>
        <v>0</v>
      </c>
      <c r="Q16" s="59" t="e">
        <f>(D6+D9+D10+D11+D12+D13+U83+AA83+AA89+U89)*Q15/1</f>
        <v>#DIV/0!</v>
      </c>
      <c r="S16" s="266">
        <f>DF30+DH30+DJ30+DF41+DH41+DJ41</f>
        <v>0</v>
      </c>
      <c r="T16" s="267"/>
      <c r="U16" s="337" t="e">
        <f>(D6+D9+D10+D11+D12+D13+U83+AA83+AA89+U89)*Q15/1</f>
        <v>#DIV/0!</v>
      </c>
      <c r="V16" s="338"/>
    </row>
    <row r="17" spans="2:126" ht="17" thickBot="1" x14ac:dyDescent="0.25">
      <c r="B17" s="35" t="s">
        <v>29</v>
      </c>
      <c r="D17" s="200"/>
      <c r="E17" s="201"/>
      <c r="F17" s="202"/>
      <c r="G17" s="77" t="s">
        <v>159</v>
      </c>
      <c r="H17" s="102" t="s">
        <v>7</v>
      </c>
      <c r="I17" s="118" t="s">
        <v>114</v>
      </c>
      <c r="J17" s="118"/>
      <c r="K17" s="225"/>
      <c r="L17" s="225"/>
      <c r="N17" s="135" t="e">
        <f>(Q15+O15+N15+P15)</f>
        <v>#DIV/0!</v>
      </c>
      <c r="O17" s="135"/>
      <c r="P17" s="138" t="s">
        <v>144</v>
      </c>
      <c r="Q17" s="138"/>
      <c r="S17" s="135" t="e">
        <f>(U15+S15)</f>
        <v>#DIV/0!</v>
      </c>
      <c r="T17" s="135"/>
      <c r="U17" s="138" t="s">
        <v>144</v>
      </c>
      <c r="V17" s="138"/>
    </row>
    <row r="18" spans="2:126" ht="17" thickBot="1" x14ac:dyDescent="0.25">
      <c r="B18" s="35" t="s">
        <v>30</v>
      </c>
      <c r="D18" s="170"/>
      <c r="E18" s="170"/>
      <c r="F18" s="200"/>
      <c r="G18" s="77" t="s">
        <v>159</v>
      </c>
      <c r="H18" s="38" t="s">
        <v>4</v>
      </c>
      <c r="I18" s="118" t="s">
        <v>114</v>
      </c>
      <c r="J18" s="118"/>
      <c r="K18" s="225"/>
      <c r="L18" s="225"/>
      <c r="N18" s="136" t="e">
        <f>N16+O16+Q16+P16</f>
        <v>#DIV/0!</v>
      </c>
      <c r="O18" s="137"/>
      <c r="S18" s="136" t="e">
        <f>S16+U16</f>
        <v>#DIV/0!</v>
      </c>
      <c r="T18" s="137"/>
      <c r="V18"/>
      <c r="AC18" s="222" t="s">
        <v>160</v>
      </c>
      <c r="AD18" s="223"/>
      <c r="AE18" s="222" t="s">
        <v>178</v>
      </c>
      <c r="AF18" s="223"/>
      <c r="AG18" s="218" t="s">
        <v>180</v>
      </c>
      <c r="AH18" s="218"/>
      <c r="AI18" s="218" t="s">
        <v>310</v>
      </c>
      <c r="AJ18" s="218"/>
      <c r="AL18" s="222" t="s">
        <v>183</v>
      </c>
      <c r="AM18" s="223"/>
      <c r="AN18" s="222" t="s">
        <v>185</v>
      </c>
      <c r="AO18" s="223"/>
      <c r="AP18" s="218" t="s">
        <v>187</v>
      </c>
      <c r="AQ18" s="218"/>
      <c r="AR18" s="218" t="s">
        <v>295</v>
      </c>
      <c r="AS18" s="218"/>
      <c r="AU18" s="222" t="s">
        <v>189</v>
      </c>
      <c r="AV18" s="223"/>
      <c r="AW18" s="222" t="s">
        <v>191</v>
      </c>
      <c r="AX18" s="223"/>
      <c r="AY18" s="218" t="s">
        <v>193</v>
      </c>
      <c r="AZ18" s="218"/>
      <c r="BA18" s="218" t="s">
        <v>298</v>
      </c>
      <c r="BB18" s="218"/>
      <c r="BD18" s="222" t="s">
        <v>196</v>
      </c>
      <c r="BE18" s="223"/>
      <c r="BF18" s="222" t="s">
        <v>197</v>
      </c>
      <c r="BG18" s="223"/>
      <c r="BH18" s="218" t="s">
        <v>199</v>
      </c>
      <c r="BI18" s="218"/>
      <c r="BJ18" s="218" t="s">
        <v>303</v>
      </c>
      <c r="BK18" s="218"/>
      <c r="BM18" s="222" t="s">
        <v>201</v>
      </c>
      <c r="BN18" s="223"/>
      <c r="BO18" s="222" t="s">
        <v>203</v>
      </c>
      <c r="BP18" s="223"/>
      <c r="BQ18" s="218" t="s">
        <v>205</v>
      </c>
      <c r="BR18" s="218"/>
      <c r="BS18" s="218" t="s">
        <v>304</v>
      </c>
      <c r="BT18" s="218"/>
      <c r="BV18" s="222" t="s">
        <v>207</v>
      </c>
      <c r="BW18" s="223"/>
      <c r="BX18" s="222" t="s">
        <v>209</v>
      </c>
      <c r="BY18" s="223"/>
      <c r="BZ18" s="218" t="s">
        <v>211</v>
      </c>
      <c r="CA18" s="218"/>
      <c r="CB18" s="218" t="s">
        <v>309</v>
      </c>
      <c r="CC18" s="218"/>
      <c r="CE18" s="222" t="s">
        <v>356</v>
      </c>
      <c r="CF18" s="223"/>
      <c r="CG18" s="222" t="s">
        <v>357</v>
      </c>
      <c r="CH18" s="223"/>
      <c r="CI18" s="218" t="s">
        <v>358</v>
      </c>
      <c r="CJ18" s="218"/>
      <c r="CK18" s="218" t="s">
        <v>359</v>
      </c>
      <c r="CL18" s="218"/>
      <c r="CN18" s="216" t="s">
        <v>376</v>
      </c>
      <c r="CO18" s="217"/>
      <c r="CP18" s="216" t="s">
        <v>378</v>
      </c>
      <c r="CQ18" s="217"/>
      <c r="CR18" s="216" t="s">
        <v>380</v>
      </c>
      <c r="CS18" s="217"/>
      <c r="CT18" s="218" t="s">
        <v>381</v>
      </c>
      <c r="CU18" s="218"/>
      <c r="CW18" s="216" t="s">
        <v>399</v>
      </c>
      <c r="CX18" s="217"/>
      <c r="CY18" s="216" t="s">
        <v>400</v>
      </c>
      <c r="CZ18" s="217"/>
      <c r="DA18" s="216" t="s">
        <v>401</v>
      </c>
      <c r="DB18" s="217"/>
      <c r="DC18" s="218" t="s">
        <v>402</v>
      </c>
      <c r="DD18" s="218"/>
      <c r="DF18" s="216" t="s">
        <v>420</v>
      </c>
      <c r="DG18" s="217"/>
      <c r="DH18" s="216" t="s">
        <v>421</v>
      </c>
      <c r="DI18" s="217"/>
      <c r="DJ18" s="216" t="s">
        <v>422</v>
      </c>
      <c r="DK18" s="217"/>
      <c r="DL18" s="218" t="s">
        <v>423</v>
      </c>
      <c r="DM18" s="218"/>
      <c r="DO18" s="216" t="s">
        <v>441</v>
      </c>
      <c r="DP18" s="217"/>
      <c r="DQ18" s="216" t="s">
        <v>442</v>
      </c>
      <c r="DR18" s="217"/>
      <c r="DS18" s="216" t="s">
        <v>443</v>
      </c>
      <c r="DT18" s="217"/>
      <c r="DU18" s="218" t="s">
        <v>444</v>
      </c>
      <c r="DV18" s="218"/>
    </row>
    <row r="19" spans="2:126" ht="17" thickBot="1" x14ac:dyDescent="0.25">
      <c r="B19" s="35" t="s">
        <v>31</v>
      </c>
      <c r="D19" s="170"/>
      <c r="E19" s="170"/>
      <c r="F19" s="200"/>
      <c r="G19" s="77" t="s">
        <v>159</v>
      </c>
      <c r="H19" s="38" t="s">
        <v>5</v>
      </c>
      <c r="I19" s="118" t="s">
        <v>114</v>
      </c>
      <c r="J19" s="118"/>
      <c r="K19" s="225"/>
      <c r="L19" s="225"/>
      <c r="N19" s="130" t="e">
        <f>1-N17</f>
        <v>#DIV/0!</v>
      </c>
      <c r="O19" s="131"/>
      <c r="P19" s="133" t="s">
        <v>120</v>
      </c>
      <c r="Q19" s="133"/>
      <c r="S19" s="130" t="e">
        <f>1-S17</f>
        <v>#DIV/0!</v>
      </c>
      <c r="T19" s="131"/>
      <c r="U19" s="133" t="s">
        <v>120</v>
      </c>
      <c r="V19" s="133"/>
      <c r="AC19" s="219">
        <f>VLOOKUP(G23,AC20:AD26,2,FALSE)</f>
        <v>0</v>
      </c>
      <c r="AD19" s="219"/>
      <c r="AE19" s="219">
        <f>VLOOKUP(G23,AE20:AF26,2,FALSE)</f>
        <v>0</v>
      </c>
      <c r="AF19" s="219"/>
      <c r="AG19" s="219">
        <f>VLOOKUP(G23,AG20:AH26,2,FALSE)</f>
        <v>0</v>
      </c>
      <c r="AH19" s="219"/>
      <c r="AI19" s="219">
        <f>VLOOKUP(G23,AI20:AJ26,2,FALSE)</f>
        <v>0</v>
      </c>
      <c r="AJ19" s="219"/>
      <c r="AL19" s="219">
        <f>VLOOKUP(G18,AL20:AM26,2,FALSE)</f>
        <v>0</v>
      </c>
      <c r="AM19" s="219"/>
      <c r="AN19" s="219">
        <f>VLOOKUP(G18,AN20:AO26,2,FALSE)</f>
        <v>0</v>
      </c>
      <c r="AO19" s="219"/>
      <c r="AP19" s="219">
        <f>VLOOKUP(G18,AP20:AQ26,2,FALSE)</f>
        <v>0</v>
      </c>
      <c r="AQ19" s="219"/>
      <c r="AR19" s="219">
        <f>VLOOKUP(G18,AR20:AS26,2,FALSE)</f>
        <v>0</v>
      </c>
      <c r="AS19" s="219"/>
      <c r="AU19" s="219">
        <f>VLOOKUP(G19,AU20:AV26,2,FALSE)</f>
        <v>0</v>
      </c>
      <c r="AV19" s="219"/>
      <c r="AW19" s="219">
        <f>VLOOKUP(G19,AW20:AX26,2,FALSE)</f>
        <v>0</v>
      </c>
      <c r="AX19" s="219"/>
      <c r="AY19" s="219">
        <f>VLOOKUP(G19,AY20:AZ26,2,FALSE)</f>
        <v>0</v>
      </c>
      <c r="AZ19" s="219"/>
      <c r="BA19" s="219">
        <f>VLOOKUP(G19,BA20:BB26,2,FALSE)</f>
        <v>0</v>
      </c>
      <c r="BB19" s="219"/>
      <c r="BD19" s="219">
        <f>VLOOKUP(G20,BD20:BE26,2,FALSE)</f>
        <v>0</v>
      </c>
      <c r="BE19" s="219"/>
      <c r="BF19" s="219">
        <f>VLOOKUP(G20,BF20:BG26,2,FALSE)</f>
        <v>0</v>
      </c>
      <c r="BG19" s="219"/>
      <c r="BH19" s="219">
        <f>VLOOKUP(G20,BH20:BI26,2,FALSE)</f>
        <v>0</v>
      </c>
      <c r="BI19" s="219"/>
      <c r="BJ19" s="219">
        <f>VLOOKUP(G20,BJ20:BK26,2,FALSE)</f>
        <v>0</v>
      </c>
      <c r="BK19" s="219"/>
      <c r="BM19" s="219">
        <f>VLOOKUP(G21,BM20:BN26,2,FALSE)</f>
        <v>0</v>
      </c>
      <c r="BN19" s="219"/>
      <c r="BO19" s="219">
        <f>VLOOKUP(G21,BO20:BP26,2,FALSE)</f>
        <v>0</v>
      </c>
      <c r="BP19" s="219"/>
      <c r="BQ19" s="219">
        <f>VLOOKUP(G21,BQ20:BR26,2,FALSE)</f>
        <v>0</v>
      </c>
      <c r="BR19" s="219"/>
      <c r="BS19" s="219">
        <f>VLOOKUP(G21,BS20:BT26,2,FALSE)</f>
        <v>0</v>
      </c>
      <c r="BT19" s="219"/>
      <c r="BV19" s="219">
        <f>VLOOKUP(G27,BV20:BW26,2,FALSE)</f>
        <v>0</v>
      </c>
      <c r="BW19" s="219"/>
      <c r="BX19" s="219">
        <f>VLOOKUP(G27,BX20:BY26,2,FALSE)</f>
        <v>0</v>
      </c>
      <c r="BY19" s="219"/>
      <c r="BZ19" s="219">
        <f>VLOOKUP(G27,BZ20:CA26,2,FALSE)</f>
        <v>0</v>
      </c>
      <c r="CA19" s="219"/>
      <c r="CB19" s="219">
        <f>VLOOKUP(G27,CB20:CC26,2,FALSE)</f>
        <v>0</v>
      </c>
      <c r="CC19" s="219"/>
      <c r="CE19" s="219">
        <f>VLOOKUP(H68,CE20:CF26,2,FALSE)</f>
        <v>0</v>
      </c>
      <c r="CF19" s="219"/>
      <c r="CG19" s="219">
        <f>VLOOKUP(H68,CG20:CH26,2,FALSE)</f>
        <v>0</v>
      </c>
      <c r="CH19" s="219"/>
      <c r="CI19" s="219">
        <f>VLOOKUP(H68,CI20:CJ26,2,FALSE)</f>
        <v>0</v>
      </c>
      <c r="CJ19" s="219"/>
      <c r="CK19" s="219">
        <f>VLOOKUP(H68,CK20:CL26,2,FALSE)</f>
        <v>0</v>
      </c>
      <c r="CL19" s="219"/>
      <c r="CN19" s="219">
        <f>VLOOKUP(G16,CN20:CO26,2,FALSE)</f>
        <v>0</v>
      </c>
      <c r="CO19" s="219"/>
      <c r="CP19" s="219">
        <f>VLOOKUP(G16,CP20:CQ26,2,FALSE)</f>
        <v>0</v>
      </c>
      <c r="CQ19" s="219"/>
      <c r="CR19" s="219">
        <f>VLOOKUP(G16,CR20:CS26,2,FALSE)</f>
        <v>0</v>
      </c>
      <c r="CS19" s="219"/>
      <c r="CT19" s="219">
        <f>VLOOKUP(G16,CT20:CU26,2,FALSE)</f>
        <v>0</v>
      </c>
      <c r="CU19" s="219"/>
      <c r="CW19" s="219">
        <f>VLOOKUP(G28,CW20:CX26,2,FALSE)</f>
        <v>0</v>
      </c>
      <c r="CX19" s="219"/>
      <c r="CY19" s="219">
        <f>VLOOKUP(G28,CY20:CZ26,2,FALSE)</f>
        <v>0</v>
      </c>
      <c r="CZ19" s="219"/>
      <c r="DA19" s="219">
        <f>VLOOKUP(G28,DA20:DB26,2,FALSE)</f>
        <v>0</v>
      </c>
      <c r="DB19" s="219"/>
      <c r="DC19" s="219">
        <f>VLOOKUP(G28,DC20:DD26,2,FALSE)</f>
        <v>0</v>
      </c>
      <c r="DD19" s="219"/>
      <c r="DF19" s="219">
        <f>VLOOKUP(G44,DF20:DG26,2,FALSE)</f>
        <v>0</v>
      </c>
      <c r="DG19" s="219"/>
      <c r="DH19" s="219">
        <f>VLOOKUP(G44,DH20:DI26,2,FALSE)</f>
        <v>0</v>
      </c>
      <c r="DI19" s="219"/>
      <c r="DJ19" s="219">
        <f>VLOOKUP(G44,DJ20:DK26,2,FALSE)</f>
        <v>0</v>
      </c>
      <c r="DK19" s="219"/>
      <c r="DL19" s="219">
        <f>VLOOKUP(G44,DL20:DM26,2,FALSE)</f>
        <v>0</v>
      </c>
      <c r="DM19" s="219"/>
      <c r="DO19" s="219">
        <f>VLOOKUP(G47,DO20:DP26,2,FALSE)</f>
        <v>0</v>
      </c>
      <c r="DP19" s="219"/>
      <c r="DQ19" s="219">
        <f>VLOOKUP(G47,DQ20:DR26,2,FALSE)</f>
        <v>0</v>
      </c>
      <c r="DR19" s="219"/>
      <c r="DS19" s="219">
        <f>VLOOKUP(G47,DS20:DT26,2,FALSE)</f>
        <v>0</v>
      </c>
      <c r="DT19" s="219"/>
      <c r="DU19" s="219">
        <f>VLOOKUP(G47,DU20:DV26,2,FALSE)</f>
        <v>0</v>
      </c>
      <c r="DV19" s="219"/>
    </row>
    <row r="20" spans="2:126" ht="17" thickBot="1" x14ac:dyDescent="0.25">
      <c r="B20" s="35" t="s">
        <v>32</v>
      </c>
      <c r="D20" s="170"/>
      <c r="E20" s="170"/>
      <c r="F20" s="200"/>
      <c r="G20" s="77" t="s">
        <v>159</v>
      </c>
      <c r="H20" s="38" t="s">
        <v>20</v>
      </c>
      <c r="I20" s="118" t="s">
        <v>114</v>
      </c>
      <c r="J20" s="118"/>
      <c r="K20" s="225"/>
      <c r="L20" s="225"/>
      <c r="N20" s="277" t="e">
        <f>(D6+D9+D10+D11+D12+D13+U83+AA83+AA89+U89)*N19/1</f>
        <v>#DIV/0!</v>
      </c>
      <c r="O20" s="278"/>
      <c r="S20" s="277" t="e">
        <f>(D6+D9+D10+D11+D12+D13+U83+AA83+AA89+U89)*S19/1</f>
        <v>#DIV/0!</v>
      </c>
      <c r="T20" s="278"/>
      <c r="V20"/>
      <c r="AC20" s="82" t="s">
        <v>158</v>
      </c>
      <c r="AD20" s="82"/>
      <c r="AE20" s="82" t="s">
        <v>158</v>
      </c>
      <c r="AF20" s="82"/>
      <c r="AG20" s="82" t="s">
        <v>158</v>
      </c>
      <c r="AH20" s="82"/>
      <c r="AI20" s="82" t="s">
        <v>158</v>
      </c>
      <c r="AJ20" s="82"/>
      <c r="AL20" s="82" t="s">
        <v>158</v>
      </c>
      <c r="AM20" s="82"/>
      <c r="AN20" s="82" t="s">
        <v>158</v>
      </c>
      <c r="AO20" s="82"/>
      <c r="AP20" s="82" t="s">
        <v>158</v>
      </c>
      <c r="AQ20" s="82"/>
      <c r="AR20" s="82" t="s">
        <v>158</v>
      </c>
      <c r="AS20" s="82"/>
      <c r="AU20" s="82" t="s">
        <v>158</v>
      </c>
      <c r="AV20" s="82"/>
      <c r="AW20" s="82" t="s">
        <v>158</v>
      </c>
      <c r="AX20" s="82"/>
      <c r="AY20" s="82" t="s">
        <v>158</v>
      </c>
      <c r="AZ20" s="82"/>
      <c r="BA20" s="82" t="s">
        <v>158</v>
      </c>
      <c r="BB20" s="82"/>
      <c r="BD20" s="82" t="s">
        <v>158</v>
      </c>
      <c r="BE20" s="82"/>
      <c r="BF20" s="82" t="s">
        <v>158</v>
      </c>
      <c r="BG20" s="82"/>
      <c r="BH20" s="82" t="s">
        <v>158</v>
      </c>
      <c r="BI20" s="82"/>
      <c r="BJ20" s="82" t="s">
        <v>158</v>
      </c>
      <c r="BK20" s="82"/>
      <c r="BM20" s="82" t="s">
        <v>158</v>
      </c>
      <c r="BN20" s="82"/>
      <c r="BO20" s="82" t="s">
        <v>158</v>
      </c>
      <c r="BP20" s="82"/>
      <c r="BQ20" s="82" t="s">
        <v>158</v>
      </c>
      <c r="BR20" s="82"/>
      <c r="BS20" s="82" t="s">
        <v>158</v>
      </c>
      <c r="BT20" s="82"/>
      <c r="BV20" s="82" t="s">
        <v>158</v>
      </c>
      <c r="BW20" s="82"/>
      <c r="BX20" s="82" t="s">
        <v>158</v>
      </c>
      <c r="BY20" s="82"/>
      <c r="BZ20" s="82" t="s">
        <v>158</v>
      </c>
      <c r="CA20" s="82"/>
      <c r="CB20" s="82" t="s">
        <v>158</v>
      </c>
      <c r="CC20" s="82"/>
      <c r="CE20" s="82" t="s">
        <v>158</v>
      </c>
      <c r="CF20" s="82"/>
      <c r="CG20" s="82" t="s">
        <v>158</v>
      </c>
      <c r="CH20" s="82"/>
      <c r="CI20" s="82" t="s">
        <v>158</v>
      </c>
      <c r="CJ20" s="82"/>
      <c r="CK20" s="82" t="s">
        <v>158</v>
      </c>
      <c r="CL20" s="82"/>
      <c r="CN20" s="82" t="s">
        <v>158</v>
      </c>
      <c r="CO20" s="82"/>
      <c r="CP20" s="82" t="s">
        <v>158</v>
      </c>
      <c r="CQ20" s="82"/>
      <c r="CR20" s="82" t="s">
        <v>158</v>
      </c>
      <c r="CS20" s="82"/>
      <c r="CT20" s="82" t="s">
        <v>158</v>
      </c>
      <c r="CU20" s="82"/>
      <c r="CW20" s="82" t="s">
        <v>158</v>
      </c>
      <c r="CX20" s="82"/>
      <c r="CY20" s="82" t="s">
        <v>158</v>
      </c>
      <c r="CZ20" s="82"/>
      <c r="DA20" s="82" t="s">
        <v>158</v>
      </c>
      <c r="DB20" s="82"/>
      <c r="DC20" s="82" t="s">
        <v>158</v>
      </c>
      <c r="DD20" s="82"/>
      <c r="DF20" s="82" t="s">
        <v>158</v>
      </c>
      <c r="DG20" s="82"/>
      <c r="DH20" s="82" t="s">
        <v>158</v>
      </c>
      <c r="DI20" s="82"/>
      <c r="DJ20" s="82" t="s">
        <v>158</v>
      </c>
      <c r="DK20" s="82"/>
      <c r="DL20" s="82" t="s">
        <v>158</v>
      </c>
      <c r="DM20" s="82"/>
      <c r="DO20" s="82" t="s">
        <v>158</v>
      </c>
      <c r="DP20" s="82"/>
      <c r="DQ20" s="82" t="s">
        <v>158</v>
      </c>
      <c r="DR20" s="82"/>
      <c r="DS20" s="82" t="s">
        <v>158</v>
      </c>
      <c r="DT20" s="82"/>
      <c r="DU20" s="82" t="s">
        <v>158</v>
      </c>
      <c r="DV20" s="82"/>
    </row>
    <row r="21" spans="2:126" ht="17" thickBot="1" x14ac:dyDescent="0.25">
      <c r="B21" s="35" t="s">
        <v>33</v>
      </c>
      <c r="D21" s="170"/>
      <c r="E21" s="170"/>
      <c r="F21" s="200"/>
      <c r="G21" s="77" t="s">
        <v>159</v>
      </c>
      <c r="H21" s="38" t="s">
        <v>8</v>
      </c>
      <c r="I21" s="118" t="s">
        <v>114</v>
      </c>
      <c r="J21" s="118"/>
      <c r="K21" s="225"/>
      <c r="L21" s="225"/>
      <c r="AC21" s="82" t="s">
        <v>130</v>
      </c>
      <c r="AD21" s="82">
        <f>D23</f>
        <v>0</v>
      </c>
      <c r="AE21" s="82" t="s">
        <v>130</v>
      </c>
      <c r="AF21" s="68"/>
      <c r="AG21" s="82" t="s">
        <v>130</v>
      </c>
      <c r="AH21" s="82"/>
      <c r="AI21" s="82" t="s">
        <v>130</v>
      </c>
      <c r="AJ21" s="82"/>
      <c r="AL21" s="82" t="s">
        <v>130</v>
      </c>
      <c r="AM21" s="82">
        <f>D18</f>
        <v>0</v>
      </c>
      <c r="AN21" s="82" t="s">
        <v>130</v>
      </c>
      <c r="AO21" s="68"/>
      <c r="AP21" s="82" t="s">
        <v>130</v>
      </c>
      <c r="AQ21" s="82"/>
      <c r="AR21" s="82" t="s">
        <v>130</v>
      </c>
      <c r="AS21" s="82"/>
      <c r="AU21" s="82" t="s">
        <v>130</v>
      </c>
      <c r="AV21" s="82">
        <f>D19</f>
        <v>0</v>
      </c>
      <c r="AW21" s="82" t="s">
        <v>130</v>
      </c>
      <c r="AX21" s="68"/>
      <c r="AY21" s="82" t="s">
        <v>130</v>
      </c>
      <c r="AZ21" s="82"/>
      <c r="BA21" s="82" t="s">
        <v>130</v>
      </c>
      <c r="BB21" s="82"/>
      <c r="BD21" s="82" t="s">
        <v>130</v>
      </c>
      <c r="BE21" s="82">
        <f>D20</f>
        <v>0</v>
      </c>
      <c r="BF21" s="82" t="s">
        <v>130</v>
      </c>
      <c r="BG21" s="68"/>
      <c r="BH21" s="82" t="s">
        <v>130</v>
      </c>
      <c r="BI21" s="82"/>
      <c r="BJ21" s="82" t="s">
        <v>130</v>
      </c>
      <c r="BK21" s="82"/>
      <c r="BM21" s="82" t="s">
        <v>130</v>
      </c>
      <c r="BN21" s="82">
        <f>D21</f>
        <v>0</v>
      </c>
      <c r="BO21" s="82" t="s">
        <v>130</v>
      </c>
      <c r="BP21" s="68"/>
      <c r="BQ21" s="82" t="s">
        <v>130</v>
      </c>
      <c r="BR21" s="82"/>
      <c r="BS21" s="82" t="s">
        <v>130</v>
      </c>
      <c r="BT21" s="82"/>
      <c r="BV21" s="82" t="s">
        <v>130</v>
      </c>
      <c r="BW21" s="82">
        <f>D27</f>
        <v>0</v>
      </c>
      <c r="BX21" s="82" t="s">
        <v>130</v>
      </c>
      <c r="BY21" s="68"/>
      <c r="BZ21" s="82" t="s">
        <v>130</v>
      </c>
      <c r="CA21" s="82"/>
      <c r="CB21" s="82" t="s">
        <v>130</v>
      </c>
      <c r="CC21" s="82"/>
      <c r="CE21" s="82" t="s">
        <v>130</v>
      </c>
      <c r="CF21" s="82">
        <f>D67</f>
        <v>0</v>
      </c>
      <c r="CG21" s="82" t="s">
        <v>130</v>
      </c>
      <c r="CH21" s="68"/>
      <c r="CI21" s="82" t="s">
        <v>130</v>
      </c>
      <c r="CJ21" s="82"/>
      <c r="CK21" s="82" t="s">
        <v>130</v>
      </c>
      <c r="CL21" s="82"/>
      <c r="CN21" s="82" t="s">
        <v>130</v>
      </c>
      <c r="CO21" s="82">
        <f>D16</f>
        <v>0</v>
      </c>
      <c r="CP21" s="82" t="s">
        <v>130</v>
      </c>
      <c r="CQ21" s="68"/>
      <c r="CR21" s="82" t="s">
        <v>130</v>
      </c>
      <c r="CS21" s="82"/>
      <c r="CT21" s="82" t="s">
        <v>130</v>
      </c>
      <c r="CU21" s="82"/>
      <c r="CW21" s="82" t="s">
        <v>130</v>
      </c>
      <c r="CX21" s="82">
        <f>D28</f>
        <v>0</v>
      </c>
      <c r="CY21" s="82" t="s">
        <v>130</v>
      </c>
      <c r="CZ21" s="68"/>
      <c r="DA21" s="82" t="s">
        <v>130</v>
      </c>
      <c r="DB21" s="82"/>
      <c r="DC21" s="82" t="s">
        <v>130</v>
      </c>
      <c r="DD21" s="82"/>
      <c r="DF21" s="82" t="s">
        <v>130</v>
      </c>
      <c r="DG21" s="82">
        <f>D44</f>
        <v>0</v>
      </c>
      <c r="DH21" s="82" t="s">
        <v>130</v>
      </c>
      <c r="DI21" s="68"/>
      <c r="DJ21" s="82" t="s">
        <v>130</v>
      </c>
      <c r="DK21" s="82"/>
      <c r="DL21" s="82" t="s">
        <v>130</v>
      </c>
      <c r="DM21" s="82"/>
      <c r="DO21" s="82" t="s">
        <v>130</v>
      </c>
      <c r="DP21" s="82">
        <f>D47</f>
        <v>0</v>
      </c>
      <c r="DQ21" s="82" t="s">
        <v>130</v>
      </c>
      <c r="DR21" s="68"/>
      <c r="DS21" s="82" t="s">
        <v>130</v>
      </c>
      <c r="DT21" s="82"/>
      <c r="DU21" s="82" t="s">
        <v>130</v>
      </c>
      <c r="DV21" s="82"/>
    </row>
    <row r="22" spans="2:126" x14ac:dyDescent="0.2">
      <c r="B22" s="35" t="s">
        <v>34</v>
      </c>
      <c r="D22" s="170"/>
      <c r="E22" s="170"/>
      <c r="F22" s="200"/>
      <c r="G22" s="77" t="s">
        <v>159</v>
      </c>
      <c r="H22" s="38" t="s">
        <v>43</v>
      </c>
      <c r="I22" s="118" t="s">
        <v>114</v>
      </c>
      <c r="J22" s="118"/>
      <c r="K22" s="225"/>
      <c r="L22" s="225"/>
      <c r="O22" s="279" t="s">
        <v>287</v>
      </c>
      <c r="P22" s="280"/>
      <c r="AC22" s="82" t="s">
        <v>88</v>
      </c>
      <c r="AD22" s="82"/>
      <c r="AE22" s="82" t="s">
        <v>88</v>
      </c>
      <c r="AF22" s="82"/>
      <c r="AG22" s="82" t="s">
        <v>88</v>
      </c>
      <c r="AH22" s="82"/>
      <c r="AI22" s="82" t="s">
        <v>88</v>
      </c>
      <c r="AJ22" s="82"/>
      <c r="AL22" s="82" t="s">
        <v>88</v>
      </c>
      <c r="AM22" s="82"/>
      <c r="AN22" s="82" t="s">
        <v>88</v>
      </c>
      <c r="AO22" s="82"/>
      <c r="AP22" s="82" t="s">
        <v>88</v>
      </c>
      <c r="AQ22" s="82"/>
      <c r="AR22" s="82" t="s">
        <v>88</v>
      </c>
      <c r="AS22" s="82"/>
      <c r="AU22" s="82" t="s">
        <v>88</v>
      </c>
      <c r="AV22" s="82"/>
      <c r="AW22" s="82" t="s">
        <v>88</v>
      </c>
      <c r="AX22" s="82"/>
      <c r="AY22" s="82" t="s">
        <v>88</v>
      </c>
      <c r="AZ22" s="82"/>
      <c r="BA22" s="82" t="s">
        <v>88</v>
      </c>
      <c r="BB22" s="82"/>
      <c r="BD22" s="82" t="s">
        <v>88</v>
      </c>
      <c r="BE22" s="82"/>
      <c r="BF22" s="82" t="s">
        <v>88</v>
      </c>
      <c r="BG22" s="82"/>
      <c r="BH22" s="82" t="s">
        <v>88</v>
      </c>
      <c r="BI22" s="82"/>
      <c r="BJ22" s="82" t="s">
        <v>88</v>
      </c>
      <c r="BK22" s="82"/>
      <c r="BM22" s="82" t="s">
        <v>88</v>
      </c>
      <c r="BN22" s="82"/>
      <c r="BO22" s="82" t="s">
        <v>88</v>
      </c>
      <c r="BP22" s="82"/>
      <c r="BQ22" s="82" t="s">
        <v>88</v>
      </c>
      <c r="BR22" s="82"/>
      <c r="BS22" s="82" t="s">
        <v>88</v>
      </c>
      <c r="BT22" s="82"/>
      <c r="BV22" s="82" t="s">
        <v>88</v>
      </c>
      <c r="BW22" s="82"/>
      <c r="BX22" s="82" t="s">
        <v>88</v>
      </c>
      <c r="BY22" s="82"/>
      <c r="BZ22" s="82" t="s">
        <v>88</v>
      </c>
      <c r="CA22" s="82"/>
      <c r="CB22" s="82" t="s">
        <v>88</v>
      </c>
      <c r="CC22" s="82"/>
      <c r="CE22" s="82" t="s">
        <v>88</v>
      </c>
      <c r="CF22" s="82"/>
      <c r="CG22" s="82" t="s">
        <v>88</v>
      </c>
      <c r="CH22" s="82"/>
      <c r="CI22" s="82" t="s">
        <v>88</v>
      </c>
      <c r="CJ22" s="82"/>
      <c r="CK22" s="82" t="s">
        <v>88</v>
      </c>
      <c r="CL22" s="82"/>
      <c r="CN22" s="82" t="s">
        <v>88</v>
      </c>
      <c r="CO22" s="82"/>
      <c r="CP22" s="82" t="s">
        <v>88</v>
      </c>
      <c r="CQ22" s="82"/>
      <c r="CR22" s="82" t="s">
        <v>88</v>
      </c>
      <c r="CS22" s="82"/>
      <c r="CT22" s="82" t="s">
        <v>88</v>
      </c>
      <c r="CU22" s="82"/>
      <c r="CW22" s="82" t="s">
        <v>88</v>
      </c>
      <c r="CX22" s="82"/>
      <c r="CY22" s="82" t="s">
        <v>88</v>
      </c>
      <c r="CZ22" s="82"/>
      <c r="DA22" s="82" t="s">
        <v>88</v>
      </c>
      <c r="DB22" s="82"/>
      <c r="DC22" s="82" t="s">
        <v>88</v>
      </c>
      <c r="DD22" s="82"/>
      <c r="DF22" s="82" t="s">
        <v>88</v>
      </c>
      <c r="DG22" s="82"/>
      <c r="DH22" s="82" t="s">
        <v>88</v>
      </c>
      <c r="DI22" s="82"/>
      <c r="DJ22" s="82" t="s">
        <v>88</v>
      </c>
      <c r="DK22" s="82"/>
      <c r="DL22" s="82" t="s">
        <v>88</v>
      </c>
      <c r="DM22" s="82"/>
      <c r="DO22" s="82" t="s">
        <v>88</v>
      </c>
      <c r="DP22" s="82"/>
      <c r="DQ22" s="82" t="s">
        <v>88</v>
      </c>
      <c r="DR22" s="82"/>
      <c r="DS22" s="82" t="s">
        <v>88</v>
      </c>
      <c r="DT22" s="82"/>
      <c r="DU22" s="82" t="s">
        <v>88</v>
      </c>
      <c r="DV22" s="82"/>
    </row>
    <row r="23" spans="2:126" x14ac:dyDescent="0.2">
      <c r="B23" s="35" t="s">
        <v>35</v>
      </c>
      <c r="D23" s="170"/>
      <c r="E23" s="170"/>
      <c r="F23" s="200"/>
      <c r="G23" s="77" t="s">
        <v>159</v>
      </c>
      <c r="H23" s="38" t="s">
        <v>27</v>
      </c>
      <c r="I23" s="118" t="s">
        <v>114</v>
      </c>
      <c r="J23" s="118"/>
      <c r="K23" s="225"/>
      <c r="L23" s="225"/>
      <c r="O23" s="69" t="s">
        <v>288</v>
      </c>
      <c r="P23" s="70" t="s">
        <v>289</v>
      </c>
      <c r="AC23" s="82" t="s">
        <v>89</v>
      </c>
      <c r="AD23" s="82"/>
      <c r="AE23" s="82" t="s">
        <v>89</v>
      </c>
      <c r="AF23" s="82">
        <f>D23</f>
        <v>0</v>
      </c>
      <c r="AG23" s="82" t="s">
        <v>89</v>
      </c>
      <c r="AH23" s="82"/>
      <c r="AI23" s="82" t="s">
        <v>89</v>
      </c>
      <c r="AJ23" s="82"/>
      <c r="AL23" s="82" t="s">
        <v>89</v>
      </c>
      <c r="AM23" s="82"/>
      <c r="AN23" s="82" t="s">
        <v>89</v>
      </c>
      <c r="AO23" s="82">
        <f>D18</f>
        <v>0</v>
      </c>
      <c r="AP23" s="82" t="s">
        <v>89</v>
      </c>
      <c r="AQ23" s="82"/>
      <c r="AR23" s="82" t="s">
        <v>89</v>
      </c>
      <c r="AS23" s="82"/>
      <c r="AU23" s="82" t="s">
        <v>89</v>
      </c>
      <c r="AV23" s="82"/>
      <c r="AW23" s="82" t="s">
        <v>89</v>
      </c>
      <c r="AX23" s="82">
        <f>D19</f>
        <v>0</v>
      </c>
      <c r="AY23" s="82" t="s">
        <v>89</v>
      </c>
      <c r="AZ23" s="82"/>
      <c r="BA23" s="82" t="s">
        <v>89</v>
      </c>
      <c r="BB23" s="82"/>
      <c r="BD23" s="82" t="s">
        <v>89</v>
      </c>
      <c r="BE23" s="82"/>
      <c r="BF23" s="82" t="s">
        <v>89</v>
      </c>
      <c r="BG23" s="82">
        <f>D20</f>
        <v>0</v>
      </c>
      <c r="BH23" s="82" t="s">
        <v>89</v>
      </c>
      <c r="BI23" s="82"/>
      <c r="BJ23" s="82" t="s">
        <v>89</v>
      </c>
      <c r="BK23" s="82"/>
      <c r="BM23" s="82" t="s">
        <v>89</v>
      </c>
      <c r="BN23" s="82"/>
      <c r="BO23" s="82" t="s">
        <v>89</v>
      </c>
      <c r="BP23" s="82">
        <f>D21</f>
        <v>0</v>
      </c>
      <c r="BQ23" s="82" t="s">
        <v>89</v>
      </c>
      <c r="BR23" s="82"/>
      <c r="BS23" s="82" t="s">
        <v>89</v>
      </c>
      <c r="BT23" s="82"/>
      <c r="BV23" s="82" t="s">
        <v>89</v>
      </c>
      <c r="BW23" s="82"/>
      <c r="BX23" s="82" t="s">
        <v>89</v>
      </c>
      <c r="BY23" s="82">
        <f>D27</f>
        <v>0</v>
      </c>
      <c r="BZ23" s="82" t="s">
        <v>89</v>
      </c>
      <c r="CA23" s="82"/>
      <c r="CB23" s="82" t="s">
        <v>89</v>
      </c>
      <c r="CC23" s="82"/>
      <c r="CE23" s="82" t="s">
        <v>89</v>
      </c>
      <c r="CF23" s="82"/>
      <c r="CG23" s="82" t="s">
        <v>89</v>
      </c>
      <c r="CH23" s="82">
        <f>D67</f>
        <v>0</v>
      </c>
      <c r="CI23" s="82" t="s">
        <v>89</v>
      </c>
      <c r="CJ23" s="82"/>
      <c r="CK23" s="82" t="s">
        <v>89</v>
      </c>
      <c r="CL23" s="82"/>
      <c r="CN23" s="82" t="s">
        <v>89</v>
      </c>
      <c r="CO23" s="82"/>
      <c r="CP23" s="82" t="s">
        <v>89</v>
      </c>
      <c r="CQ23" s="82">
        <f>D16</f>
        <v>0</v>
      </c>
      <c r="CR23" s="82" t="s">
        <v>89</v>
      </c>
      <c r="CS23" s="82"/>
      <c r="CT23" s="82" t="s">
        <v>89</v>
      </c>
      <c r="CU23" s="82"/>
      <c r="CW23" s="82" t="s">
        <v>89</v>
      </c>
      <c r="CX23" s="82"/>
      <c r="CY23" s="82" t="s">
        <v>89</v>
      </c>
      <c r="CZ23" s="82">
        <f>D28</f>
        <v>0</v>
      </c>
      <c r="DA23" s="82" t="s">
        <v>89</v>
      </c>
      <c r="DB23" s="82"/>
      <c r="DC23" s="82" t="s">
        <v>89</v>
      </c>
      <c r="DD23" s="82"/>
      <c r="DF23" s="82" t="s">
        <v>89</v>
      </c>
      <c r="DG23" s="82"/>
      <c r="DH23" s="82" t="s">
        <v>89</v>
      </c>
      <c r="DI23" s="82">
        <f>D44</f>
        <v>0</v>
      </c>
      <c r="DJ23" s="82" t="s">
        <v>89</v>
      </c>
      <c r="DK23" s="82"/>
      <c r="DL23" s="82" t="s">
        <v>89</v>
      </c>
      <c r="DM23" s="82"/>
      <c r="DO23" s="82" t="s">
        <v>89</v>
      </c>
      <c r="DP23" s="82"/>
      <c r="DQ23" s="82" t="s">
        <v>89</v>
      </c>
      <c r="DR23" s="82">
        <f>D47</f>
        <v>0</v>
      </c>
      <c r="DS23" s="82" t="s">
        <v>89</v>
      </c>
      <c r="DT23" s="82"/>
      <c r="DU23" s="82" t="s">
        <v>89</v>
      </c>
      <c r="DV23" s="82"/>
    </row>
    <row r="24" spans="2:126" x14ac:dyDescent="0.2">
      <c r="B24" s="35" t="s">
        <v>36</v>
      </c>
      <c r="D24" s="200"/>
      <c r="E24" s="201"/>
      <c r="F24" s="201"/>
      <c r="G24" s="77" t="s">
        <v>291</v>
      </c>
      <c r="H24" s="38" t="s">
        <v>284</v>
      </c>
      <c r="I24" s="118" t="s">
        <v>114</v>
      </c>
      <c r="J24" s="118"/>
      <c r="K24" s="225"/>
      <c r="L24" s="225"/>
      <c r="O24" s="71" t="s">
        <v>158</v>
      </c>
      <c r="P24" s="72">
        <f>AC75+AC84+AC93+AC8+AL8+AU8+BD8+BM8+BV8+AC30+AL30+AU30+BD30+AC52+AL52+AU52+BD52+BM52+BM30+BV30+BV52+CE8+CE30+CE52+CN8+CN30+CN52+CW8+CW30+CW52+DF8+DF30+DF52+DO8+DO30</f>
        <v>0</v>
      </c>
      <c r="AC24" s="82" t="s">
        <v>87</v>
      </c>
      <c r="AD24" s="82"/>
      <c r="AE24" s="82" t="s">
        <v>87</v>
      </c>
      <c r="AF24" s="82"/>
      <c r="AG24" s="82" t="s">
        <v>87</v>
      </c>
      <c r="AH24" s="82"/>
      <c r="AI24" s="82" t="s">
        <v>87</v>
      </c>
      <c r="AJ24" s="82"/>
      <c r="AL24" s="82" t="s">
        <v>87</v>
      </c>
      <c r="AM24" s="82"/>
      <c r="AN24" s="82" t="s">
        <v>87</v>
      </c>
      <c r="AO24" s="82"/>
      <c r="AP24" s="82" t="s">
        <v>87</v>
      </c>
      <c r="AQ24" s="82"/>
      <c r="AR24" s="82" t="s">
        <v>87</v>
      </c>
      <c r="AS24" s="82"/>
      <c r="AU24" s="82" t="s">
        <v>87</v>
      </c>
      <c r="AV24" s="82"/>
      <c r="AW24" s="82" t="s">
        <v>87</v>
      </c>
      <c r="AX24" s="82"/>
      <c r="AY24" s="82" t="s">
        <v>87</v>
      </c>
      <c r="AZ24" s="82"/>
      <c r="BA24" s="82" t="s">
        <v>87</v>
      </c>
      <c r="BB24" s="82"/>
      <c r="BD24" s="82" t="s">
        <v>87</v>
      </c>
      <c r="BE24" s="82"/>
      <c r="BF24" s="82" t="s">
        <v>87</v>
      </c>
      <c r="BG24" s="82"/>
      <c r="BH24" s="82" t="s">
        <v>87</v>
      </c>
      <c r="BI24" s="82"/>
      <c r="BJ24" s="82" t="s">
        <v>87</v>
      </c>
      <c r="BK24" s="82"/>
      <c r="BM24" s="82" t="s">
        <v>87</v>
      </c>
      <c r="BN24" s="82"/>
      <c r="BO24" s="82" t="s">
        <v>87</v>
      </c>
      <c r="BP24" s="82"/>
      <c r="BQ24" s="82" t="s">
        <v>87</v>
      </c>
      <c r="BR24" s="82"/>
      <c r="BS24" s="82" t="s">
        <v>87</v>
      </c>
      <c r="BT24" s="82"/>
      <c r="BV24" s="82" t="s">
        <v>87</v>
      </c>
      <c r="BW24" s="82"/>
      <c r="BX24" s="82" t="s">
        <v>87</v>
      </c>
      <c r="BY24" s="82"/>
      <c r="BZ24" s="82" t="s">
        <v>87</v>
      </c>
      <c r="CA24" s="82"/>
      <c r="CB24" s="82" t="s">
        <v>87</v>
      </c>
      <c r="CC24" s="82"/>
      <c r="CE24" s="82" t="s">
        <v>87</v>
      </c>
      <c r="CF24" s="82"/>
      <c r="CG24" s="82" t="s">
        <v>87</v>
      </c>
      <c r="CH24" s="82"/>
      <c r="CI24" s="82" t="s">
        <v>87</v>
      </c>
      <c r="CJ24" s="82"/>
      <c r="CK24" s="82" t="s">
        <v>87</v>
      </c>
      <c r="CL24" s="82"/>
      <c r="CN24" s="82" t="s">
        <v>87</v>
      </c>
      <c r="CO24" s="82"/>
      <c r="CP24" s="82" t="s">
        <v>87</v>
      </c>
      <c r="CQ24" s="82"/>
      <c r="CR24" s="82" t="s">
        <v>87</v>
      </c>
      <c r="CS24" s="82"/>
      <c r="CT24" s="82" t="s">
        <v>87</v>
      </c>
      <c r="CU24" s="82"/>
      <c r="CW24" s="82" t="s">
        <v>87</v>
      </c>
      <c r="CX24" s="82"/>
      <c r="CY24" s="82" t="s">
        <v>87</v>
      </c>
      <c r="CZ24" s="82"/>
      <c r="DA24" s="82" t="s">
        <v>87</v>
      </c>
      <c r="DB24" s="82"/>
      <c r="DC24" s="82" t="s">
        <v>87</v>
      </c>
      <c r="DD24" s="82"/>
      <c r="DF24" s="82" t="s">
        <v>87</v>
      </c>
      <c r="DG24" s="82"/>
      <c r="DH24" s="82" t="s">
        <v>87</v>
      </c>
      <c r="DI24" s="82"/>
      <c r="DJ24" s="82" t="s">
        <v>87</v>
      </c>
      <c r="DK24" s="82"/>
      <c r="DL24" s="82" t="s">
        <v>87</v>
      </c>
      <c r="DM24" s="82"/>
      <c r="DO24" s="82" t="s">
        <v>87</v>
      </c>
      <c r="DP24" s="82"/>
      <c r="DQ24" s="82" t="s">
        <v>87</v>
      </c>
      <c r="DR24" s="82"/>
      <c r="DS24" s="82" t="s">
        <v>87</v>
      </c>
      <c r="DT24" s="82"/>
      <c r="DU24" s="82" t="s">
        <v>87</v>
      </c>
      <c r="DV24" s="82"/>
    </row>
    <row r="25" spans="2:126" x14ac:dyDescent="0.2">
      <c r="B25" s="35" t="s">
        <v>37</v>
      </c>
      <c r="D25" s="200"/>
      <c r="E25" s="201"/>
      <c r="F25" s="201"/>
      <c r="G25" s="77" t="s">
        <v>291</v>
      </c>
      <c r="H25" s="38" t="s">
        <v>285</v>
      </c>
      <c r="I25" s="118" t="s">
        <v>114</v>
      </c>
      <c r="J25" s="118"/>
      <c r="K25" s="225"/>
      <c r="L25" s="225"/>
      <c r="O25" s="71" t="s">
        <v>130</v>
      </c>
      <c r="P25" s="72">
        <f>AE75+AE84+AE93+AC19+AL19+AU19+BD19+BM19+BV19+AC41+AL41+AU41+BD41+AC63+AL63+AU63+BD63+BM63+BM41+BV41+BV63+CE19+CE41+CE63+CN19+CN41+CN63+CW19+CW41+CW63+DF19+DF41+DF63+DO19+DO41</f>
        <v>0</v>
      </c>
      <c r="AC25" s="82" t="s">
        <v>159</v>
      </c>
      <c r="AD25" s="82"/>
      <c r="AE25" s="82" t="s">
        <v>159</v>
      </c>
      <c r="AF25" s="82"/>
      <c r="AG25" s="82" t="s">
        <v>159</v>
      </c>
      <c r="AH25" s="82">
        <f>D23</f>
        <v>0</v>
      </c>
      <c r="AI25" s="82" t="s">
        <v>159</v>
      </c>
      <c r="AJ25" s="68"/>
      <c r="AL25" s="82" t="s">
        <v>159</v>
      </c>
      <c r="AM25" s="82"/>
      <c r="AN25" s="82" t="s">
        <v>159</v>
      </c>
      <c r="AO25" s="82"/>
      <c r="AP25" s="82" t="s">
        <v>159</v>
      </c>
      <c r="AQ25" s="82">
        <f>D18</f>
        <v>0</v>
      </c>
      <c r="AR25" s="82" t="s">
        <v>159</v>
      </c>
      <c r="AS25" s="68"/>
      <c r="AU25" s="82" t="s">
        <v>159</v>
      </c>
      <c r="AV25" s="82"/>
      <c r="AW25" s="82" t="s">
        <v>159</v>
      </c>
      <c r="AX25" s="82"/>
      <c r="AY25" s="82" t="s">
        <v>159</v>
      </c>
      <c r="AZ25" s="82">
        <f>D19</f>
        <v>0</v>
      </c>
      <c r="BA25" s="82" t="s">
        <v>159</v>
      </c>
      <c r="BB25" s="68"/>
      <c r="BD25" s="82" t="s">
        <v>159</v>
      </c>
      <c r="BE25" s="82"/>
      <c r="BF25" s="82" t="s">
        <v>159</v>
      </c>
      <c r="BG25" s="82"/>
      <c r="BH25" s="82" t="s">
        <v>159</v>
      </c>
      <c r="BI25" s="82">
        <f>D20</f>
        <v>0</v>
      </c>
      <c r="BJ25" s="82" t="s">
        <v>159</v>
      </c>
      <c r="BK25" s="68"/>
      <c r="BM25" s="82" t="s">
        <v>159</v>
      </c>
      <c r="BN25" s="82"/>
      <c r="BO25" s="82" t="s">
        <v>159</v>
      </c>
      <c r="BP25" s="82"/>
      <c r="BQ25" s="82" t="s">
        <v>159</v>
      </c>
      <c r="BR25" s="82">
        <f>D21</f>
        <v>0</v>
      </c>
      <c r="BS25" s="82" t="s">
        <v>159</v>
      </c>
      <c r="BT25" s="68"/>
      <c r="BV25" s="82" t="s">
        <v>159</v>
      </c>
      <c r="BW25" s="82"/>
      <c r="BX25" s="82" t="s">
        <v>159</v>
      </c>
      <c r="BY25" s="82"/>
      <c r="BZ25" s="82" t="s">
        <v>159</v>
      </c>
      <c r="CA25" s="82">
        <f>D27</f>
        <v>0</v>
      </c>
      <c r="CB25" s="82" t="s">
        <v>159</v>
      </c>
      <c r="CC25" s="68"/>
      <c r="CE25" s="82" t="s">
        <v>159</v>
      </c>
      <c r="CF25" s="82"/>
      <c r="CG25" s="82" t="s">
        <v>159</v>
      </c>
      <c r="CH25" s="82"/>
      <c r="CI25" s="82" t="s">
        <v>159</v>
      </c>
      <c r="CJ25" s="82">
        <f>D67</f>
        <v>0</v>
      </c>
      <c r="CK25" s="82" t="s">
        <v>159</v>
      </c>
      <c r="CL25" s="68"/>
      <c r="CN25" s="82" t="s">
        <v>159</v>
      </c>
      <c r="CO25" s="82"/>
      <c r="CP25" s="82" t="s">
        <v>159</v>
      </c>
      <c r="CQ25" s="82"/>
      <c r="CR25" s="82" t="s">
        <v>159</v>
      </c>
      <c r="CS25" s="82">
        <f>D16</f>
        <v>0</v>
      </c>
      <c r="CT25" s="82" t="s">
        <v>159</v>
      </c>
      <c r="CU25" s="68"/>
      <c r="CW25" s="82" t="s">
        <v>159</v>
      </c>
      <c r="CX25" s="82"/>
      <c r="CY25" s="82" t="s">
        <v>159</v>
      </c>
      <c r="CZ25" s="82"/>
      <c r="DA25" s="82" t="s">
        <v>159</v>
      </c>
      <c r="DB25" s="82">
        <f>D28</f>
        <v>0</v>
      </c>
      <c r="DC25" s="82" t="s">
        <v>159</v>
      </c>
      <c r="DD25" s="68"/>
      <c r="DF25" s="82" t="s">
        <v>159</v>
      </c>
      <c r="DG25" s="82"/>
      <c r="DH25" s="82" t="s">
        <v>159</v>
      </c>
      <c r="DI25" s="82"/>
      <c r="DJ25" s="82" t="s">
        <v>159</v>
      </c>
      <c r="DK25" s="82">
        <f>D44</f>
        <v>0</v>
      </c>
      <c r="DL25" s="82" t="s">
        <v>159</v>
      </c>
      <c r="DM25" s="68"/>
      <c r="DO25" s="82" t="s">
        <v>159</v>
      </c>
      <c r="DP25" s="82"/>
      <c r="DQ25" s="82" t="s">
        <v>159</v>
      </c>
      <c r="DR25" s="82"/>
      <c r="DS25" s="82" t="s">
        <v>159</v>
      </c>
      <c r="DT25" s="82">
        <f>D47</f>
        <v>0</v>
      </c>
      <c r="DU25" s="82" t="s">
        <v>159</v>
      </c>
      <c r="DV25" s="68"/>
    </row>
    <row r="26" spans="2:126" x14ac:dyDescent="0.2">
      <c r="B26" s="35" t="s">
        <v>38</v>
      </c>
      <c r="D26" s="200"/>
      <c r="E26" s="201"/>
      <c r="F26" s="201"/>
      <c r="G26" s="77" t="s">
        <v>291</v>
      </c>
      <c r="H26" s="38" t="s">
        <v>286</v>
      </c>
      <c r="I26" s="118" t="s">
        <v>114</v>
      </c>
      <c r="J26" s="118"/>
      <c r="K26" s="225"/>
      <c r="L26" s="225"/>
      <c r="O26" s="71" t="s">
        <v>88</v>
      </c>
      <c r="P26" s="72">
        <f>AG75+AG84+AG93+AE8+AN8+AW8+BF8+BO8+BX8+AE30+AN30+AW30+BF30+AE52+AN52+AW52+BF52+BO52+BO30+BX30+BX52+CG8+CG30+CG52+CP8+CP30+CP52+CY8+CY30+CY52+DH8+DH30+DH52+DQ8+DQ30</f>
        <v>0</v>
      </c>
      <c r="AC26" s="68" t="s">
        <v>291</v>
      </c>
      <c r="AD26" s="68"/>
      <c r="AE26" s="68" t="s">
        <v>291</v>
      </c>
      <c r="AF26" s="68"/>
      <c r="AG26" s="68" t="s">
        <v>291</v>
      </c>
      <c r="AH26" s="68"/>
      <c r="AI26" s="68" t="s">
        <v>291</v>
      </c>
      <c r="AJ26" s="82">
        <f>D23</f>
        <v>0</v>
      </c>
      <c r="AL26" s="68" t="s">
        <v>291</v>
      </c>
      <c r="AM26" s="68"/>
      <c r="AN26" s="68" t="s">
        <v>291</v>
      </c>
      <c r="AO26" s="68"/>
      <c r="AP26" s="68" t="s">
        <v>291</v>
      </c>
      <c r="AQ26" s="68"/>
      <c r="AR26" s="68" t="s">
        <v>291</v>
      </c>
      <c r="AS26" s="82">
        <f>D18</f>
        <v>0</v>
      </c>
      <c r="AU26" s="68" t="s">
        <v>291</v>
      </c>
      <c r="AV26" s="68"/>
      <c r="AW26" s="68" t="s">
        <v>291</v>
      </c>
      <c r="AX26" s="68"/>
      <c r="AY26" s="68" t="s">
        <v>291</v>
      </c>
      <c r="AZ26" s="68"/>
      <c r="BA26" s="68" t="s">
        <v>291</v>
      </c>
      <c r="BB26" s="82">
        <f>D19</f>
        <v>0</v>
      </c>
      <c r="BD26" s="68" t="s">
        <v>291</v>
      </c>
      <c r="BE26" s="68"/>
      <c r="BF26" s="68" t="s">
        <v>291</v>
      </c>
      <c r="BG26" s="68"/>
      <c r="BH26" s="68" t="s">
        <v>291</v>
      </c>
      <c r="BI26" s="68"/>
      <c r="BJ26" s="68" t="s">
        <v>291</v>
      </c>
      <c r="BK26" s="82">
        <f>D20</f>
        <v>0</v>
      </c>
      <c r="BM26" s="68" t="s">
        <v>291</v>
      </c>
      <c r="BN26" s="68"/>
      <c r="BO26" s="68" t="s">
        <v>291</v>
      </c>
      <c r="BP26" s="68"/>
      <c r="BQ26" s="68" t="s">
        <v>291</v>
      </c>
      <c r="BR26" s="68"/>
      <c r="BS26" s="68" t="s">
        <v>291</v>
      </c>
      <c r="BT26" s="82">
        <f>D21</f>
        <v>0</v>
      </c>
      <c r="BV26" s="68" t="s">
        <v>291</v>
      </c>
      <c r="BW26" s="68"/>
      <c r="BX26" s="68" t="s">
        <v>291</v>
      </c>
      <c r="BY26" s="68"/>
      <c r="BZ26" s="68" t="s">
        <v>291</v>
      </c>
      <c r="CA26" s="68"/>
      <c r="CB26" s="68" t="s">
        <v>291</v>
      </c>
      <c r="CC26" s="82">
        <f>D27</f>
        <v>0</v>
      </c>
      <c r="CE26" s="68" t="s">
        <v>291</v>
      </c>
      <c r="CF26" s="68"/>
      <c r="CG26" s="68" t="s">
        <v>291</v>
      </c>
      <c r="CH26" s="68"/>
      <c r="CI26" s="68" t="s">
        <v>291</v>
      </c>
      <c r="CJ26" s="68"/>
      <c r="CK26" s="68" t="s">
        <v>291</v>
      </c>
      <c r="CL26" s="82">
        <f>D67</f>
        <v>0</v>
      </c>
      <c r="CN26" s="68" t="s">
        <v>291</v>
      </c>
      <c r="CO26" s="68"/>
      <c r="CP26" s="68" t="s">
        <v>291</v>
      </c>
      <c r="CQ26" s="68"/>
      <c r="CR26" s="68" t="s">
        <v>291</v>
      </c>
      <c r="CS26" s="68"/>
      <c r="CT26" s="68" t="s">
        <v>291</v>
      </c>
      <c r="CU26" s="82">
        <f>D16</f>
        <v>0</v>
      </c>
      <c r="CW26" s="68" t="s">
        <v>291</v>
      </c>
      <c r="CX26" s="68"/>
      <c r="CY26" s="68" t="s">
        <v>291</v>
      </c>
      <c r="CZ26" s="68"/>
      <c r="DA26" s="68" t="s">
        <v>291</v>
      </c>
      <c r="DB26" s="68"/>
      <c r="DC26" s="68" t="s">
        <v>291</v>
      </c>
      <c r="DD26" s="82">
        <f>D28</f>
        <v>0</v>
      </c>
      <c r="DF26" s="68" t="s">
        <v>291</v>
      </c>
      <c r="DG26" s="68"/>
      <c r="DH26" s="68" t="s">
        <v>291</v>
      </c>
      <c r="DI26" s="68"/>
      <c r="DJ26" s="68" t="s">
        <v>291</v>
      </c>
      <c r="DK26" s="68"/>
      <c r="DL26" s="68" t="s">
        <v>291</v>
      </c>
      <c r="DM26" s="82">
        <f>D44</f>
        <v>0</v>
      </c>
      <c r="DO26" s="68" t="s">
        <v>291</v>
      </c>
      <c r="DP26" s="68"/>
      <c r="DQ26" s="68" t="s">
        <v>291</v>
      </c>
      <c r="DR26" s="68"/>
      <c r="DS26" s="68" t="s">
        <v>291</v>
      </c>
      <c r="DT26" s="68"/>
      <c r="DU26" s="68" t="s">
        <v>291</v>
      </c>
      <c r="DV26" s="82">
        <f>D47</f>
        <v>0</v>
      </c>
    </row>
    <row r="27" spans="2:126" x14ac:dyDescent="0.2">
      <c r="B27" s="35" t="s">
        <v>39</v>
      </c>
      <c r="D27" s="170"/>
      <c r="E27" s="170"/>
      <c r="F27" s="200"/>
      <c r="G27" s="77" t="s">
        <v>159</v>
      </c>
      <c r="H27" s="38" t="s">
        <v>6</v>
      </c>
      <c r="I27" s="118" t="s">
        <v>114</v>
      </c>
      <c r="J27" s="118"/>
      <c r="K27" s="225"/>
      <c r="L27" s="225"/>
      <c r="O27" s="71" t="s">
        <v>89</v>
      </c>
      <c r="P27" s="72">
        <f>AI75+AI84+AI93+AE19+AN19+AW19+BF19+BO19+BX19+AE41+AN41+AW41+BF41+AE63+AN63+AW63+BF63+BO63+BO41+BX41+BX63+CG19+CG41+CG63+CP19+CP41+CP63+CY19+CY41+CY63+DH19+DH41+DH63+DQ19+DQ41</f>
        <v>0</v>
      </c>
    </row>
    <row r="28" spans="2:126" ht="17" thickBot="1" x14ac:dyDescent="0.25">
      <c r="B28" s="245" t="s">
        <v>146</v>
      </c>
      <c r="D28" s="246"/>
      <c r="E28" s="246"/>
      <c r="F28" s="246"/>
      <c r="G28" s="77" t="s">
        <v>159</v>
      </c>
      <c r="H28" s="100" t="s">
        <v>76</v>
      </c>
      <c r="I28" s="118" t="s">
        <v>114</v>
      </c>
      <c r="J28" s="118"/>
      <c r="K28" s="225"/>
      <c r="L28" s="225"/>
      <c r="O28" s="71" t="s">
        <v>87</v>
      </c>
      <c r="P28" s="72">
        <f>AK75+AK84+AK93+AG8+AP8+AY8+BH8+BQ8+BZ8+AG30+AP30+AY30+BH30+AG52+AP52+AY52+BH52+BQ52+BQ30+BZ30+BZ52+CI8+CI30+CI52+CR8+CR30+CR52+DA8+DA30+DA52+DJ8+DJ30+DJ52+DS8+DS30</f>
        <v>0</v>
      </c>
    </row>
    <row r="29" spans="2:126" ht="17" thickBot="1" x14ac:dyDescent="0.25">
      <c r="B29" s="245"/>
      <c r="C29" s="29"/>
      <c r="D29" s="247"/>
      <c r="E29" s="247"/>
      <c r="F29" s="248"/>
      <c r="G29" s="77" t="s">
        <v>159</v>
      </c>
      <c r="H29" s="287" t="s">
        <v>110</v>
      </c>
      <c r="I29" s="118" t="s">
        <v>114</v>
      </c>
      <c r="J29" s="118"/>
      <c r="K29" s="225"/>
      <c r="L29" s="225"/>
      <c r="O29" s="73" t="s">
        <v>159</v>
      </c>
      <c r="P29" s="74">
        <f>AG19+AP19+AY19+BH19+BQ19+BZ19+AG41+AP41+AY41+AG63+AP63+AY63+BH63+BQ63+BQ41+BZ41+BZ63+BH41+CI19+CI41+CI63+CR19+CR41+CR63+DA19+DA41+DA63+DJ19+DJ41+DJ63+DS19+DS41</f>
        <v>0</v>
      </c>
      <c r="AC29" s="222" t="s">
        <v>212</v>
      </c>
      <c r="AD29" s="223"/>
      <c r="AE29" s="222" t="s">
        <v>214</v>
      </c>
      <c r="AF29" s="223"/>
      <c r="AG29" s="222" t="s">
        <v>216</v>
      </c>
      <c r="AH29" s="223"/>
      <c r="AL29" s="222" t="s">
        <v>218</v>
      </c>
      <c r="AM29" s="223"/>
      <c r="AN29" s="222" t="s">
        <v>220</v>
      </c>
      <c r="AO29" s="223"/>
      <c r="AP29" s="222" t="s">
        <v>222</v>
      </c>
      <c r="AQ29" s="223"/>
      <c r="AU29" s="222" t="s">
        <v>224</v>
      </c>
      <c r="AV29" s="223"/>
      <c r="AW29" s="222" t="s">
        <v>226</v>
      </c>
      <c r="AX29" s="223"/>
      <c r="AY29" s="222" t="s">
        <v>228</v>
      </c>
      <c r="AZ29" s="223"/>
      <c r="BA29" s="78"/>
      <c r="BB29" s="78"/>
      <c r="BD29" s="222" t="s">
        <v>230</v>
      </c>
      <c r="BE29" s="223"/>
      <c r="BF29" s="222" t="s">
        <v>231</v>
      </c>
      <c r="BG29" s="223"/>
      <c r="BH29" s="222" t="s">
        <v>234</v>
      </c>
      <c r="BI29" s="223"/>
      <c r="BJ29" s="78"/>
      <c r="BK29" s="78"/>
      <c r="BM29" s="222" t="s">
        <v>266</v>
      </c>
      <c r="BN29" s="223"/>
      <c r="BO29" s="222" t="s">
        <v>268</v>
      </c>
      <c r="BP29" s="223"/>
      <c r="BQ29" s="222" t="s">
        <v>270</v>
      </c>
      <c r="BR29" s="223"/>
      <c r="BS29" s="78"/>
      <c r="BT29" s="78"/>
      <c r="BV29" s="222" t="s">
        <v>272</v>
      </c>
      <c r="BW29" s="223"/>
      <c r="BX29" s="222" t="s">
        <v>274</v>
      </c>
      <c r="BY29" s="223"/>
      <c r="BZ29" s="222" t="s">
        <v>276</v>
      </c>
      <c r="CA29" s="223"/>
      <c r="CE29" s="222" t="s">
        <v>360</v>
      </c>
      <c r="CF29" s="223"/>
      <c r="CG29" s="222" t="s">
        <v>361</v>
      </c>
      <c r="CH29" s="223"/>
      <c r="CI29" s="222" t="s">
        <v>364</v>
      </c>
      <c r="CJ29" s="223"/>
      <c r="CN29" s="222" t="s">
        <v>382</v>
      </c>
      <c r="CO29" s="223"/>
      <c r="CP29" s="222" t="s">
        <v>383</v>
      </c>
      <c r="CQ29" s="223"/>
      <c r="CR29" s="216" t="s">
        <v>384</v>
      </c>
      <c r="CS29" s="224"/>
      <c r="CW29" s="222" t="s">
        <v>403</v>
      </c>
      <c r="CX29" s="223"/>
      <c r="CY29" s="222" t="s">
        <v>404</v>
      </c>
      <c r="CZ29" s="223"/>
      <c r="DA29" s="216" t="s">
        <v>405</v>
      </c>
      <c r="DB29" s="224"/>
      <c r="DF29" s="222" t="s">
        <v>424</v>
      </c>
      <c r="DG29" s="223"/>
      <c r="DH29" s="222" t="s">
        <v>425</v>
      </c>
      <c r="DI29" s="223"/>
      <c r="DJ29" s="216" t="s">
        <v>426</v>
      </c>
      <c r="DK29" s="224"/>
      <c r="DO29" s="222" t="s">
        <v>445</v>
      </c>
      <c r="DP29" s="223"/>
      <c r="DQ29" s="222" t="s">
        <v>446</v>
      </c>
      <c r="DR29" s="223"/>
      <c r="DS29" s="216" t="s">
        <v>447</v>
      </c>
      <c r="DT29" s="224"/>
    </row>
    <row r="30" spans="2:126" ht="17" thickBot="1" x14ac:dyDescent="0.25">
      <c r="B30" s="245"/>
      <c r="C30" s="29"/>
      <c r="D30" s="289"/>
      <c r="E30" s="289"/>
      <c r="F30" s="290"/>
      <c r="G30" s="77" t="s">
        <v>159</v>
      </c>
      <c r="H30" s="288"/>
      <c r="I30" s="118" t="s">
        <v>114</v>
      </c>
      <c r="J30" s="118"/>
      <c r="K30" s="225"/>
      <c r="L30" s="225"/>
      <c r="O30" s="75" t="s">
        <v>291</v>
      </c>
      <c r="P30" s="76">
        <f>AM93+AM84+AM75+AI19+AI41+AI63+AR19+AR41+AR63+BA19+BA41+BA63+BJ19+BJ41+BJ63+BS63+BS41+BS19+CB19+CB41+CB63+CK19+CK41+CK63+CT19+CT41+CT63+DC19+DC41+DC63+DL19+DL41+DL63+DU19+DU41</f>
        <v>0</v>
      </c>
      <c r="AC30" s="219">
        <f>VLOOKUP(G29,AC31:AD37,2,FALSE)</f>
        <v>0</v>
      </c>
      <c r="AD30" s="219"/>
      <c r="AE30" s="219">
        <f>VLOOKUP(G29,AE31:AF37,2,FALSE)</f>
        <v>0</v>
      </c>
      <c r="AF30" s="219"/>
      <c r="AG30" s="219">
        <f>VLOOKUP(G29,AG31:AH37,2,FALSE)</f>
        <v>0</v>
      </c>
      <c r="AH30" s="219"/>
      <c r="AL30" s="219">
        <f>VLOOKUP(G30,AL31:AM37,2,FALSE)</f>
        <v>0</v>
      </c>
      <c r="AM30" s="219"/>
      <c r="AN30" s="219">
        <f>VLOOKUP(G30,AN31:AO37,2,FALSE)</f>
        <v>0</v>
      </c>
      <c r="AO30" s="219"/>
      <c r="AP30" s="219">
        <f>VLOOKUP(G30,AP31:AQ37,2,FALSE)</f>
        <v>0</v>
      </c>
      <c r="AQ30" s="219"/>
      <c r="AU30" s="219">
        <f>VLOOKUP(G31,AU31:AV37,2,FALSE)</f>
        <v>0</v>
      </c>
      <c r="AV30" s="219"/>
      <c r="AW30" s="219">
        <f>VLOOKUP(G31,AW31:AX37,2,FALSE)</f>
        <v>0</v>
      </c>
      <c r="AX30" s="219"/>
      <c r="AY30" s="219">
        <f>VLOOKUP(G31,AY31:AZ37,2,FALSE)</f>
        <v>0</v>
      </c>
      <c r="AZ30" s="219"/>
      <c r="BA30" s="81"/>
      <c r="BB30" s="81"/>
      <c r="BD30" s="311">
        <f>VLOOKUP(G32,BD31:BE37,2,FALSE)</f>
        <v>0</v>
      </c>
      <c r="BE30" s="312"/>
      <c r="BF30" s="311">
        <f>VLOOKUP(G32,BF31:BG37,2,FALSE)</f>
        <v>0</v>
      </c>
      <c r="BG30" s="312"/>
      <c r="BH30" s="311">
        <f>VLOOKUP(G32,BH31:BI37,2,FALSE)</f>
        <v>0</v>
      </c>
      <c r="BI30" s="312"/>
      <c r="BJ30" s="81"/>
      <c r="BK30" s="81"/>
      <c r="BM30" s="219">
        <f>VLOOKUP(G39,BM31:BN37,2,FALSE)</f>
        <v>0</v>
      </c>
      <c r="BN30" s="219"/>
      <c r="BO30" s="219">
        <f>VLOOKUP(G39,BO31:BP37,2,FALSE)</f>
        <v>0</v>
      </c>
      <c r="BP30" s="219"/>
      <c r="BQ30" s="219">
        <f>VLOOKUP(G39,BQ31:BR37,2,FALSE)</f>
        <v>0</v>
      </c>
      <c r="BR30" s="219"/>
      <c r="BS30" s="81"/>
      <c r="BT30" s="81"/>
      <c r="BV30" s="219">
        <f>VLOOKUP(G40,BV31:BW37,2,FALSE)</f>
        <v>0</v>
      </c>
      <c r="BW30" s="219"/>
      <c r="BX30" s="219">
        <f>VLOOKUP(G40,BX31:BY37,2,FALSE)</f>
        <v>0</v>
      </c>
      <c r="BY30" s="219"/>
      <c r="BZ30" s="219">
        <f>VLOOKUP(G40,BZ31:CA37,2,FALSE)</f>
        <v>0</v>
      </c>
      <c r="CA30" s="219"/>
      <c r="CE30" s="219">
        <f>VLOOKUP(H74,CE31:CF37,2,FALSE)</f>
        <v>0</v>
      </c>
      <c r="CF30" s="219"/>
      <c r="CG30" s="219">
        <f>VLOOKUP(H74,CG31:CH37,2,FALSE)</f>
        <v>0</v>
      </c>
      <c r="CH30" s="219"/>
      <c r="CI30" s="219">
        <f>VLOOKUP(H74,CI31:CJ37,2,FALSE)</f>
        <v>0</v>
      </c>
      <c r="CJ30" s="219"/>
      <c r="CN30" s="219">
        <f>VLOOKUP(G17,CN31:CO37,2,FALSE)</f>
        <v>0</v>
      </c>
      <c r="CO30" s="219"/>
      <c r="CP30" s="219">
        <f>VLOOKUP(G17,CP31:CQ37,2,FALSE)</f>
        <v>0</v>
      </c>
      <c r="CQ30" s="219"/>
      <c r="CR30" s="219">
        <f>VLOOKUP(G17,CR31:CS37,2,FALSE)</f>
        <v>0</v>
      </c>
      <c r="CS30" s="219"/>
      <c r="CW30" s="219">
        <f>VLOOKUP(G42,CW31:CX37,2,FALSE)</f>
        <v>0</v>
      </c>
      <c r="CX30" s="219"/>
      <c r="CY30" s="219">
        <f>VLOOKUP(G42,CY31:CZ37,2,FALSE)</f>
        <v>0</v>
      </c>
      <c r="CZ30" s="219"/>
      <c r="DA30" s="219">
        <f>VLOOKUP(G42,DA31:DB37,2,FALSE)</f>
        <v>0</v>
      </c>
      <c r="DB30" s="219"/>
      <c r="DF30" s="219">
        <f>VLOOKUP(G45,DF31:DG37,2,FALSE)</f>
        <v>0</v>
      </c>
      <c r="DG30" s="219"/>
      <c r="DH30" s="219">
        <f>VLOOKUP(G45,DH31:DI37,2,FALSE)</f>
        <v>0</v>
      </c>
      <c r="DI30" s="219"/>
      <c r="DJ30" s="219">
        <f>VLOOKUP(G45,DJ31:DK37,2,FALSE)</f>
        <v>0</v>
      </c>
      <c r="DK30" s="219"/>
      <c r="DO30" s="219">
        <f>VLOOKUP(G48,DO31:DP37,2,FALSE)</f>
        <v>0</v>
      </c>
      <c r="DP30" s="219"/>
      <c r="DQ30" s="219">
        <f>VLOOKUP(G48,DQ31:DR37,2,FALSE)</f>
        <v>0</v>
      </c>
      <c r="DR30" s="219"/>
      <c r="DS30" s="219">
        <f>VLOOKUP(G48,DS31:DT37,2,FALSE)</f>
        <v>0</v>
      </c>
      <c r="DT30" s="219"/>
    </row>
    <row r="31" spans="2:126" ht="17" thickBot="1" x14ac:dyDescent="0.25">
      <c r="D31" s="249"/>
      <c r="E31" s="250"/>
      <c r="F31" s="251"/>
      <c r="G31" s="77" t="s">
        <v>159</v>
      </c>
      <c r="H31" s="287" t="s">
        <v>111</v>
      </c>
      <c r="I31" s="118" t="s">
        <v>114</v>
      </c>
      <c r="J31" s="118"/>
      <c r="K31" s="225"/>
      <c r="L31" s="225"/>
      <c r="P31" s="11"/>
      <c r="AC31" s="82" t="s">
        <v>158</v>
      </c>
      <c r="AD31" s="82">
        <f>D29</f>
        <v>0</v>
      </c>
      <c r="AE31" s="82" t="s">
        <v>158</v>
      </c>
      <c r="AF31" s="82"/>
      <c r="AG31" s="82" t="s">
        <v>158</v>
      </c>
      <c r="AH31" s="82"/>
      <c r="AL31" s="82" t="s">
        <v>158</v>
      </c>
      <c r="AM31" s="82">
        <f>D30</f>
        <v>0</v>
      </c>
      <c r="AN31" s="82" t="s">
        <v>158</v>
      </c>
      <c r="AO31" s="82"/>
      <c r="AP31" s="82" t="s">
        <v>158</v>
      </c>
      <c r="AQ31" s="82"/>
      <c r="AU31" s="82" t="s">
        <v>158</v>
      </c>
      <c r="AV31" s="82">
        <f>D31</f>
        <v>0</v>
      </c>
      <c r="AW31" s="82" t="s">
        <v>158</v>
      </c>
      <c r="AX31" s="82"/>
      <c r="AY31" s="82" t="s">
        <v>158</v>
      </c>
      <c r="AZ31" s="82"/>
      <c r="BA31" s="14"/>
      <c r="BB31" s="14"/>
      <c r="BD31" s="82" t="s">
        <v>158</v>
      </c>
      <c r="BE31" s="82">
        <f>D32</f>
        <v>0</v>
      </c>
      <c r="BF31" s="82" t="s">
        <v>158</v>
      </c>
      <c r="BG31" s="82"/>
      <c r="BH31" s="82" t="s">
        <v>158</v>
      </c>
      <c r="BI31" s="82"/>
      <c r="BJ31" s="14"/>
      <c r="BK31" s="14"/>
      <c r="BM31" s="82" t="s">
        <v>158</v>
      </c>
      <c r="BN31" s="82">
        <f>D39</f>
        <v>0</v>
      </c>
      <c r="BO31" s="82" t="s">
        <v>158</v>
      </c>
      <c r="BP31" s="82"/>
      <c r="BQ31" s="82" t="s">
        <v>158</v>
      </c>
      <c r="BR31" s="82"/>
      <c r="BS31" s="14"/>
      <c r="BT31" s="14"/>
      <c r="BV31" s="82" t="s">
        <v>158</v>
      </c>
      <c r="BW31" s="82">
        <f>D41+E41+F41</f>
        <v>0</v>
      </c>
      <c r="BX31" s="82" t="s">
        <v>158</v>
      </c>
      <c r="BY31" s="82"/>
      <c r="BZ31" s="82" t="s">
        <v>158</v>
      </c>
      <c r="CA31" s="82"/>
      <c r="CE31" s="82" t="s">
        <v>158</v>
      </c>
      <c r="CF31" s="82">
        <f>D73</f>
        <v>0</v>
      </c>
      <c r="CG31" s="82" t="s">
        <v>158</v>
      </c>
      <c r="CH31" s="82"/>
      <c r="CI31" s="82" t="s">
        <v>158</v>
      </c>
      <c r="CJ31" s="82"/>
      <c r="CN31" s="82" t="s">
        <v>158</v>
      </c>
      <c r="CO31" s="82">
        <f>D17</f>
        <v>0</v>
      </c>
      <c r="CP31" s="82" t="s">
        <v>158</v>
      </c>
      <c r="CQ31" s="82"/>
      <c r="CR31" s="82" t="s">
        <v>158</v>
      </c>
      <c r="CS31" s="82"/>
      <c r="CW31" s="82" t="s">
        <v>158</v>
      </c>
      <c r="CX31" s="82">
        <f>D42</f>
        <v>0</v>
      </c>
      <c r="CY31" s="82" t="s">
        <v>158</v>
      </c>
      <c r="CZ31" s="82"/>
      <c r="DA31" s="82" t="s">
        <v>158</v>
      </c>
      <c r="DB31" s="82"/>
      <c r="DF31" s="82" t="s">
        <v>158</v>
      </c>
      <c r="DG31" s="82">
        <f>D45</f>
        <v>0</v>
      </c>
      <c r="DH31" s="82" t="s">
        <v>158</v>
      </c>
      <c r="DI31" s="82"/>
      <c r="DJ31" s="82" t="s">
        <v>158</v>
      </c>
      <c r="DK31" s="82"/>
      <c r="DO31" s="82" t="s">
        <v>158</v>
      </c>
      <c r="DP31" s="82">
        <f>D48</f>
        <v>0</v>
      </c>
      <c r="DQ31" s="82" t="s">
        <v>158</v>
      </c>
      <c r="DR31" s="82"/>
      <c r="DS31" s="82" t="s">
        <v>158</v>
      </c>
      <c r="DT31" s="82"/>
    </row>
    <row r="32" spans="2:126" ht="17" thickBot="1" x14ac:dyDescent="0.25">
      <c r="C32" s="29"/>
      <c r="D32" s="291"/>
      <c r="E32" s="291"/>
      <c r="F32" s="292"/>
      <c r="G32" s="77" t="s">
        <v>159</v>
      </c>
      <c r="H32" s="288"/>
      <c r="I32" s="118" t="s">
        <v>114</v>
      </c>
      <c r="J32" s="118"/>
      <c r="K32" s="225"/>
      <c r="L32" s="225"/>
      <c r="AC32" s="82" t="s">
        <v>130</v>
      </c>
      <c r="AD32" s="82"/>
      <c r="AE32" s="82" t="s">
        <v>130</v>
      </c>
      <c r="AF32" s="68"/>
      <c r="AG32" s="82" t="s">
        <v>130</v>
      </c>
      <c r="AH32" s="68"/>
      <c r="AL32" s="82" t="s">
        <v>130</v>
      </c>
      <c r="AM32" s="82"/>
      <c r="AN32" s="82" t="s">
        <v>130</v>
      </c>
      <c r="AO32" s="68"/>
      <c r="AP32" s="82" t="s">
        <v>130</v>
      </c>
      <c r="AQ32" s="68"/>
      <c r="AU32" s="82" t="s">
        <v>130</v>
      </c>
      <c r="AV32" s="82"/>
      <c r="AW32" s="82" t="s">
        <v>130</v>
      </c>
      <c r="AX32" s="68"/>
      <c r="AY32" s="82" t="s">
        <v>130</v>
      </c>
      <c r="AZ32" s="68"/>
      <c r="BD32" s="82" t="s">
        <v>130</v>
      </c>
      <c r="BE32" s="82"/>
      <c r="BF32" s="82" t="s">
        <v>130</v>
      </c>
      <c r="BG32" s="68"/>
      <c r="BH32" s="82" t="s">
        <v>130</v>
      </c>
      <c r="BI32" s="68"/>
      <c r="BM32" s="82" t="s">
        <v>130</v>
      </c>
      <c r="BN32" s="82"/>
      <c r="BO32" s="82" t="s">
        <v>130</v>
      </c>
      <c r="BP32" s="68"/>
      <c r="BQ32" s="82" t="s">
        <v>130</v>
      </c>
      <c r="BR32" s="68"/>
      <c r="BV32" s="82" t="s">
        <v>130</v>
      </c>
      <c r="BW32" s="82"/>
      <c r="BX32" s="82" t="s">
        <v>130</v>
      </c>
      <c r="BY32" s="68"/>
      <c r="BZ32" s="82" t="s">
        <v>130</v>
      </c>
      <c r="CA32" s="68"/>
      <c r="CE32" s="82" t="s">
        <v>130</v>
      </c>
      <c r="CF32" s="82"/>
      <c r="CG32" s="82" t="s">
        <v>130</v>
      </c>
      <c r="CH32" s="68"/>
      <c r="CI32" s="82" t="s">
        <v>130</v>
      </c>
      <c r="CJ32" s="68"/>
      <c r="CN32" s="82" t="s">
        <v>130</v>
      </c>
      <c r="CO32" s="82"/>
      <c r="CP32" s="82" t="s">
        <v>130</v>
      </c>
      <c r="CQ32" s="68"/>
      <c r="CR32" s="82" t="s">
        <v>130</v>
      </c>
      <c r="CS32" s="68"/>
      <c r="CW32" s="82" t="s">
        <v>130</v>
      </c>
      <c r="CX32" s="82"/>
      <c r="CY32" s="82" t="s">
        <v>130</v>
      </c>
      <c r="CZ32" s="68"/>
      <c r="DA32" s="82" t="s">
        <v>130</v>
      </c>
      <c r="DB32" s="68"/>
      <c r="DF32" s="82" t="s">
        <v>130</v>
      </c>
      <c r="DG32" s="82"/>
      <c r="DH32" s="82" t="s">
        <v>130</v>
      </c>
      <c r="DI32" s="68"/>
      <c r="DJ32" s="82" t="s">
        <v>130</v>
      </c>
      <c r="DK32" s="68"/>
      <c r="DO32" s="82" t="s">
        <v>130</v>
      </c>
      <c r="DP32" s="82"/>
      <c r="DQ32" s="82" t="s">
        <v>130</v>
      </c>
      <c r="DR32" s="68"/>
      <c r="DS32" s="82" t="s">
        <v>130</v>
      </c>
      <c r="DT32" s="68"/>
    </row>
    <row r="33" spans="4:126" ht="17" thickBot="1" x14ac:dyDescent="0.25">
      <c r="D33" s="320"/>
      <c r="E33" s="321"/>
      <c r="F33" s="322"/>
      <c r="G33" s="67" t="s">
        <v>114</v>
      </c>
      <c r="H33" s="318" t="s">
        <v>112</v>
      </c>
      <c r="K33" s="32"/>
      <c r="L33" s="32"/>
      <c r="AC33" s="82" t="s">
        <v>88</v>
      </c>
      <c r="AD33" s="82"/>
      <c r="AE33" s="82" t="s">
        <v>88</v>
      </c>
      <c r="AF33" s="82">
        <f>D29</f>
        <v>0</v>
      </c>
      <c r="AG33" s="82" t="s">
        <v>88</v>
      </c>
      <c r="AH33" s="82"/>
      <c r="AL33" s="82" t="s">
        <v>88</v>
      </c>
      <c r="AM33" s="82"/>
      <c r="AN33" s="82" t="s">
        <v>88</v>
      </c>
      <c r="AO33" s="82">
        <f>D30</f>
        <v>0</v>
      </c>
      <c r="AP33" s="82" t="s">
        <v>88</v>
      </c>
      <c r="AQ33" s="82"/>
      <c r="AU33" s="82" t="s">
        <v>88</v>
      </c>
      <c r="AV33" s="82"/>
      <c r="AW33" s="82" t="s">
        <v>88</v>
      </c>
      <c r="AX33" s="82">
        <f>D31</f>
        <v>0</v>
      </c>
      <c r="AY33" s="82" t="s">
        <v>88</v>
      </c>
      <c r="AZ33" s="82"/>
      <c r="BA33" s="14"/>
      <c r="BB33" s="14"/>
      <c r="BD33" s="82" t="s">
        <v>88</v>
      </c>
      <c r="BE33" s="82"/>
      <c r="BF33" s="82" t="s">
        <v>88</v>
      </c>
      <c r="BG33" s="82">
        <f>D32</f>
        <v>0</v>
      </c>
      <c r="BH33" s="82" t="s">
        <v>88</v>
      </c>
      <c r="BI33" s="82"/>
      <c r="BJ33" s="14"/>
      <c r="BK33" s="14"/>
      <c r="BM33" s="82" t="s">
        <v>88</v>
      </c>
      <c r="BN33" s="82"/>
      <c r="BO33" s="82" t="s">
        <v>88</v>
      </c>
      <c r="BP33" s="82">
        <f>D39</f>
        <v>0</v>
      </c>
      <c r="BQ33" s="82" t="s">
        <v>88</v>
      </c>
      <c r="BR33" s="82"/>
      <c r="BS33" s="14"/>
      <c r="BT33" s="14"/>
      <c r="BV33" s="82" t="s">
        <v>88</v>
      </c>
      <c r="BW33" s="82"/>
      <c r="BX33" s="82" t="s">
        <v>88</v>
      </c>
      <c r="BY33" s="82">
        <f>D41+E41+F41</f>
        <v>0</v>
      </c>
      <c r="BZ33" s="82" t="s">
        <v>88</v>
      </c>
      <c r="CA33" s="82"/>
      <c r="CE33" s="82" t="s">
        <v>88</v>
      </c>
      <c r="CF33" s="82"/>
      <c r="CG33" s="82" t="s">
        <v>88</v>
      </c>
      <c r="CH33" s="82">
        <f>D73</f>
        <v>0</v>
      </c>
      <c r="CI33" s="82" t="s">
        <v>88</v>
      </c>
      <c r="CJ33" s="82"/>
      <c r="CN33" s="82" t="s">
        <v>88</v>
      </c>
      <c r="CO33" s="82"/>
      <c r="CP33" s="82" t="s">
        <v>88</v>
      </c>
      <c r="CQ33" s="82">
        <f>D17</f>
        <v>0</v>
      </c>
      <c r="CR33" s="82" t="s">
        <v>88</v>
      </c>
      <c r="CS33" s="82"/>
      <c r="CW33" s="82" t="s">
        <v>88</v>
      </c>
      <c r="CX33" s="82"/>
      <c r="CY33" s="82" t="s">
        <v>88</v>
      </c>
      <c r="CZ33" s="82">
        <f>D42</f>
        <v>0</v>
      </c>
      <c r="DA33" s="82" t="s">
        <v>88</v>
      </c>
      <c r="DB33" s="82"/>
      <c r="DF33" s="82" t="s">
        <v>88</v>
      </c>
      <c r="DG33" s="82"/>
      <c r="DH33" s="82" t="s">
        <v>88</v>
      </c>
      <c r="DI33" s="82">
        <f>D45</f>
        <v>0</v>
      </c>
      <c r="DJ33" s="82" t="s">
        <v>88</v>
      </c>
      <c r="DK33" s="82"/>
      <c r="DO33" s="82" t="s">
        <v>88</v>
      </c>
      <c r="DP33" s="82"/>
      <c r="DQ33" s="82" t="s">
        <v>88</v>
      </c>
      <c r="DR33" s="82">
        <f>D48</f>
        <v>0</v>
      </c>
      <c r="DS33" s="82" t="s">
        <v>88</v>
      </c>
      <c r="DT33" s="82"/>
    </row>
    <row r="34" spans="4:126" x14ac:dyDescent="0.2">
      <c r="D34" s="190"/>
      <c r="E34" s="175"/>
      <c r="F34" s="176"/>
      <c r="G34" s="77" t="s">
        <v>159</v>
      </c>
      <c r="H34" s="319"/>
      <c r="I34" s="118" t="s">
        <v>114</v>
      </c>
      <c r="J34" s="118"/>
      <c r="K34" s="225"/>
      <c r="L34" s="225"/>
      <c r="O34" s="323" t="s">
        <v>336</v>
      </c>
      <c r="P34" s="324"/>
      <c r="AC34" s="82" t="s">
        <v>89</v>
      </c>
      <c r="AD34" s="82"/>
      <c r="AE34" s="82" t="s">
        <v>89</v>
      </c>
      <c r="AF34" s="82"/>
      <c r="AG34" s="82" t="s">
        <v>89</v>
      </c>
      <c r="AH34" s="82"/>
      <c r="AL34" s="82" t="s">
        <v>89</v>
      </c>
      <c r="AM34" s="82"/>
      <c r="AN34" s="82" t="s">
        <v>89</v>
      </c>
      <c r="AO34" s="82"/>
      <c r="AP34" s="82" t="s">
        <v>89</v>
      </c>
      <c r="AQ34" s="82"/>
      <c r="AU34" s="82" t="s">
        <v>89</v>
      </c>
      <c r="AV34" s="82"/>
      <c r="AW34" s="82" t="s">
        <v>89</v>
      </c>
      <c r="AX34" s="82"/>
      <c r="AY34" s="82" t="s">
        <v>89</v>
      </c>
      <c r="AZ34" s="82"/>
      <c r="BA34" s="14"/>
      <c r="BB34" s="14"/>
      <c r="BD34" s="82" t="s">
        <v>89</v>
      </c>
      <c r="BE34" s="82"/>
      <c r="BF34" s="82" t="s">
        <v>89</v>
      </c>
      <c r="BG34" s="82"/>
      <c r="BH34" s="82" t="s">
        <v>89</v>
      </c>
      <c r="BI34" s="82"/>
      <c r="BJ34" s="14"/>
      <c r="BK34" s="14"/>
      <c r="BM34" s="82" t="s">
        <v>89</v>
      </c>
      <c r="BN34" s="82"/>
      <c r="BO34" s="82" t="s">
        <v>89</v>
      </c>
      <c r="BP34" s="82"/>
      <c r="BQ34" s="82" t="s">
        <v>89</v>
      </c>
      <c r="BR34" s="82"/>
      <c r="BS34" s="14"/>
      <c r="BT34" s="14"/>
      <c r="BV34" s="82" t="s">
        <v>89</v>
      </c>
      <c r="BW34" s="82"/>
      <c r="BX34" s="82" t="s">
        <v>89</v>
      </c>
      <c r="BY34" s="82"/>
      <c r="BZ34" s="82" t="s">
        <v>89</v>
      </c>
      <c r="CA34" s="82"/>
      <c r="CE34" s="82" t="s">
        <v>89</v>
      </c>
      <c r="CF34" s="82"/>
      <c r="CG34" s="82" t="s">
        <v>89</v>
      </c>
      <c r="CH34" s="82"/>
      <c r="CI34" s="82" t="s">
        <v>89</v>
      </c>
      <c r="CJ34" s="82"/>
      <c r="CN34" s="82" t="s">
        <v>89</v>
      </c>
      <c r="CO34" s="82"/>
      <c r="CP34" s="82" t="s">
        <v>89</v>
      </c>
      <c r="CQ34" s="82"/>
      <c r="CR34" s="82" t="s">
        <v>89</v>
      </c>
      <c r="CS34" s="82"/>
      <c r="CW34" s="82" t="s">
        <v>89</v>
      </c>
      <c r="CX34" s="82"/>
      <c r="CY34" s="82" t="s">
        <v>89</v>
      </c>
      <c r="CZ34" s="82"/>
      <c r="DA34" s="82" t="s">
        <v>89</v>
      </c>
      <c r="DB34" s="82"/>
      <c r="DF34" s="82" t="s">
        <v>89</v>
      </c>
      <c r="DG34" s="82"/>
      <c r="DH34" s="82" t="s">
        <v>89</v>
      </c>
      <c r="DI34" s="82"/>
      <c r="DJ34" s="82" t="s">
        <v>89</v>
      </c>
      <c r="DK34" s="82"/>
      <c r="DO34" s="82" t="s">
        <v>89</v>
      </c>
      <c r="DP34" s="82"/>
      <c r="DQ34" s="82" t="s">
        <v>89</v>
      </c>
      <c r="DR34" s="82"/>
      <c r="DS34" s="82" t="s">
        <v>89</v>
      </c>
      <c r="DT34" s="82"/>
    </row>
    <row r="35" spans="4:126" x14ac:dyDescent="0.2">
      <c r="D35" s="200"/>
      <c r="E35" s="201"/>
      <c r="F35" s="202"/>
      <c r="G35" s="77" t="s">
        <v>159</v>
      </c>
      <c r="H35" s="38" t="s">
        <v>1</v>
      </c>
      <c r="I35" s="118" t="s">
        <v>114</v>
      </c>
      <c r="J35" s="118"/>
      <c r="K35" s="225"/>
      <c r="L35" s="225"/>
      <c r="O35" s="90"/>
      <c r="P35" s="91" t="s">
        <v>335</v>
      </c>
      <c r="AC35" s="82" t="s">
        <v>87</v>
      </c>
      <c r="AD35" s="82"/>
      <c r="AE35" s="82" t="s">
        <v>87</v>
      </c>
      <c r="AF35" s="82"/>
      <c r="AG35" s="82" t="s">
        <v>87</v>
      </c>
      <c r="AH35" s="82">
        <f>D29</f>
        <v>0</v>
      </c>
      <c r="AL35" s="82" t="s">
        <v>87</v>
      </c>
      <c r="AM35" s="82"/>
      <c r="AN35" s="82" t="s">
        <v>87</v>
      </c>
      <c r="AO35" s="82"/>
      <c r="AP35" s="82" t="s">
        <v>87</v>
      </c>
      <c r="AQ35" s="82">
        <f>D30</f>
        <v>0</v>
      </c>
      <c r="AU35" s="82" t="s">
        <v>87</v>
      </c>
      <c r="AV35" s="82"/>
      <c r="AW35" s="82" t="s">
        <v>87</v>
      </c>
      <c r="AX35" s="82"/>
      <c r="AY35" s="82" t="s">
        <v>87</v>
      </c>
      <c r="AZ35" s="82">
        <f>D31</f>
        <v>0</v>
      </c>
      <c r="BA35" s="14"/>
      <c r="BB35" s="14"/>
      <c r="BD35" s="82" t="s">
        <v>87</v>
      </c>
      <c r="BE35" s="82"/>
      <c r="BF35" s="82" t="s">
        <v>87</v>
      </c>
      <c r="BG35" s="82"/>
      <c r="BH35" s="82" t="s">
        <v>87</v>
      </c>
      <c r="BI35" s="82">
        <f>D32</f>
        <v>0</v>
      </c>
      <c r="BJ35" s="14"/>
      <c r="BK35" s="14"/>
      <c r="BM35" s="82" t="s">
        <v>87</v>
      </c>
      <c r="BN35" s="82"/>
      <c r="BO35" s="82" t="s">
        <v>87</v>
      </c>
      <c r="BP35" s="82"/>
      <c r="BQ35" s="82" t="s">
        <v>87</v>
      </c>
      <c r="BR35" s="82">
        <f>D39</f>
        <v>0</v>
      </c>
      <c r="BS35" s="14"/>
      <c r="BT35" s="14"/>
      <c r="BV35" s="82" t="s">
        <v>87</v>
      </c>
      <c r="BW35" s="82"/>
      <c r="BX35" s="82" t="s">
        <v>87</v>
      </c>
      <c r="BY35" s="82"/>
      <c r="BZ35" s="82" t="s">
        <v>87</v>
      </c>
      <c r="CA35" s="82">
        <f>D41+E41+F41</f>
        <v>0</v>
      </c>
      <c r="CE35" s="82" t="s">
        <v>87</v>
      </c>
      <c r="CF35" s="82"/>
      <c r="CG35" s="82" t="s">
        <v>87</v>
      </c>
      <c r="CH35" s="82"/>
      <c r="CI35" s="82" t="s">
        <v>87</v>
      </c>
      <c r="CJ35" s="82">
        <f>D73</f>
        <v>0</v>
      </c>
      <c r="CN35" s="82" t="s">
        <v>87</v>
      </c>
      <c r="CO35" s="82"/>
      <c r="CP35" s="82" t="s">
        <v>87</v>
      </c>
      <c r="CQ35" s="82"/>
      <c r="CR35" s="82" t="s">
        <v>87</v>
      </c>
      <c r="CS35" s="82">
        <f>D17</f>
        <v>0</v>
      </c>
      <c r="CW35" s="82" t="s">
        <v>87</v>
      </c>
      <c r="CX35" s="82"/>
      <c r="CY35" s="82" t="s">
        <v>87</v>
      </c>
      <c r="CZ35" s="82"/>
      <c r="DA35" s="82" t="s">
        <v>87</v>
      </c>
      <c r="DB35" s="82">
        <f>D42</f>
        <v>0</v>
      </c>
      <c r="DF35" s="82" t="s">
        <v>87</v>
      </c>
      <c r="DG35" s="82"/>
      <c r="DH35" s="82" t="s">
        <v>87</v>
      </c>
      <c r="DI35" s="82"/>
      <c r="DJ35" s="82" t="s">
        <v>87</v>
      </c>
      <c r="DK35" s="82">
        <f>D45</f>
        <v>0</v>
      </c>
      <c r="DO35" s="82" t="s">
        <v>87</v>
      </c>
      <c r="DP35" s="82"/>
      <c r="DQ35" s="82" t="s">
        <v>87</v>
      </c>
      <c r="DR35" s="82"/>
      <c r="DS35" s="82" t="s">
        <v>87</v>
      </c>
      <c r="DT35" s="82">
        <f>D48</f>
        <v>0</v>
      </c>
    </row>
    <row r="36" spans="4:126" x14ac:dyDescent="0.2">
      <c r="D36" s="170"/>
      <c r="E36" s="170"/>
      <c r="F36" s="170"/>
      <c r="G36" s="77" t="s">
        <v>159</v>
      </c>
      <c r="H36" s="38" t="s">
        <v>0</v>
      </c>
      <c r="I36" s="118" t="s">
        <v>114</v>
      </c>
      <c r="J36" s="118"/>
      <c r="K36" s="225"/>
      <c r="L36" s="225"/>
      <c r="O36" s="90"/>
      <c r="P36" s="91" t="s">
        <v>329</v>
      </c>
      <c r="AC36" s="82" t="s">
        <v>159</v>
      </c>
      <c r="AD36" s="82"/>
      <c r="AE36" s="82" t="s">
        <v>159</v>
      </c>
      <c r="AF36" s="82"/>
      <c r="AG36" s="82" t="s">
        <v>159</v>
      </c>
      <c r="AH36" s="82"/>
      <c r="AL36" s="82" t="s">
        <v>159</v>
      </c>
      <c r="AM36" s="82"/>
      <c r="AN36" s="82" t="s">
        <v>159</v>
      </c>
      <c r="AO36" s="82"/>
      <c r="AP36" s="82" t="s">
        <v>159</v>
      </c>
      <c r="AQ36" s="82"/>
      <c r="AU36" s="82" t="s">
        <v>159</v>
      </c>
      <c r="AV36" s="82"/>
      <c r="AW36" s="82" t="s">
        <v>159</v>
      </c>
      <c r="AX36" s="82"/>
      <c r="AY36" s="82" t="s">
        <v>159</v>
      </c>
      <c r="AZ36" s="82"/>
      <c r="BA36" s="14"/>
      <c r="BB36" s="14"/>
      <c r="BD36" s="82" t="s">
        <v>159</v>
      </c>
      <c r="BE36" s="82"/>
      <c r="BF36" s="82" t="s">
        <v>159</v>
      </c>
      <c r="BG36" s="82"/>
      <c r="BH36" s="82" t="s">
        <v>159</v>
      </c>
      <c r="BI36" s="82"/>
      <c r="BJ36" s="14"/>
      <c r="BK36" s="14"/>
      <c r="BM36" s="82" t="s">
        <v>159</v>
      </c>
      <c r="BN36" s="82"/>
      <c r="BO36" s="82" t="s">
        <v>159</v>
      </c>
      <c r="BP36" s="82"/>
      <c r="BQ36" s="82" t="s">
        <v>159</v>
      </c>
      <c r="BR36" s="82"/>
      <c r="BS36" s="14"/>
      <c r="BT36" s="14"/>
      <c r="BV36" s="82" t="s">
        <v>159</v>
      </c>
      <c r="BW36" s="82"/>
      <c r="BX36" s="82" t="s">
        <v>159</v>
      </c>
      <c r="BY36" s="82"/>
      <c r="BZ36" s="82" t="s">
        <v>159</v>
      </c>
      <c r="CA36" s="82"/>
      <c r="CE36" s="82" t="s">
        <v>159</v>
      </c>
      <c r="CF36" s="82"/>
      <c r="CG36" s="82" t="s">
        <v>159</v>
      </c>
      <c r="CH36" s="82"/>
      <c r="CI36" s="82" t="s">
        <v>159</v>
      </c>
      <c r="CJ36" s="82"/>
      <c r="CN36" s="82" t="s">
        <v>159</v>
      </c>
      <c r="CO36" s="82"/>
      <c r="CP36" s="82" t="s">
        <v>159</v>
      </c>
      <c r="CQ36" s="82"/>
      <c r="CR36" s="82" t="s">
        <v>159</v>
      </c>
      <c r="CS36" s="82"/>
      <c r="CW36" s="82" t="s">
        <v>159</v>
      </c>
      <c r="CX36" s="82"/>
      <c r="CY36" s="82" t="s">
        <v>159</v>
      </c>
      <c r="CZ36" s="82"/>
      <c r="DA36" s="82" t="s">
        <v>159</v>
      </c>
      <c r="DB36" s="82"/>
      <c r="DF36" s="82" t="s">
        <v>159</v>
      </c>
      <c r="DG36" s="82"/>
      <c r="DH36" s="82" t="s">
        <v>159</v>
      </c>
      <c r="DI36" s="82"/>
      <c r="DJ36" s="82" t="s">
        <v>159</v>
      </c>
      <c r="DK36" s="82"/>
      <c r="DO36" s="82" t="s">
        <v>159</v>
      </c>
      <c r="DP36" s="82"/>
      <c r="DQ36" s="82" t="s">
        <v>159</v>
      </c>
      <c r="DR36" s="82"/>
      <c r="DS36" s="82" t="s">
        <v>159</v>
      </c>
      <c r="DT36" s="82"/>
    </row>
    <row r="37" spans="4:126" x14ac:dyDescent="0.2">
      <c r="D37" s="170"/>
      <c r="E37" s="170"/>
      <c r="F37" s="170"/>
      <c r="G37" s="77" t="s">
        <v>159</v>
      </c>
      <c r="H37" s="38" t="s">
        <v>10</v>
      </c>
      <c r="I37" s="118" t="s">
        <v>114</v>
      </c>
      <c r="J37" s="118"/>
      <c r="K37" s="225"/>
      <c r="L37" s="225"/>
      <c r="O37" s="90"/>
      <c r="P37" s="91" t="s">
        <v>330</v>
      </c>
      <c r="AC37" s="68" t="s">
        <v>291</v>
      </c>
      <c r="AD37" s="68"/>
      <c r="AE37" s="68" t="s">
        <v>291</v>
      </c>
      <c r="AF37" s="68"/>
      <c r="AG37" s="68" t="s">
        <v>291</v>
      </c>
      <c r="AH37" s="68"/>
      <c r="AL37" s="68" t="s">
        <v>291</v>
      </c>
      <c r="AM37" s="68"/>
      <c r="AN37" s="68" t="s">
        <v>291</v>
      </c>
      <c r="AO37" s="68"/>
      <c r="AP37" s="68" t="s">
        <v>291</v>
      </c>
      <c r="AQ37" s="68"/>
      <c r="AU37" s="68" t="s">
        <v>291</v>
      </c>
      <c r="AV37" s="68"/>
      <c r="AW37" s="68" t="s">
        <v>291</v>
      </c>
      <c r="AX37" s="68"/>
      <c r="AY37" s="68" t="s">
        <v>291</v>
      </c>
      <c r="AZ37" s="68"/>
      <c r="BD37" s="68" t="s">
        <v>291</v>
      </c>
      <c r="BE37" s="68"/>
      <c r="BF37" s="68" t="s">
        <v>291</v>
      </c>
      <c r="BG37" s="68"/>
      <c r="BH37" s="68" t="s">
        <v>291</v>
      </c>
      <c r="BI37" s="68"/>
      <c r="BM37" s="68" t="s">
        <v>291</v>
      </c>
      <c r="BN37" s="68"/>
      <c r="BO37" s="68" t="s">
        <v>291</v>
      </c>
      <c r="BP37" s="68"/>
      <c r="BQ37" s="68" t="s">
        <v>291</v>
      </c>
      <c r="BR37" s="68"/>
      <c r="BV37" s="68" t="s">
        <v>291</v>
      </c>
      <c r="BW37" s="68"/>
      <c r="BX37" s="68" t="s">
        <v>291</v>
      </c>
      <c r="BY37" s="68"/>
      <c r="BZ37" s="68" t="s">
        <v>291</v>
      </c>
      <c r="CA37" s="68"/>
      <c r="CE37" s="68" t="s">
        <v>291</v>
      </c>
      <c r="CF37" s="68"/>
      <c r="CG37" s="68" t="s">
        <v>291</v>
      </c>
      <c r="CH37" s="68"/>
      <c r="CI37" s="68" t="s">
        <v>291</v>
      </c>
      <c r="CJ37" s="68"/>
      <c r="CN37" s="68" t="s">
        <v>291</v>
      </c>
      <c r="CO37" s="68"/>
      <c r="CP37" s="68" t="s">
        <v>291</v>
      </c>
      <c r="CQ37" s="68"/>
      <c r="CR37" s="68" t="s">
        <v>291</v>
      </c>
      <c r="CS37" s="68"/>
      <c r="CW37" s="68" t="s">
        <v>291</v>
      </c>
      <c r="CX37" s="68"/>
      <c r="CY37" s="68" t="s">
        <v>291</v>
      </c>
      <c r="CZ37" s="68"/>
      <c r="DA37" s="68" t="s">
        <v>291</v>
      </c>
      <c r="DB37" s="68"/>
      <c r="DF37" s="68" t="s">
        <v>291</v>
      </c>
      <c r="DG37" s="68"/>
      <c r="DH37" s="68" t="s">
        <v>291</v>
      </c>
      <c r="DI37" s="68"/>
      <c r="DJ37" s="68" t="s">
        <v>291</v>
      </c>
      <c r="DK37" s="68"/>
      <c r="DO37" s="68" t="s">
        <v>291</v>
      </c>
      <c r="DP37" s="68"/>
      <c r="DQ37" s="68" t="s">
        <v>291</v>
      </c>
      <c r="DR37" s="68"/>
      <c r="DS37" s="68" t="s">
        <v>291</v>
      </c>
      <c r="DT37" s="68"/>
    </row>
    <row r="38" spans="4:126" x14ac:dyDescent="0.2">
      <c r="D38" s="170"/>
      <c r="E38" s="170"/>
      <c r="F38" s="170"/>
      <c r="G38" s="77" t="s">
        <v>159</v>
      </c>
      <c r="H38" s="38" t="s">
        <v>71</v>
      </c>
      <c r="I38" s="118" t="s">
        <v>114</v>
      </c>
      <c r="J38" s="118"/>
      <c r="K38" s="225"/>
      <c r="L38" s="225"/>
      <c r="O38" s="90"/>
      <c r="P38" s="91" t="s">
        <v>327</v>
      </c>
    </row>
    <row r="39" spans="4:126" x14ac:dyDescent="0.2">
      <c r="D39" s="170"/>
      <c r="E39" s="170"/>
      <c r="F39" s="170"/>
      <c r="G39" s="77" t="s">
        <v>159</v>
      </c>
      <c r="H39" s="38" t="s">
        <v>72</v>
      </c>
      <c r="I39" s="118" t="s">
        <v>114</v>
      </c>
      <c r="J39" s="118"/>
      <c r="K39" s="225"/>
      <c r="L39" s="225"/>
      <c r="O39" s="90"/>
      <c r="P39" s="91" t="s">
        <v>328</v>
      </c>
    </row>
    <row r="40" spans="4:126" x14ac:dyDescent="0.2">
      <c r="D40" s="12" t="s">
        <v>23</v>
      </c>
      <c r="E40" s="12" t="s">
        <v>22</v>
      </c>
      <c r="F40" s="12" t="s">
        <v>21</v>
      </c>
      <c r="G40" s="285" t="s">
        <v>159</v>
      </c>
      <c r="H40" s="146" t="s">
        <v>19</v>
      </c>
      <c r="I40" s="226" t="s">
        <v>114</v>
      </c>
      <c r="J40" s="226"/>
      <c r="K40" s="115"/>
      <c r="L40" s="115"/>
      <c r="O40" s="90"/>
      <c r="P40" s="91" t="s">
        <v>332</v>
      </c>
      <c r="AC40" s="222" t="s">
        <v>213</v>
      </c>
      <c r="AD40" s="223"/>
      <c r="AE40" s="222" t="s">
        <v>215</v>
      </c>
      <c r="AF40" s="223"/>
      <c r="AG40" s="218" t="s">
        <v>217</v>
      </c>
      <c r="AH40" s="218"/>
      <c r="AI40" s="218" t="s">
        <v>311</v>
      </c>
      <c r="AJ40" s="218"/>
      <c r="AL40" s="222" t="s">
        <v>219</v>
      </c>
      <c r="AM40" s="223"/>
      <c r="AN40" s="222" t="s">
        <v>221</v>
      </c>
      <c r="AO40" s="223"/>
      <c r="AP40" s="218" t="s">
        <v>223</v>
      </c>
      <c r="AQ40" s="218"/>
      <c r="AR40" s="218" t="s">
        <v>296</v>
      </c>
      <c r="AS40" s="218"/>
      <c r="AU40" s="222" t="s">
        <v>225</v>
      </c>
      <c r="AV40" s="223"/>
      <c r="AW40" s="222" t="s">
        <v>227</v>
      </c>
      <c r="AX40" s="223"/>
      <c r="AY40" s="218" t="s">
        <v>229</v>
      </c>
      <c r="AZ40" s="218"/>
      <c r="BA40" s="218" t="s">
        <v>299</v>
      </c>
      <c r="BB40" s="218"/>
      <c r="BD40" s="222" t="s">
        <v>232</v>
      </c>
      <c r="BE40" s="223"/>
      <c r="BF40" s="222" t="s">
        <v>233</v>
      </c>
      <c r="BG40" s="223"/>
      <c r="BH40" s="222" t="s">
        <v>235</v>
      </c>
      <c r="BI40" s="223"/>
      <c r="BJ40" s="222" t="s">
        <v>302</v>
      </c>
      <c r="BK40" s="223"/>
      <c r="BM40" s="222" t="s">
        <v>267</v>
      </c>
      <c r="BN40" s="223"/>
      <c r="BO40" s="222" t="s">
        <v>269</v>
      </c>
      <c r="BP40" s="223"/>
      <c r="BQ40" s="218" t="s">
        <v>271</v>
      </c>
      <c r="BR40" s="218"/>
      <c r="BS40" s="218" t="s">
        <v>305</v>
      </c>
      <c r="BT40" s="218"/>
      <c r="BV40" s="222" t="s">
        <v>273</v>
      </c>
      <c r="BW40" s="223"/>
      <c r="BX40" s="222" t="s">
        <v>275</v>
      </c>
      <c r="BY40" s="223"/>
      <c r="BZ40" s="218" t="s">
        <v>277</v>
      </c>
      <c r="CA40" s="218"/>
      <c r="CB40" s="218" t="s">
        <v>308</v>
      </c>
      <c r="CC40" s="218"/>
      <c r="CE40" s="222" t="s">
        <v>363</v>
      </c>
      <c r="CF40" s="223"/>
      <c r="CG40" s="222" t="s">
        <v>362</v>
      </c>
      <c r="CH40" s="223"/>
      <c r="CI40" s="218" t="s">
        <v>365</v>
      </c>
      <c r="CJ40" s="218"/>
      <c r="CK40" s="218" t="s">
        <v>366</v>
      </c>
      <c r="CL40" s="218"/>
      <c r="CN40" s="216" t="s">
        <v>385</v>
      </c>
      <c r="CO40" s="217"/>
      <c r="CP40" s="216" t="s">
        <v>386</v>
      </c>
      <c r="CQ40" s="217"/>
      <c r="CR40" s="216" t="s">
        <v>387</v>
      </c>
      <c r="CS40" s="217"/>
      <c r="CT40" s="218" t="s">
        <v>388</v>
      </c>
      <c r="CU40" s="218"/>
      <c r="CW40" s="216" t="s">
        <v>406</v>
      </c>
      <c r="CX40" s="217"/>
      <c r="CY40" s="216" t="s">
        <v>407</v>
      </c>
      <c r="CZ40" s="217"/>
      <c r="DA40" s="216" t="s">
        <v>408</v>
      </c>
      <c r="DB40" s="217"/>
      <c r="DC40" s="218" t="s">
        <v>409</v>
      </c>
      <c r="DD40" s="218"/>
      <c r="DF40" s="216" t="s">
        <v>427</v>
      </c>
      <c r="DG40" s="217"/>
      <c r="DH40" s="216" t="s">
        <v>428</v>
      </c>
      <c r="DI40" s="217"/>
      <c r="DJ40" s="216" t="s">
        <v>429</v>
      </c>
      <c r="DK40" s="217"/>
      <c r="DL40" s="218" t="s">
        <v>430</v>
      </c>
      <c r="DM40" s="218"/>
      <c r="DO40" s="216" t="s">
        <v>448</v>
      </c>
      <c r="DP40" s="217"/>
      <c r="DQ40" s="216" t="s">
        <v>449</v>
      </c>
      <c r="DR40" s="217"/>
      <c r="DS40" s="216" t="s">
        <v>450</v>
      </c>
      <c r="DT40" s="217"/>
      <c r="DU40" s="218" t="s">
        <v>451</v>
      </c>
      <c r="DV40" s="218"/>
    </row>
    <row r="41" spans="4:126" x14ac:dyDescent="0.2">
      <c r="D41" s="34"/>
      <c r="E41" s="34"/>
      <c r="F41" s="34"/>
      <c r="G41" s="286"/>
      <c r="H41" s="146"/>
      <c r="I41" s="226"/>
      <c r="J41" s="226"/>
      <c r="K41" s="115"/>
      <c r="L41" s="115"/>
      <c r="O41" s="90"/>
      <c r="P41" s="91" t="s">
        <v>333</v>
      </c>
      <c r="AC41" s="219">
        <f>VLOOKUP(G29,AC42:AD48,2,FALSE)</f>
        <v>0</v>
      </c>
      <c r="AD41" s="219"/>
      <c r="AE41" s="219">
        <f>VLOOKUP(G29,AE42:AF48,2,FALSE)</f>
        <v>0</v>
      </c>
      <c r="AF41" s="219"/>
      <c r="AG41" s="219">
        <f>VLOOKUP(G29,AG42:AH48,2,FALSE)</f>
        <v>0</v>
      </c>
      <c r="AH41" s="219"/>
      <c r="AI41" s="219">
        <f>VLOOKUP(G29,AI42:AJ48,2,FALSE)</f>
        <v>0</v>
      </c>
      <c r="AJ41" s="219"/>
      <c r="AL41" s="219">
        <f>VLOOKUP(G30,AL42:AM48,2,FALSE)</f>
        <v>0</v>
      </c>
      <c r="AM41" s="219"/>
      <c r="AN41" s="219">
        <f>VLOOKUP(G30,AN42:AO48,2,FALSE)</f>
        <v>0</v>
      </c>
      <c r="AO41" s="219"/>
      <c r="AP41" s="219">
        <f>VLOOKUP(G30,AP42:AQ48,2,FALSE)</f>
        <v>0</v>
      </c>
      <c r="AQ41" s="219"/>
      <c r="AR41" s="219">
        <f>VLOOKUP(G30,AR42:AS48,2,FALSE)</f>
        <v>0</v>
      </c>
      <c r="AS41" s="219"/>
      <c r="AU41" s="219">
        <f>VLOOKUP(G31,AU42:AV48,2,FALSE)</f>
        <v>0</v>
      </c>
      <c r="AV41" s="219"/>
      <c r="AW41" s="219">
        <f>VLOOKUP(G31,AW42:AX48,2,FALSE)</f>
        <v>0</v>
      </c>
      <c r="AX41" s="219"/>
      <c r="AY41" s="219">
        <f>VLOOKUP(G31,AY42:AZ48,2,FALSE)</f>
        <v>0</v>
      </c>
      <c r="AZ41" s="219"/>
      <c r="BA41" s="219">
        <f>VLOOKUP(G31,BA42:BB48,2,FALSE)</f>
        <v>0</v>
      </c>
      <c r="BB41" s="219"/>
      <c r="BD41" s="311">
        <f>VLOOKUP(G32,BD42:BE48,2,FALSE)</f>
        <v>0</v>
      </c>
      <c r="BE41" s="312"/>
      <c r="BF41" s="311">
        <f>VLOOKUP(G32,BF42:BG48,2,FALSE)</f>
        <v>0</v>
      </c>
      <c r="BG41" s="312"/>
      <c r="BH41" s="311">
        <f>VLOOKUP(G32,BH42:BI48,2,FALSE)</f>
        <v>0</v>
      </c>
      <c r="BI41" s="312"/>
      <c r="BJ41" s="311">
        <f>VLOOKUP(G32,BJ42:BK48,2,FALSE)</f>
        <v>0</v>
      </c>
      <c r="BK41" s="312"/>
      <c r="BM41" s="219">
        <f>VLOOKUP(G39,BM42:BN48,2,FALSE)</f>
        <v>0</v>
      </c>
      <c r="BN41" s="219"/>
      <c r="BO41" s="219">
        <f>VLOOKUP(G39,BO42:BP48,2,FALSE)</f>
        <v>0</v>
      </c>
      <c r="BP41" s="219"/>
      <c r="BQ41" s="219">
        <f>VLOOKUP(G39,BQ42:BR48,2,FALSE)</f>
        <v>0</v>
      </c>
      <c r="BR41" s="219"/>
      <c r="BS41" s="219">
        <f>VLOOKUP(G39,BS42:BT48,2,FALSE)</f>
        <v>0</v>
      </c>
      <c r="BT41" s="219"/>
      <c r="BV41" s="219">
        <f>VLOOKUP(G40,BV42:BW48,2,FALSE)</f>
        <v>0</v>
      </c>
      <c r="BW41" s="219"/>
      <c r="BX41" s="219">
        <f>VLOOKUP(G40,BX42:BY48,2,FALSE)</f>
        <v>0</v>
      </c>
      <c r="BY41" s="219"/>
      <c r="BZ41" s="219">
        <f>VLOOKUP(G40,BZ42:CA48,2,FALSE)</f>
        <v>0</v>
      </c>
      <c r="CA41" s="219"/>
      <c r="CB41" s="219">
        <f>VLOOKUP(G40,CB42:CC48,2,FALSE)</f>
        <v>0</v>
      </c>
      <c r="CC41" s="219"/>
      <c r="CE41" s="219">
        <f>VLOOKUP(H74,CE42:CF48,2,FALSE)</f>
        <v>0</v>
      </c>
      <c r="CF41" s="219"/>
      <c r="CG41" s="219">
        <f>VLOOKUP(H74,CG42:CH48,2,FALSE)</f>
        <v>0</v>
      </c>
      <c r="CH41" s="219"/>
      <c r="CI41" s="219">
        <f>VLOOKUP(H74,CI42:CJ48,2,FALSE)</f>
        <v>0</v>
      </c>
      <c r="CJ41" s="219"/>
      <c r="CK41" s="219">
        <f>VLOOKUP(H74,CK42:CL48,2,FALSE)</f>
        <v>0</v>
      </c>
      <c r="CL41" s="219"/>
      <c r="CN41" s="219">
        <f>VLOOKUP(G17,CN42:CO48,2,FALSE)</f>
        <v>0</v>
      </c>
      <c r="CO41" s="219"/>
      <c r="CP41" s="219">
        <f>VLOOKUP(G17,CP42:CQ48,2,FALSE)</f>
        <v>0</v>
      </c>
      <c r="CQ41" s="219"/>
      <c r="CR41" s="219">
        <f>VLOOKUP(G17,CR42:CS48,2,FALSE)</f>
        <v>0</v>
      </c>
      <c r="CS41" s="219"/>
      <c r="CT41" s="219">
        <f>VLOOKUP(G17,CT42:CU48,2,FALSE)</f>
        <v>0</v>
      </c>
      <c r="CU41" s="219"/>
      <c r="CW41" s="219">
        <f>VLOOKUP(G42,CW42:CX48,2,FALSE)</f>
        <v>0</v>
      </c>
      <c r="CX41" s="219"/>
      <c r="CY41" s="219">
        <f>VLOOKUP(G42,CY42:CZ48,2,FALSE)</f>
        <v>0</v>
      </c>
      <c r="CZ41" s="219"/>
      <c r="DA41" s="219">
        <f>VLOOKUP(G42,DA42:DB48,2,FALSE)</f>
        <v>0</v>
      </c>
      <c r="DB41" s="219"/>
      <c r="DC41" s="219">
        <f>VLOOKUP(G42,DC42:DD48,2,FALSE)</f>
        <v>0</v>
      </c>
      <c r="DD41" s="219"/>
      <c r="DF41" s="219">
        <f>VLOOKUP(G45,DF42:DG48,2,FALSE)</f>
        <v>0</v>
      </c>
      <c r="DG41" s="219"/>
      <c r="DH41" s="219">
        <f>VLOOKUP(G45,DH42:DI48,2,FALSE)</f>
        <v>0</v>
      </c>
      <c r="DI41" s="219"/>
      <c r="DJ41" s="219">
        <f>VLOOKUP(G45,DJ42:DK48,2,FALSE)</f>
        <v>0</v>
      </c>
      <c r="DK41" s="219"/>
      <c r="DL41" s="219">
        <f>VLOOKUP(G45,DL42:DM48,2,FALSE)</f>
        <v>0</v>
      </c>
      <c r="DM41" s="219"/>
      <c r="DO41" s="219">
        <f>VLOOKUP(G48,DO42:DP48,2,FALSE)</f>
        <v>0</v>
      </c>
      <c r="DP41" s="219"/>
      <c r="DQ41" s="219">
        <f>VLOOKUP(G48,DQ42:DR48,2,FALSE)</f>
        <v>0</v>
      </c>
      <c r="DR41" s="219"/>
      <c r="DS41" s="219">
        <f>VLOOKUP(G48,DS42:DT48,2,FALSE)</f>
        <v>0</v>
      </c>
      <c r="DT41" s="219"/>
      <c r="DU41" s="219">
        <f>VLOOKUP(G48,DU42:DV48,2,FALSE)</f>
        <v>0</v>
      </c>
      <c r="DV41" s="219"/>
    </row>
    <row r="42" spans="4:126" x14ac:dyDescent="0.2">
      <c r="D42" s="170"/>
      <c r="E42" s="170"/>
      <c r="F42" s="170"/>
      <c r="G42" s="77" t="s">
        <v>159</v>
      </c>
      <c r="H42" s="101" t="s">
        <v>2</v>
      </c>
      <c r="I42" s="118" t="s">
        <v>114</v>
      </c>
      <c r="J42" s="118"/>
      <c r="K42" s="225"/>
      <c r="L42" s="225"/>
      <c r="O42" s="90"/>
      <c r="P42" s="91" t="s">
        <v>337</v>
      </c>
      <c r="AC42" s="82" t="s">
        <v>158</v>
      </c>
      <c r="AD42" s="82"/>
      <c r="AE42" s="82" t="s">
        <v>158</v>
      </c>
      <c r="AF42" s="82"/>
      <c r="AG42" s="82" t="s">
        <v>158</v>
      </c>
      <c r="AH42" s="82"/>
      <c r="AI42" s="82" t="s">
        <v>158</v>
      </c>
      <c r="AJ42" s="82"/>
      <c r="AL42" s="82" t="s">
        <v>158</v>
      </c>
      <c r="AM42" s="82"/>
      <c r="AN42" s="82" t="s">
        <v>158</v>
      </c>
      <c r="AO42" s="82"/>
      <c r="AP42" s="82" t="s">
        <v>158</v>
      </c>
      <c r="AQ42" s="82"/>
      <c r="AR42" s="82" t="s">
        <v>158</v>
      </c>
      <c r="AS42" s="82"/>
      <c r="AU42" s="82" t="s">
        <v>158</v>
      </c>
      <c r="AV42" s="82"/>
      <c r="AW42" s="82" t="s">
        <v>158</v>
      </c>
      <c r="AX42" s="82"/>
      <c r="AY42" s="82" t="s">
        <v>158</v>
      </c>
      <c r="AZ42" s="82"/>
      <c r="BA42" s="82" t="s">
        <v>158</v>
      </c>
      <c r="BB42" s="82"/>
      <c r="BD42" s="82" t="s">
        <v>158</v>
      </c>
      <c r="BE42" s="82"/>
      <c r="BF42" s="82" t="s">
        <v>158</v>
      </c>
      <c r="BG42" s="82"/>
      <c r="BH42" s="82" t="s">
        <v>158</v>
      </c>
      <c r="BI42" s="82"/>
      <c r="BJ42" s="82" t="s">
        <v>158</v>
      </c>
      <c r="BK42" s="82"/>
      <c r="BM42" s="82" t="s">
        <v>158</v>
      </c>
      <c r="BN42" s="82"/>
      <c r="BO42" s="82" t="s">
        <v>158</v>
      </c>
      <c r="BP42" s="82"/>
      <c r="BQ42" s="82" t="s">
        <v>158</v>
      </c>
      <c r="BR42" s="82"/>
      <c r="BS42" s="82" t="s">
        <v>158</v>
      </c>
      <c r="BT42" s="82"/>
      <c r="BV42" s="82" t="s">
        <v>158</v>
      </c>
      <c r="BW42" s="82"/>
      <c r="BX42" s="82" t="s">
        <v>158</v>
      </c>
      <c r="BY42" s="82"/>
      <c r="BZ42" s="82" t="s">
        <v>158</v>
      </c>
      <c r="CA42" s="82"/>
      <c r="CB42" s="82" t="s">
        <v>158</v>
      </c>
      <c r="CC42" s="82"/>
      <c r="CE42" s="82" t="s">
        <v>158</v>
      </c>
      <c r="CF42" s="82"/>
      <c r="CG42" s="82" t="s">
        <v>158</v>
      </c>
      <c r="CH42" s="82"/>
      <c r="CI42" s="82" t="s">
        <v>158</v>
      </c>
      <c r="CJ42" s="82"/>
      <c r="CK42" s="82" t="s">
        <v>158</v>
      </c>
      <c r="CL42" s="82"/>
      <c r="CN42" s="82" t="s">
        <v>158</v>
      </c>
      <c r="CO42" s="82"/>
      <c r="CP42" s="82" t="s">
        <v>158</v>
      </c>
      <c r="CQ42" s="82"/>
      <c r="CR42" s="82" t="s">
        <v>158</v>
      </c>
      <c r="CS42" s="82"/>
      <c r="CT42" s="82" t="s">
        <v>158</v>
      </c>
      <c r="CU42" s="82"/>
      <c r="CW42" s="82" t="s">
        <v>158</v>
      </c>
      <c r="CX42" s="82"/>
      <c r="CY42" s="82" t="s">
        <v>158</v>
      </c>
      <c r="CZ42" s="82"/>
      <c r="DA42" s="82" t="s">
        <v>158</v>
      </c>
      <c r="DB42" s="82"/>
      <c r="DC42" s="82" t="s">
        <v>158</v>
      </c>
      <c r="DD42" s="82"/>
      <c r="DF42" s="82" t="s">
        <v>158</v>
      </c>
      <c r="DG42" s="82"/>
      <c r="DH42" s="82" t="s">
        <v>158</v>
      </c>
      <c r="DI42" s="82"/>
      <c r="DJ42" s="82" t="s">
        <v>158</v>
      </c>
      <c r="DK42" s="82"/>
      <c r="DL42" s="82" t="s">
        <v>158</v>
      </c>
      <c r="DM42" s="82"/>
      <c r="DO42" s="82" t="s">
        <v>158</v>
      </c>
      <c r="DP42" s="82"/>
      <c r="DQ42" s="82" t="s">
        <v>158</v>
      </c>
      <c r="DR42" s="82"/>
      <c r="DS42" s="82" t="s">
        <v>158</v>
      </c>
      <c r="DT42" s="82"/>
      <c r="DU42" s="82" t="s">
        <v>158</v>
      </c>
      <c r="DV42" s="82"/>
    </row>
    <row r="43" spans="4:126" ht="16" customHeight="1" x14ac:dyDescent="0.2">
      <c r="D43" s="170"/>
      <c r="E43" s="170"/>
      <c r="F43" s="170"/>
      <c r="G43" s="77" t="s">
        <v>159</v>
      </c>
      <c r="H43" s="101" t="s">
        <v>9</v>
      </c>
      <c r="I43" s="118" t="s">
        <v>114</v>
      </c>
      <c r="J43" s="118"/>
      <c r="K43" s="225"/>
      <c r="L43" s="225"/>
      <c r="O43" s="90"/>
      <c r="P43" s="91" t="s">
        <v>331</v>
      </c>
      <c r="AC43" s="82" t="s">
        <v>130</v>
      </c>
      <c r="AD43" s="82">
        <f>D29</f>
        <v>0</v>
      </c>
      <c r="AE43" s="82" t="s">
        <v>130</v>
      </c>
      <c r="AF43" s="68"/>
      <c r="AG43" s="82" t="s">
        <v>130</v>
      </c>
      <c r="AH43" s="82"/>
      <c r="AI43" s="82" t="s">
        <v>130</v>
      </c>
      <c r="AJ43" s="82"/>
      <c r="AL43" s="82" t="s">
        <v>130</v>
      </c>
      <c r="AM43" s="82">
        <f>D30</f>
        <v>0</v>
      </c>
      <c r="AN43" s="82" t="s">
        <v>130</v>
      </c>
      <c r="AO43" s="68"/>
      <c r="AP43" s="82" t="s">
        <v>130</v>
      </c>
      <c r="AQ43" s="82"/>
      <c r="AR43" s="82" t="s">
        <v>130</v>
      </c>
      <c r="AS43" s="82"/>
      <c r="AU43" s="82" t="s">
        <v>130</v>
      </c>
      <c r="AV43" s="82">
        <f>D31</f>
        <v>0</v>
      </c>
      <c r="AW43" s="82" t="s">
        <v>130</v>
      </c>
      <c r="AX43" s="68"/>
      <c r="AY43" s="82" t="s">
        <v>130</v>
      </c>
      <c r="AZ43" s="82"/>
      <c r="BA43" s="82" t="s">
        <v>130</v>
      </c>
      <c r="BB43" s="82"/>
      <c r="BD43" s="82" t="s">
        <v>130</v>
      </c>
      <c r="BE43" s="82">
        <f>D32</f>
        <v>0</v>
      </c>
      <c r="BF43" s="82" t="s">
        <v>130</v>
      </c>
      <c r="BG43" s="68"/>
      <c r="BH43" s="82" t="s">
        <v>130</v>
      </c>
      <c r="BI43" s="82"/>
      <c r="BJ43" s="82" t="s">
        <v>130</v>
      </c>
      <c r="BK43" s="82"/>
      <c r="BM43" s="82" t="s">
        <v>130</v>
      </c>
      <c r="BN43" s="82">
        <f>D39</f>
        <v>0</v>
      </c>
      <c r="BO43" s="82" t="s">
        <v>130</v>
      </c>
      <c r="BP43" s="68"/>
      <c r="BQ43" s="82" t="s">
        <v>130</v>
      </c>
      <c r="BR43" s="82"/>
      <c r="BS43" s="82" t="s">
        <v>130</v>
      </c>
      <c r="BT43" s="82"/>
      <c r="BV43" s="82" t="s">
        <v>130</v>
      </c>
      <c r="BW43" s="82">
        <f>D41+E41+F41</f>
        <v>0</v>
      </c>
      <c r="BX43" s="82" t="s">
        <v>130</v>
      </c>
      <c r="BY43" s="68"/>
      <c r="BZ43" s="82" t="s">
        <v>130</v>
      </c>
      <c r="CA43" s="82"/>
      <c r="CB43" s="82" t="s">
        <v>130</v>
      </c>
      <c r="CC43" s="82"/>
      <c r="CE43" s="82" t="s">
        <v>130</v>
      </c>
      <c r="CF43" s="82">
        <f>D73</f>
        <v>0</v>
      </c>
      <c r="CG43" s="82" t="s">
        <v>130</v>
      </c>
      <c r="CH43" s="68"/>
      <c r="CI43" s="82" t="s">
        <v>130</v>
      </c>
      <c r="CJ43" s="82"/>
      <c r="CK43" s="82" t="s">
        <v>130</v>
      </c>
      <c r="CL43" s="82"/>
      <c r="CN43" s="82" t="s">
        <v>130</v>
      </c>
      <c r="CO43" s="82">
        <f>D17</f>
        <v>0</v>
      </c>
      <c r="CP43" s="82" t="s">
        <v>130</v>
      </c>
      <c r="CQ43" s="68"/>
      <c r="CR43" s="82" t="s">
        <v>130</v>
      </c>
      <c r="CS43" s="82"/>
      <c r="CT43" s="82" t="s">
        <v>130</v>
      </c>
      <c r="CU43" s="82"/>
      <c r="CW43" s="82" t="s">
        <v>130</v>
      </c>
      <c r="CX43" s="82">
        <f>D42</f>
        <v>0</v>
      </c>
      <c r="CY43" s="82" t="s">
        <v>130</v>
      </c>
      <c r="CZ43" s="68"/>
      <c r="DA43" s="82" t="s">
        <v>130</v>
      </c>
      <c r="DB43" s="82"/>
      <c r="DC43" s="82" t="s">
        <v>130</v>
      </c>
      <c r="DD43" s="82"/>
      <c r="DF43" s="82" t="s">
        <v>130</v>
      </c>
      <c r="DG43" s="82">
        <f>D45</f>
        <v>0</v>
      </c>
      <c r="DH43" s="82" t="s">
        <v>130</v>
      </c>
      <c r="DI43" s="68"/>
      <c r="DJ43" s="82" t="s">
        <v>130</v>
      </c>
      <c r="DK43" s="82"/>
      <c r="DL43" s="82" t="s">
        <v>130</v>
      </c>
      <c r="DM43" s="82"/>
      <c r="DO43" s="82" t="s">
        <v>130</v>
      </c>
      <c r="DP43" s="82">
        <f>D48</f>
        <v>0</v>
      </c>
      <c r="DQ43" s="82" t="s">
        <v>130</v>
      </c>
      <c r="DR43" s="68"/>
      <c r="DS43" s="82" t="s">
        <v>130</v>
      </c>
      <c r="DT43" s="82"/>
      <c r="DU43" s="82" t="s">
        <v>130</v>
      </c>
      <c r="DV43" s="82"/>
    </row>
    <row r="44" spans="4:126" ht="16" customHeight="1" thickBot="1" x14ac:dyDescent="0.25">
      <c r="D44" s="170"/>
      <c r="E44" s="170"/>
      <c r="F44" s="170"/>
      <c r="G44" s="77" t="s">
        <v>159</v>
      </c>
      <c r="H44" s="101" t="s">
        <v>26</v>
      </c>
      <c r="I44" s="118" t="s">
        <v>114</v>
      </c>
      <c r="J44" s="118"/>
      <c r="K44" s="225"/>
      <c r="L44" s="225"/>
      <c r="O44" s="92">
        <f>O35-O36-O37-O38-O39-O43-O40-O41-O42</f>
        <v>0</v>
      </c>
      <c r="P44" s="93" t="s">
        <v>334</v>
      </c>
      <c r="AC44" s="82" t="s">
        <v>88</v>
      </c>
      <c r="AD44" s="82"/>
      <c r="AE44" s="82" t="s">
        <v>88</v>
      </c>
      <c r="AF44" s="82"/>
      <c r="AG44" s="82" t="s">
        <v>88</v>
      </c>
      <c r="AH44" s="82"/>
      <c r="AI44" s="82" t="s">
        <v>88</v>
      </c>
      <c r="AJ44" s="82"/>
      <c r="AL44" s="82" t="s">
        <v>88</v>
      </c>
      <c r="AM44" s="82"/>
      <c r="AN44" s="82" t="s">
        <v>88</v>
      </c>
      <c r="AO44" s="82"/>
      <c r="AP44" s="82" t="s">
        <v>88</v>
      </c>
      <c r="AQ44" s="82"/>
      <c r="AR44" s="82" t="s">
        <v>88</v>
      </c>
      <c r="AS44" s="82"/>
      <c r="AU44" s="82" t="s">
        <v>88</v>
      </c>
      <c r="AV44" s="82"/>
      <c r="AW44" s="82" t="s">
        <v>88</v>
      </c>
      <c r="AX44" s="82"/>
      <c r="AY44" s="82" t="s">
        <v>88</v>
      </c>
      <c r="AZ44" s="82"/>
      <c r="BA44" s="82" t="s">
        <v>88</v>
      </c>
      <c r="BB44" s="82"/>
      <c r="BD44" s="82" t="s">
        <v>88</v>
      </c>
      <c r="BE44" s="82"/>
      <c r="BF44" s="82" t="s">
        <v>88</v>
      </c>
      <c r="BG44" s="82"/>
      <c r="BH44" s="82" t="s">
        <v>88</v>
      </c>
      <c r="BI44" s="82"/>
      <c r="BJ44" s="82" t="s">
        <v>88</v>
      </c>
      <c r="BK44" s="82"/>
      <c r="BM44" s="82" t="s">
        <v>88</v>
      </c>
      <c r="BN44" s="82"/>
      <c r="BO44" s="82" t="s">
        <v>88</v>
      </c>
      <c r="BP44" s="82"/>
      <c r="BQ44" s="82" t="s">
        <v>88</v>
      </c>
      <c r="BR44" s="82"/>
      <c r="BS44" s="82" t="s">
        <v>88</v>
      </c>
      <c r="BT44" s="82"/>
      <c r="BV44" s="82" t="s">
        <v>88</v>
      </c>
      <c r="BW44" s="82"/>
      <c r="BX44" s="82" t="s">
        <v>88</v>
      </c>
      <c r="BY44" s="82"/>
      <c r="BZ44" s="82" t="s">
        <v>88</v>
      </c>
      <c r="CA44" s="82"/>
      <c r="CB44" s="82" t="s">
        <v>88</v>
      </c>
      <c r="CC44" s="82"/>
      <c r="CE44" s="82" t="s">
        <v>88</v>
      </c>
      <c r="CF44" s="82"/>
      <c r="CG44" s="82" t="s">
        <v>88</v>
      </c>
      <c r="CH44" s="82"/>
      <c r="CI44" s="82" t="s">
        <v>88</v>
      </c>
      <c r="CJ44" s="82"/>
      <c r="CK44" s="82" t="s">
        <v>88</v>
      </c>
      <c r="CL44" s="82"/>
      <c r="CN44" s="82" t="s">
        <v>88</v>
      </c>
      <c r="CO44" s="82"/>
      <c r="CP44" s="82" t="s">
        <v>88</v>
      </c>
      <c r="CQ44" s="82"/>
      <c r="CR44" s="82" t="s">
        <v>88</v>
      </c>
      <c r="CS44" s="82"/>
      <c r="CT44" s="82" t="s">
        <v>88</v>
      </c>
      <c r="CU44" s="82"/>
      <c r="CW44" s="82" t="s">
        <v>88</v>
      </c>
      <c r="CX44" s="82"/>
      <c r="CY44" s="82" t="s">
        <v>88</v>
      </c>
      <c r="CZ44" s="82"/>
      <c r="DA44" s="82" t="s">
        <v>88</v>
      </c>
      <c r="DB44" s="82"/>
      <c r="DC44" s="82" t="s">
        <v>88</v>
      </c>
      <c r="DD44" s="82"/>
      <c r="DF44" s="82" t="s">
        <v>88</v>
      </c>
      <c r="DG44" s="82"/>
      <c r="DH44" s="82" t="s">
        <v>88</v>
      </c>
      <c r="DI44" s="82"/>
      <c r="DJ44" s="82" t="s">
        <v>88</v>
      </c>
      <c r="DK44" s="82"/>
      <c r="DL44" s="82" t="s">
        <v>88</v>
      </c>
      <c r="DM44" s="82"/>
      <c r="DO44" s="82" t="s">
        <v>88</v>
      </c>
      <c r="DP44" s="82"/>
      <c r="DQ44" s="82" t="s">
        <v>88</v>
      </c>
      <c r="DR44" s="82"/>
      <c r="DS44" s="82" t="s">
        <v>88</v>
      </c>
      <c r="DT44" s="82"/>
      <c r="DU44" s="82" t="s">
        <v>88</v>
      </c>
      <c r="DV44" s="82"/>
    </row>
    <row r="45" spans="4:126" ht="16" customHeight="1" x14ac:dyDescent="0.2">
      <c r="D45" s="170"/>
      <c r="E45" s="170"/>
      <c r="F45" s="170"/>
      <c r="G45" s="77" t="s">
        <v>159</v>
      </c>
      <c r="H45" s="101" t="s">
        <v>3</v>
      </c>
      <c r="I45" s="118" t="s">
        <v>114</v>
      </c>
      <c r="J45" s="118"/>
      <c r="K45" s="225"/>
      <c r="L45" s="225"/>
      <c r="AC45" s="82" t="s">
        <v>89</v>
      </c>
      <c r="AD45" s="82"/>
      <c r="AE45" s="82" t="s">
        <v>89</v>
      </c>
      <c r="AF45" s="82">
        <f>D29</f>
        <v>0</v>
      </c>
      <c r="AG45" s="82" t="s">
        <v>89</v>
      </c>
      <c r="AH45" s="82"/>
      <c r="AI45" s="82" t="s">
        <v>89</v>
      </c>
      <c r="AJ45" s="82"/>
      <c r="AL45" s="82" t="s">
        <v>89</v>
      </c>
      <c r="AM45" s="82"/>
      <c r="AN45" s="82" t="s">
        <v>89</v>
      </c>
      <c r="AO45" s="82">
        <f>D30</f>
        <v>0</v>
      </c>
      <c r="AP45" s="82" t="s">
        <v>89</v>
      </c>
      <c r="AQ45" s="82"/>
      <c r="AR45" s="82" t="s">
        <v>89</v>
      </c>
      <c r="AS45" s="82"/>
      <c r="AU45" s="82" t="s">
        <v>89</v>
      </c>
      <c r="AV45" s="82"/>
      <c r="AW45" s="82" t="s">
        <v>89</v>
      </c>
      <c r="AX45" s="82">
        <f>D31</f>
        <v>0</v>
      </c>
      <c r="AY45" s="82" t="s">
        <v>89</v>
      </c>
      <c r="AZ45" s="82"/>
      <c r="BA45" s="82" t="s">
        <v>89</v>
      </c>
      <c r="BB45" s="82"/>
      <c r="BD45" s="82" t="s">
        <v>89</v>
      </c>
      <c r="BE45" s="82"/>
      <c r="BF45" s="82" t="s">
        <v>89</v>
      </c>
      <c r="BG45" s="82">
        <f>D32</f>
        <v>0</v>
      </c>
      <c r="BH45" s="82" t="s">
        <v>89</v>
      </c>
      <c r="BI45" s="82"/>
      <c r="BJ45" s="82" t="s">
        <v>89</v>
      </c>
      <c r="BK45" s="82"/>
      <c r="BM45" s="82" t="s">
        <v>89</v>
      </c>
      <c r="BN45" s="82"/>
      <c r="BO45" s="82" t="s">
        <v>89</v>
      </c>
      <c r="BP45" s="82">
        <f>D39</f>
        <v>0</v>
      </c>
      <c r="BQ45" s="82" t="s">
        <v>89</v>
      </c>
      <c r="BR45" s="82"/>
      <c r="BS45" s="82" t="s">
        <v>89</v>
      </c>
      <c r="BT45" s="82"/>
      <c r="BV45" s="82" t="s">
        <v>89</v>
      </c>
      <c r="BW45" s="82"/>
      <c r="BX45" s="82" t="s">
        <v>89</v>
      </c>
      <c r="BY45" s="82">
        <f>D41+E41+F41</f>
        <v>0</v>
      </c>
      <c r="BZ45" s="82" t="s">
        <v>89</v>
      </c>
      <c r="CA45" s="82"/>
      <c r="CB45" s="82" t="s">
        <v>89</v>
      </c>
      <c r="CC45" s="82"/>
      <c r="CE45" s="82" t="s">
        <v>89</v>
      </c>
      <c r="CF45" s="82"/>
      <c r="CG45" s="82" t="s">
        <v>89</v>
      </c>
      <c r="CH45" s="82">
        <f>D73</f>
        <v>0</v>
      </c>
      <c r="CI45" s="82" t="s">
        <v>89</v>
      </c>
      <c r="CJ45" s="82"/>
      <c r="CK45" s="82" t="s">
        <v>89</v>
      </c>
      <c r="CL45" s="82"/>
      <c r="CN45" s="82" t="s">
        <v>89</v>
      </c>
      <c r="CO45" s="82"/>
      <c r="CP45" s="82" t="s">
        <v>89</v>
      </c>
      <c r="CQ45" s="82">
        <f>D17</f>
        <v>0</v>
      </c>
      <c r="CR45" s="82" t="s">
        <v>89</v>
      </c>
      <c r="CS45" s="82"/>
      <c r="CT45" s="82" t="s">
        <v>89</v>
      </c>
      <c r="CU45" s="82"/>
      <c r="CW45" s="82" t="s">
        <v>89</v>
      </c>
      <c r="CX45" s="82"/>
      <c r="CY45" s="82" t="s">
        <v>89</v>
      </c>
      <c r="CZ45" s="82">
        <f>D42</f>
        <v>0</v>
      </c>
      <c r="DA45" s="82" t="s">
        <v>89</v>
      </c>
      <c r="DB45" s="82"/>
      <c r="DC45" s="82" t="s">
        <v>89</v>
      </c>
      <c r="DD45" s="82"/>
      <c r="DF45" s="82" t="s">
        <v>89</v>
      </c>
      <c r="DG45" s="82"/>
      <c r="DH45" s="82" t="s">
        <v>89</v>
      </c>
      <c r="DI45" s="82">
        <f>D45</f>
        <v>0</v>
      </c>
      <c r="DJ45" s="82" t="s">
        <v>89</v>
      </c>
      <c r="DK45" s="82"/>
      <c r="DL45" s="82" t="s">
        <v>89</v>
      </c>
      <c r="DM45" s="82"/>
      <c r="DO45" s="82" t="s">
        <v>89</v>
      </c>
      <c r="DP45" s="82"/>
      <c r="DQ45" s="82" t="s">
        <v>89</v>
      </c>
      <c r="DR45" s="82">
        <f>D48</f>
        <v>0</v>
      </c>
      <c r="DS45" s="82" t="s">
        <v>89</v>
      </c>
      <c r="DT45" s="82"/>
      <c r="DU45" s="82" t="s">
        <v>89</v>
      </c>
      <c r="DV45" s="82"/>
    </row>
    <row r="46" spans="4:126" ht="16" customHeight="1" x14ac:dyDescent="0.2">
      <c r="D46" s="200"/>
      <c r="E46" s="202"/>
      <c r="F46" s="37" t="s">
        <v>454</v>
      </c>
      <c r="G46" s="77" t="s">
        <v>159</v>
      </c>
      <c r="H46" s="39" t="s">
        <v>108</v>
      </c>
      <c r="I46" s="118" t="s">
        <v>114</v>
      </c>
      <c r="J46" s="118"/>
      <c r="K46" s="225"/>
      <c r="L46" s="225"/>
      <c r="AC46" s="82" t="s">
        <v>87</v>
      </c>
      <c r="AD46" s="82"/>
      <c r="AE46" s="82" t="s">
        <v>87</v>
      </c>
      <c r="AF46" s="82"/>
      <c r="AG46" s="82" t="s">
        <v>87</v>
      </c>
      <c r="AH46" s="82"/>
      <c r="AI46" s="82" t="s">
        <v>87</v>
      </c>
      <c r="AJ46" s="82"/>
      <c r="AL46" s="82" t="s">
        <v>87</v>
      </c>
      <c r="AM46" s="82"/>
      <c r="AN46" s="82" t="s">
        <v>87</v>
      </c>
      <c r="AO46" s="82"/>
      <c r="AP46" s="82" t="s">
        <v>87</v>
      </c>
      <c r="AQ46" s="82"/>
      <c r="AR46" s="82" t="s">
        <v>87</v>
      </c>
      <c r="AS46" s="82"/>
      <c r="AU46" s="82" t="s">
        <v>87</v>
      </c>
      <c r="AV46" s="82"/>
      <c r="AW46" s="82" t="s">
        <v>87</v>
      </c>
      <c r="AX46" s="82"/>
      <c r="AY46" s="82" t="s">
        <v>87</v>
      </c>
      <c r="AZ46" s="82"/>
      <c r="BA46" s="82" t="s">
        <v>87</v>
      </c>
      <c r="BB46" s="82"/>
      <c r="BD46" s="82" t="s">
        <v>87</v>
      </c>
      <c r="BE46" s="82"/>
      <c r="BF46" s="82" t="s">
        <v>87</v>
      </c>
      <c r="BG46" s="82"/>
      <c r="BH46" s="82" t="s">
        <v>87</v>
      </c>
      <c r="BI46" s="82"/>
      <c r="BJ46" s="82" t="s">
        <v>87</v>
      </c>
      <c r="BK46" s="82"/>
      <c r="BM46" s="82" t="s">
        <v>87</v>
      </c>
      <c r="BN46" s="82"/>
      <c r="BO46" s="82" t="s">
        <v>87</v>
      </c>
      <c r="BP46" s="82"/>
      <c r="BQ46" s="82" t="s">
        <v>87</v>
      </c>
      <c r="BR46" s="82"/>
      <c r="BS46" s="82" t="s">
        <v>87</v>
      </c>
      <c r="BT46" s="82"/>
      <c r="BV46" s="82" t="s">
        <v>87</v>
      </c>
      <c r="BW46" s="82"/>
      <c r="BX46" s="82" t="s">
        <v>87</v>
      </c>
      <c r="BY46" s="82"/>
      <c r="BZ46" s="82" t="s">
        <v>87</v>
      </c>
      <c r="CA46" s="82"/>
      <c r="CB46" s="82" t="s">
        <v>87</v>
      </c>
      <c r="CC46" s="82"/>
      <c r="CE46" s="82" t="s">
        <v>87</v>
      </c>
      <c r="CF46" s="82"/>
      <c r="CG46" s="82" t="s">
        <v>87</v>
      </c>
      <c r="CH46" s="82"/>
      <c r="CI46" s="82" t="s">
        <v>87</v>
      </c>
      <c r="CJ46" s="82"/>
      <c r="CK46" s="82" t="s">
        <v>87</v>
      </c>
      <c r="CL46" s="82"/>
      <c r="CN46" s="82" t="s">
        <v>87</v>
      </c>
      <c r="CO46" s="82"/>
      <c r="CP46" s="82" t="s">
        <v>87</v>
      </c>
      <c r="CQ46" s="82"/>
      <c r="CR46" s="82" t="s">
        <v>87</v>
      </c>
      <c r="CS46" s="82"/>
      <c r="CT46" s="82" t="s">
        <v>87</v>
      </c>
      <c r="CU46" s="82"/>
      <c r="CW46" s="82" t="s">
        <v>87</v>
      </c>
      <c r="CX46" s="82"/>
      <c r="CY46" s="82" t="s">
        <v>87</v>
      </c>
      <c r="CZ46" s="82"/>
      <c r="DA46" s="82" t="s">
        <v>87</v>
      </c>
      <c r="DB46" s="82"/>
      <c r="DC46" s="82" t="s">
        <v>87</v>
      </c>
      <c r="DD46" s="82"/>
      <c r="DF46" s="82" t="s">
        <v>87</v>
      </c>
      <c r="DG46" s="82"/>
      <c r="DH46" s="82" t="s">
        <v>87</v>
      </c>
      <c r="DI46" s="82"/>
      <c r="DJ46" s="82" t="s">
        <v>87</v>
      </c>
      <c r="DK46" s="82"/>
      <c r="DL46" s="82" t="s">
        <v>87</v>
      </c>
      <c r="DM46" s="82"/>
      <c r="DO46" s="82" t="s">
        <v>87</v>
      </c>
      <c r="DP46" s="82"/>
      <c r="DQ46" s="82" t="s">
        <v>87</v>
      </c>
      <c r="DR46" s="82"/>
      <c r="DS46" s="82" t="s">
        <v>87</v>
      </c>
      <c r="DT46" s="82"/>
      <c r="DU46" s="82" t="s">
        <v>87</v>
      </c>
      <c r="DV46" s="82"/>
    </row>
    <row r="47" spans="4:126" x14ac:dyDescent="0.2">
      <c r="D47" s="170"/>
      <c r="E47" s="170"/>
      <c r="F47" s="170"/>
      <c r="G47" s="77" t="s">
        <v>159</v>
      </c>
      <c r="H47" s="103" t="s">
        <v>157</v>
      </c>
      <c r="I47" s="118" t="s">
        <v>114</v>
      </c>
      <c r="J47" s="118"/>
      <c r="K47" s="225"/>
      <c r="L47" s="225"/>
      <c r="AC47" s="82" t="s">
        <v>159</v>
      </c>
      <c r="AD47" s="82"/>
      <c r="AE47" s="82" t="s">
        <v>159</v>
      </c>
      <c r="AF47" s="82"/>
      <c r="AG47" s="82" t="s">
        <v>159</v>
      </c>
      <c r="AH47" s="82">
        <f>D29</f>
        <v>0</v>
      </c>
      <c r="AI47" s="82" t="s">
        <v>159</v>
      </c>
      <c r="AJ47" s="68"/>
      <c r="AL47" s="82" t="s">
        <v>159</v>
      </c>
      <c r="AM47" s="82"/>
      <c r="AN47" s="82" t="s">
        <v>159</v>
      </c>
      <c r="AO47" s="82"/>
      <c r="AP47" s="82" t="s">
        <v>159</v>
      </c>
      <c r="AQ47" s="82">
        <f>D30</f>
        <v>0</v>
      </c>
      <c r="AR47" s="82" t="s">
        <v>159</v>
      </c>
      <c r="AS47" s="68"/>
      <c r="AU47" s="82" t="s">
        <v>159</v>
      </c>
      <c r="AV47" s="82"/>
      <c r="AW47" s="82" t="s">
        <v>159</v>
      </c>
      <c r="AX47" s="82"/>
      <c r="AY47" s="82" t="s">
        <v>159</v>
      </c>
      <c r="AZ47" s="82">
        <f>D31</f>
        <v>0</v>
      </c>
      <c r="BA47" s="82" t="s">
        <v>159</v>
      </c>
      <c r="BB47" s="68"/>
      <c r="BD47" s="82" t="s">
        <v>159</v>
      </c>
      <c r="BE47" s="82"/>
      <c r="BF47" s="82" t="s">
        <v>159</v>
      </c>
      <c r="BG47" s="82"/>
      <c r="BH47" s="82" t="s">
        <v>159</v>
      </c>
      <c r="BI47" s="82">
        <f>D32</f>
        <v>0</v>
      </c>
      <c r="BJ47" s="82" t="s">
        <v>159</v>
      </c>
      <c r="BK47" s="68"/>
      <c r="BM47" s="82" t="s">
        <v>159</v>
      </c>
      <c r="BN47" s="82"/>
      <c r="BO47" s="82" t="s">
        <v>159</v>
      </c>
      <c r="BP47" s="82"/>
      <c r="BQ47" s="82" t="s">
        <v>159</v>
      </c>
      <c r="BR47" s="82">
        <f>D39</f>
        <v>0</v>
      </c>
      <c r="BS47" s="82" t="s">
        <v>159</v>
      </c>
      <c r="BT47" s="68"/>
      <c r="BV47" s="82" t="s">
        <v>159</v>
      </c>
      <c r="BW47" s="82"/>
      <c r="BX47" s="82" t="s">
        <v>159</v>
      </c>
      <c r="BY47" s="82"/>
      <c r="BZ47" s="82" t="s">
        <v>159</v>
      </c>
      <c r="CA47" s="82">
        <f>D41+E41+F41</f>
        <v>0</v>
      </c>
      <c r="CB47" s="82" t="s">
        <v>159</v>
      </c>
      <c r="CC47" s="68"/>
      <c r="CE47" s="82" t="s">
        <v>159</v>
      </c>
      <c r="CF47" s="82"/>
      <c r="CG47" s="82" t="s">
        <v>159</v>
      </c>
      <c r="CH47" s="82"/>
      <c r="CI47" s="82" t="s">
        <v>159</v>
      </c>
      <c r="CJ47" s="82">
        <f>D73</f>
        <v>0</v>
      </c>
      <c r="CK47" s="82" t="s">
        <v>159</v>
      </c>
      <c r="CL47" s="68"/>
      <c r="CN47" s="82" t="s">
        <v>159</v>
      </c>
      <c r="CO47" s="82"/>
      <c r="CP47" s="82" t="s">
        <v>159</v>
      </c>
      <c r="CQ47" s="82"/>
      <c r="CR47" s="82" t="s">
        <v>159</v>
      </c>
      <c r="CS47" s="82">
        <f>D17</f>
        <v>0</v>
      </c>
      <c r="CT47" s="82" t="s">
        <v>159</v>
      </c>
      <c r="CU47" s="68"/>
      <c r="CW47" s="82" t="s">
        <v>159</v>
      </c>
      <c r="CX47" s="82"/>
      <c r="CY47" s="82" t="s">
        <v>159</v>
      </c>
      <c r="CZ47" s="82"/>
      <c r="DA47" s="82" t="s">
        <v>159</v>
      </c>
      <c r="DB47" s="82">
        <f>D42</f>
        <v>0</v>
      </c>
      <c r="DC47" s="82" t="s">
        <v>159</v>
      </c>
      <c r="DD47" s="68"/>
      <c r="DF47" s="82" t="s">
        <v>159</v>
      </c>
      <c r="DG47" s="82"/>
      <c r="DH47" s="82" t="s">
        <v>159</v>
      </c>
      <c r="DI47" s="82"/>
      <c r="DJ47" s="82" t="s">
        <v>159</v>
      </c>
      <c r="DK47" s="82">
        <f>D45</f>
        <v>0</v>
      </c>
      <c r="DL47" s="82" t="s">
        <v>159</v>
      </c>
      <c r="DM47" s="68"/>
      <c r="DO47" s="82" t="s">
        <v>159</v>
      </c>
      <c r="DP47" s="82"/>
      <c r="DQ47" s="82" t="s">
        <v>159</v>
      </c>
      <c r="DR47" s="82"/>
      <c r="DS47" s="82" t="s">
        <v>159</v>
      </c>
      <c r="DT47" s="82">
        <f>D48</f>
        <v>0</v>
      </c>
      <c r="DU47" s="82" t="s">
        <v>159</v>
      </c>
      <c r="DV47" s="68"/>
    </row>
    <row r="48" spans="4:126" ht="16" customHeight="1" x14ac:dyDescent="0.2">
      <c r="D48" s="170"/>
      <c r="E48" s="170"/>
      <c r="F48" s="170"/>
      <c r="G48" s="77" t="s">
        <v>159</v>
      </c>
      <c r="H48" s="103" t="s">
        <v>314</v>
      </c>
      <c r="I48" s="118" t="s">
        <v>114</v>
      </c>
      <c r="J48" s="118"/>
      <c r="K48" s="225"/>
      <c r="L48" s="225"/>
      <c r="AC48" s="68" t="s">
        <v>291</v>
      </c>
      <c r="AD48" s="68"/>
      <c r="AE48" s="68" t="s">
        <v>291</v>
      </c>
      <c r="AF48" s="68"/>
      <c r="AG48" s="68" t="s">
        <v>291</v>
      </c>
      <c r="AH48" s="68"/>
      <c r="AI48" s="68" t="s">
        <v>291</v>
      </c>
      <c r="AJ48" s="82">
        <f>D29</f>
        <v>0</v>
      </c>
      <c r="AL48" s="68" t="s">
        <v>291</v>
      </c>
      <c r="AM48" s="68"/>
      <c r="AN48" s="68" t="s">
        <v>291</v>
      </c>
      <c r="AO48" s="68"/>
      <c r="AP48" s="68" t="s">
        <v>291</v>
      </c>
      <c r="AQ48" s="68"/>
      <c r="AR48" s="68" t="s">
        <v>291</v>
      </c>
      <c r="AS48" s="82">
        <f>D30</f>
        <v>0</v>
      </c>
      <c r="AU48" s="68" t="s">
        <v>291</v>
      </c>
      <c r="AV48" s="68"/>
      <c r="AW48" s="68" t="s">
        <v>291</v>
      </c>
      <c r="AX48" s="68"/>
      <c r="AY48" s="68" t="s">
        <v>291</v>
      </c>
      <c r="AZ48" s="68"/>
      <c r="BA48" s="68" t="s">
        <v>291</v>
      </c>
      <c r="BB48" s="82">
        <f>D31</f>
        <v>0</v>
      </c>
      <c r="BD48" s="68" t="s">
        <v>291</v>
      </c>
      <c r="BE48" s="68"/>
      <c r="BF48" s="68" t="s">
        <v>291</v>
      </c>
      <c r="BG48" s="68"/>
      <c r="BH48" s="68" t="s">
        <v>291</v>
      </c>
      <c r="BI48" s="68"/>
      <c r="BJ48" s="68" t="s">
        <v>291</v>
      </c>
      <c r="BK48" s="82">
        <f>D32</f>
        <v>0</v>
      </c>
      <c r="BM48" s="68" t="s">
        <v>291</v>
      </c>
      <c r="BN48" s="68"/>
      <c r="BO48" s="68" t="s">
        <v>291</v>
      </c>
      <c r="BP48" s="68"/>
      <c r="BQ48" s="68" t="s">
        <v>291</v>
      </c>
      <c r="BR48" s="68"/>
      <c r="BS48" s="68" t="s">
        <v>291</v>
      </c>
      <c r="BT48" s="82">
        <f>D39</f>
        <v>0</v>
      </c>
      <c r="BV48" s="68" t="s">
        <v>291</v>
      </c>
      <c r="BW48" s="68"/>
      <c r="BX48" s="68" t="s">
        <v>291</v>
      </c>
      <c r="BY48" s="68"/>
      <c r="BZ48" s="68" t="s">
        <v>291</v>
      </c>
      <c r="CA48" s="68"/>
      <c r="CB48" s="68" t="s">
        <v>291</v>
      </c>
      <c r="CC48" s="82">
        <f>D41+E41+F41</f>
        <v>0</v>
      </c>
      <c r="CE48" s="68" t="s">
        <v>291</v>
      </c>
      <c r="CF48" s="68"/>
      <c r="CG48" s="68" t="s">
        <v>291</v>
      </c>
      <c r="CH48" s="68"/>
      <c r="CI48" s="68" t="s">
        <v>291</v>
      </c>
      <c r="CJ48" s="68"/>
      <c r="CK48" s="68" t="s">
        <v>291</v>
      </c>
      <c r="CL48" s="82">
        <f>D73</f>
        <v>0</v>
      </c>
      <c r="CN48" s="68" t="s">
        <v>291</v>
      </c>
      <c r="CO48" s="68"/>
      <c r="CP48" s="68" t="s">
        <v>291</v>
      </c>
      <c r="CQ48" s="68"/>
      <c r="CR48" s="68" t="s">
        <v>291</v>
      </c>
      <c r="CS48" s="68"/>
      <c r="CT48" s="68" t="s">
        <v>291</v>
      </c>
      <c r="CU48" s="82">
        <f>D17</f>
        <v>0</v>
      </c>
      <c r="CW48" s="68" t="s">
        <v>291</v>
      </c>
      <c r="CX48" s="68"/>
      <c r="CY48" s="68" t="s">
        <v>291</v>
      </c>
      <c r="CZ48" s="68"/>
      <c r="DA48" s="68" t="s">
        <v>291</v>
      </c>
      <c r="DB48" s="68"/>
      <c r="DC48" s="68" t="s">
        <v>291</v>
      </c>
      <c r="DD48" s="82">
        <f>D42</f>
        <v>0</v>
      </c>
      <c r="DF48" s="68" t="s">
        <v>291</v>
      </c>
      <c r="DG48" s="68"/>
      <c r="DH48" s="68" t="s">
        <v>291</v>
      </c>
      <c r="DI48" s="68"/>
      <c r="DJ48" s="68" t="s">
        <v>291</v>
      </c>
      <c r="DK48" s="68"/>
      <c r="DL48" s="68" t="s">
        <v>291</v>
      </c>
      <c r="DM48" s="82">
        <f>D45</f>
        <v>0</v>
      </c>
      <c r="DO48" s="68" t="s">
        <v>291</v>
      </c>
      <c r="DP48" s="68"/>
      <c r="DQ48" s="68" t="s">
        <v>291</v>
      </c>
      <c r="DR48" s="68"/>
      <c r="DS48" s="68" t="s">
        <v>291</v>
      </c>
      <c r="DT48" s="68"/>
      <c r="DU48" s="68" t="s">
        <v>291</v>
      </c>
      <c r="DV48" s="82">
        <f>D48</f>
        <v>0</v>
      </c>
    </row>
    <row r="49" spans="4:117" x14ac:dyDescent="0.2">
      <c r="J49" s="57"/>
      <c r="K49" s="57"/>
      <c r="L49" s="57"/>
      <c r="M49" s="57"/>
      <c r="N49" s="57"/>
    </row>
    <row r="50" spans="4:117" ht="17" x14ac:dyDescent="0.2">
      <c r="D50" s="166" t="str">
        <f>'سلف و دين واقساط'!D6</f>
        <v>العام الماضي</v>
      </c>
      <c r="E50" s="166"/>
      <c r="F50" s="166"/>
      <c r="G50" s="41" t="s">
        <v>96</v>
      </c>
      <c r="H50" s="42"/>
      <c r="J50" s="231" t="str">
        <f>'سلف و دين واقساط'!D26</f>
        <v xml:space="preserve">السنة الحالية </v>
      </c>
      <c r="K50" s="232"/>
      <c r="L50" s="41" t="s">
        <v>96</v>
      </c>
      <c r="M50" s="84"/>
      <c r="N50" s="84"/>
      <c r="O50" s="85"/>
      <c r="P50" s="87"/>
    </row>
    <row r="51" spans="4:117" ht="16" customHeight="1" x14ac:dyDescent="0.2">
      <c r="D51" s="166"/>
      <c r="E51" s="166"/>
      <c r="F51" s="166"/>
      <c r="G51" s="283" t="s">
        <v>145</v>
      </c>
      <c r="H51" s="284"/>
      <c r="J51" s="233"/>
      <c r="K51" s="234"/>
      <c r="L51" s="210" t="s">
        <v>145</v>
      </c>
      <c r="M51" s="235"/>
      <c r="N51" s="235"/>
      <c r="O51" s="211"/>
      <c r="P51" s="16"/>
      <c r="AC51" s="79" t="s">
        <v>236</v>
      </c>
      <c r="AD51" s="80"/>
      <c r="AE51" s="79" t="s">
        <v>238</v>
      </c>
      <c r="AF51" s="80"/>
      <c r="AG51" s="79" t="s">
        <v>240</v>
      </c>
      <c r="AH51" s="80"/>
      <c r="AL51" s="222" t="s">
        <v>242</v>
      </c>
      <c r="AM51" s="223"/>
      <c r="AN51" s="222" t="s">
        <v>244</v>
      </c>
      <c r="AO51" s="223"/>
      <c r="AP51" s="222" t="s">
        <v>246</v>
      </c>
      <c r="AQ51" s="223"/>
      <c r="AU51" s="222" t="s">
        <v>248</v>
      </c>
      <c r="AV51" s="223"/>
      <c r="AW51" s="222" t="s">
        <v>250</v>
      </c>
      <c r="AX51" s="223"/>
      <c r="AY51" s="222" t="s">
        <v>252</v>
      </c>
      <c r="AZ51" s="223"/>
      <c r="BA51" s="78"/>
      <c r="BB51" s="78"/>
      <c r="BD51" s="222" t="s">
        <v>254</v>
      </c>
      <c r="BE51" s="223"/>
      <c r="BF51" s="222" t="s">
        <v>256</v>
      </c>
      <c r="BG51" s="223"/>
      <c r="BH51" s="222" t="s">
        <v>258</v>
      </c>
      <c r="BI51" s="223"/>
      <c r="BJ51" s="78"/>
      <c r="BK51" s="78"/>
      <c r="BM51" s="222" t="s">
        <v>260</v>
      </c>
      <c r="BN51" s="223"/>
      <c r="BO51" s="222" t="s">
        <v>262</v>
      </c>
      <c r="BP51" s="223"/>
      <c r="BQ51" s="222" t="s">
        <v>265</v>
      </c>
      <c r="BR51" s="223"/>
      <c r="BS51" s="78"/>
      <c r="BT51" s="78"/>
      <c r="BV51" s="222" t="s">
        <v>278</v>
      </c>
      <c r="BW51" s="223"/>
      <c r="BX51" s="222" t="s">
        <v>280</v>
      </c>
      <c r="BY51" s="223"/>
      <c r="BZ51" s="222" t="s">
        <v>282</v>
      </c>
      <c r="CA51" s="223"/>
      <c r="CE51" s="222" t="s">
        <v>367</v>
      </c>
      <c r="CF51" s="223"/>
      <c r="CG51" s="222" t="s">
        <v>368</v>
      </c>
      <c r="CH51" s="223"/>
      <c r="CI51" s="222" t="s">
        <v>369</v>
      </c>
      <c r="CJ51" s="223"/>
      <c r="CN51" s="222" t="s">
        <v>389</v>
      </c>
      <c r="CO51" s="223"/>
      <c r="CP51" s="222" t="s">
        <v>390</v>
      </c>
      <c r="CQ51" s="223"/>
      <c r="CR51" s="216" t="s">
        <v>391</v>
      </c>
      <c r="CS51" s="224"/>
      <c r="CW51" s="222" t="s">
        <v>410</v>
      </c>
      <c r="CX51" s="223"/>
      <c r="CY51" s="222" t="s">
        <v>411</v>
      </c>
      <c r="CZ51" s="223"/>
      <c r="DA51" s="216" t="s">
        <v>412</v>
      </c>
      <c r="DB51" s="224"/>
      <c r="DF51" s="222" t="s">
        <v>431</v>
      </c>
      <c r="DG51" s="223"/>
      <c r="DH51" s="222" t="s">
        <v>432</v>
      </c>
      <c r="DI51" s="223"/>
      <c r="DJ51" s="216" t="s">
        <v>433</v>
      </c>
      <c r="DK51" s="224"/>
    </row>
    <row r="52" spans="4:117" ht="16" customHeight="1" x14ac:dyDescent="0.2">
      <c r="D52" s="281">
        <f>'سلف و دين واقساط'!D8</f>
        <v>0</v>
      </c>
      <c r="E52" s="281"/>
      <c r="F52" s="281"/>
      <c r="G52" s="36" t="s">
        <v>95</v>
      </c>
      <c r="H52" s="282" t="s">
        <v>128</v>
      </c>
      <c r="J52" s="141">
        <f>'سلف و دين واقساط'!D28</f>
        <v>0</v>
      </c>
      <c r="K52" s="142"/>
      <c r="L52" s="236" t="s">
        <v>85</v>
      </c>
      <c r="M52" s="236"/>
      <c r="N52" s="237" t="s">
        <v>128</v>
      </c>
      <c r="O52" s="238"/>
      <c r="P52" s="86"/>
      <c r="AC52" s="311">
        <f>VLOOKUP(G34,AC53:AD59,2,FALSE)</f>
        <v>0</v>
      </c>
      <c r="AD52" s="312"/>
      <c r="AE52" s="311">
        <f>VLOOKUP(G34,AE53:AF59,2,FALSE)</f>
        <v>0</v>
      </c>
      <c r="AF52" s="312"/>
      <c r="AG52" s="311">
        <f>VLOOKUP(G34,AG53:AH59,2,FALSE)</f>
        <v>0</v>
      </c>
      <c r="AH52" s="312"/>
      <c r="AL52" s="219">
        <f>VLOOKUP(G35,AL53:AM59,2,FALSE)</f>
        <v>0</v>
      </c>
      <c r="AM52" s="219"/>
      <c r="AN52" s="219">
        <f>VLOOKUP(G35,AN53:AO59,2,FALSE)</f>
        <v>0</v>
      </c>
      <c r="AO52" s="219"/>
      <c r="AP52" s="219">
        <f>VLOOKUP(G35,AP53:AQ59,2,FALSE)</f>
        <v>0</v>
      </c>
      <c r="AQ52" s="219"/>
      <c r="AU52" s="219">
        <f>VLOOKUP(G36,AU53:AV59,2,FALSE)</f>
        <v>0</v>
      </c>
      <c r="AV52" s="219"/>
      <c r="AW52" s="219">
        <f>VLOOKUP(G36,AW53:AX59,2,FALSE)</f>
        <v>0</v>
      </c>
      <c r="AX52" s="219"/>
      <c r="AY52" s="219">
        <f>VLOOKUP(G36,AY53:AZ59,2,FALSE)</f>
        <v>0</v>
      </c>
      <c r="AZ52" s="219"/>
      <c r="BA52" s="81"/>
      <c r="BB52" s="81"/>
      <c r="BD52" s="219">
        <f>VLOOKUP(G37,BD53:BE59,2,FALSE)</f>
        <v>0</v>
      </c>
      <c r="BE52" s="219"/>
      <c r="BF52" s="219">
        <f>VLOOKUP(G37,BF53:BG59,2,FALSE)</f>
        <v>0</v>
      </c>
      <c r="BG52" s="219"/>
      <c r="BH52" s="219">
        <f>VLOOKUP(G37,BH53:BI59,2,FALSE)</f>
        <v>0</v>
      </c>
      <c r="BI52" s="219"/>
      <c r="BJ52" s="81"/>
      <c r="BK52" s="81"/>
      <c r="BM52" s="219">
        <f>VLOOKUP(G38,BM53:BN59,2,FALSE)</f>
        <v>0</v>
      </c>
      <c r="BN52" s="219"/>
      <c r="BO52" s="219">
        <f>VLOOKUP(G38,BO53:BP59,2,FALSE)</f>
        <v>0</v>
      </c>
      <c r="BP52" s="219"/>
      <c r="BQ52" s="219">
        <f>VLOOKUP(G38,BQ53:BR59,2,FALSE)</f>
        <v>0</v>
      </c>
      <c r="BR52" s="219"/>
      <c r="BS52" s="81"/>
      <c r="BT52" s="81"/>
      <c r="BV52" s="219">
        <f>VLOOKUP(G83,BV53:BW59,2,FALSE)</f>
        <v>0</v>
      </c>
      <c r="BW52" s="219"/>
      <c r="BX52" s="219">
        <f>VLOOKUP(G83,BX53:BY59,2,FALSE)</f>
        <v>0</v>
      </c>
      <c r="BY52" s="219"/>
      <c r="BZ52" s="219">
        <f>VLOOKUP(G83,BZ53:CA59,2,FALSE)</f>
        <v>0</v>
      </c>
      <c r="CA52" s="219"/>
      <c r="CE52" s="219">
        <f>VLOOKUP(H80,CE53:CF59,2,FALSE)</f>
        <v>0</v>
      </c>
      <c r="CF52" s="219"/>
      <c r="CG52" s="219">
        <f>VLOOKUP(H80,CG53:CH59,2,FALSE)</f>
        <v>0</v>
      </c>
      <c r="CH52" s="219"/>
      <c r="CI52" s="219">
        <f>VLOOKUP(H80,CI53:CJ59,2,FALSE)</f>
        <v>0</v>
      </c>
      <c r="CJ52" s="219"/>
      <c r="CN52" s="219">
        <f>VLOOKUP(G22,CN53:CO59,2,FALSE)</f>
        <v>0</v>
      </c>
      <c r="CO52" s="219"/>
      <c r="CP52" s="219">
        <f>VLOOKUP(G22,CP53:CQ59,2,FALSE)</f>
        <v>0</v>
      </c>
      <c r="CQ52" s="219"/>
      <c r="CR52" s="219">
        <f>VLOOKUP(G22,CR53:CS59,2,FALSE)</f>
        <v>0</v>
      </c>
      <c r="CS52" s="219"/>
      <c r="CW52" s="219">
        <f>VLOOKUP(G43,CW53:CX59,2,FALSE)</f>
        <v>0</v>
      </c>
      <c r="CX52" s="219"/>
      <c r="CY52" s="219">
        <f>VLOOKUP(G43,CY53:CZ59,2,FALSE)</f>
        <v>0</v>
      </c>
      <c r="CZ52" s="219"/>
      <c r="DA52" s="219">
        <f>VLOOKUP(G43,DA53:DB59,2,FALSE)</f>
        <v>0</v>
      </c>
      <c r="DB52" s="219"/>
      <c r="DF52" s="219">
        <f>VLOOKUP(G46,DF53:DG59,2,FALSE)</f>
        <v>0</v>
      </c>
      <c r="DG52" s="219"/>
      <c r="DH52" s="219">
        <f>VLOOKUP(G46,DH53:DI59,2,FALSE)</f>
        <v>0</v>
      </c>
      <c r="DI52" s="219"/>
      <c r="DJ52" s="219">
        <f>VLOOKUP(G46,DJ53:DK59,2,FALSE)</f>
        <v>0</v>
      </c>
      <c r="DK52" s="219"/>
    </row>
    <row r="53" spans="4:117" ht="16" customHeight="1" x14ac:dyDescent="0.2">
      <c r="D53" s="117">
        <f>'سلف و دين واقساط'!D9</f>
        <v>0</v>
      </c>
      <c r="E53" s="117"/>
      <c r="F53" s="9" t="str">
        <f>'سلف و دين واقساط'!F9</f>
        <v xml:space="preserve">يرجى الاختيار </v>
      </c>
      <c r="G53" s="18" t="s">
        <v>91</v>
      </c>
      <c r="H53" s="212"/>
      <c r="J53" s="64">
        <f>'سلف و دين واقساط'!D29</f>
        <v>0</v>
      </c>
      <c r="K53" s="9" t="str">
        <f>'سلف و دين واقساط'!F29</f>
        <v xml:space="preserve">يرجى الاختيار </v>
      </c>
      <c r="L53" s="239" t="s">
        <v>82</v>
      </c>
      <c r="M53" s="239"/>
      <c r="N53" s="237"/>
      <c r="O53" s="238"/>
      <c r="P53" s="86"/>
      <c r="AC53" s="82" t="s">
        <v>158</v>
      </c>
      <c r="AD53" s="82">
        <f>D33</f>
        <v>0</v>
      </c>
      <c r="AE53" s="82" t="s">
        <v>158</v>
      </c>
      <c r="AF53" s="82"/>
      <c r="AG53" s="82" t="s">
        <v>158</v>
      </c>
      <c r="AH53" s="82"/>
      <c r="AL53" s="82" t="s">
        <v>158</v>
      </c>
      <c r="AM53" s="82">
        <f>D35</f>
        <v>0</v>
      </c>
      <c r="AN53" s="82" t="s">
        <v>158</v>
      </c>
      <c r="AO53" s="82"/>
      <c r="AP53" s="82" t="s">
        <v>158</v>
      </c>
      <c r="AQ53" s="82"/>
      <c r="AU53" s="82" t="s">
        <v>158</v>
      </c>
      <c r="AV53" s="82">
        <f>D36</f>
        <v>0</v>
      </c>
      <c r="AW53" s="82" t="s">
        <v>158</v>
      </c>
      <c r="AX53" s="82"/>
      <c r="AY53" s="82" t="s">
        <v>158</v>
      </c>
      <c r="AZ53" s="82"/>
      <c r="BA53" s="14"/>
      <c r="BB53" s="14"/>
      <c r="BD53" s="82" t="s">
        <v>158</v>
      </c>
      <c r="BE53" s="82">
        <f>D37</f>
        <v>0</v>
      </c>
      <c r="BF53" s="82" t="s">
        <v>158</v>
      </c>
      <c r="BG53" s="82"/>
      <c r="BH53" s="82" t="s">
        <v>158</v>
      </c>
      <c r="BI53" s="82"/>
      <c r="BJ53" s="14"/>
      <c r="BK53" s="14"/>
      <c r="BM53" s="82" t="s">
        <v>158</v>
      </c>
      <c r="BN53" s="82">
        <f>D38</f>
        <v>0</v>
      </c>
      <c r="BO53" s="82" t="s">
        <v>158</v>
      </c>
      <c r="BP53" s="82"/>
      <c r="BQ53" s="82" t="s">
        <v>158</v>
      </c>
      <c r="BR53" s="82"/>
      <c r="BS53" s="14"/>
      <c r="BT53" s="14"/>
      <c r="BV53" s="82" t="s">
        <v>158</v>
      </c>
      <c r="BW53" s="82">
        <f>D83</f>
        <v>0</v>
      </c>
      <c r="BX53" s="82" t="s">
        <v>158</v>
      </c>
      <c r="BY53" s="82"/>
      <c r="BZ53" s="82" t="s">
        <v>158</v>
      </c>
      <c r="CA53" s="82"/>
      <c r="CE53" s="82" t="s">
        <v>158</v>
      </c>
      <c r="CF53" s="82">
        <f>D79</f>
        <v>0</v>
      </c>
      <c r="CG53" s="82" t="s">
        <v>158</v>
      </c>
      <c r="CH53" s="82"/>
      <c r="CI53" s="82" t="s">
        <v>158</v>
      </c>
      <c r="CJ53" s="82"/>
      <c r="CN53" s="82" t="s">
        <v>158</v>
      </c>
      <c r="CO53" s="82">
        <f>D22</f>
        <v>0</v>
      </c>
      <c r="CP53" s="82" t="s">
        <v>158</v>
      </c>
      <c r="CQ53" s="82"/>
      <c r="CR53" s="82" t="s">
        <v>158</v>
      </c>
      <c r="CS53" s="82"/>
      <c r="CW53" s="82" t="s">
        <v>158</v>
      </c>
      <c r="CX53" s="82">
        <f>D43</f>
        <v>0</v>
      </c>
      <c r="CY53" s="82" t="s">
        <v>158</v>
      </c>
      <c r="CZ53" s="82"/>
      <c r="DA53" s="82" t="s">
        <v>158</v>
      </c>
      <c r="DB53" s="82"/>
      <c r="DF53" s="82" t="s">
        <v>158</v>
      </c>
      <c r="DG53" s="82">
        <f>D46</f>
        <v>0</v>
      </c>
      <c r="DH53" s="82" t="s">
        <v>158</v>
      </c>
      <c r="DI53" s="82"/>
      <c r="DJ53" s="82" t="s">
        <v>158</v>
      </c>
      <c r="DK53" s="82"/>
    </row>
    <row r="54" spans="4:117" ht="16" customHeight="1" x14ac:dyDescent="0.2">
      <c r="D54" s="170"/>
      <c r="E54" s="170"/>
      <c r="F54" s="170"/>
      <c r="G54" s="18" t="s">
        <v>92</v>
      </c>
      <c r="H54" s="212" t="s">
        <v>129</v>
      </c>
      <c r="J54" s="200"/>
      <c r="K54" s="202"/>
      <c r="L54" s="240" t="s">
        <v>83</v>
      </c>
      <c r="M54" s="240"/>
      <c r="N54" s="237" t="s">
        <v>129</v>
      </c>
      <c r="O54" s="238"/>
      <c r="P54" s="86"/>
      <c r="AC54" s="82" t="s">
        <v>130</v>
      </c>
      <c r="AD54" s="82"/>
      <c r="AE54" s="82" t="s">
        <v>130</v>
      </c>
      <c r="AF54" s="68"/>
      <c r="AG54" s="82" t="s">
        <v>130</v>
      </c>
      <c r="AH54" s="68"/>
      <c r="AL54" s="82" t="s">
        <v>130</v>
      </c>
      <c r="AM54" s="82"/>
      <c r="AN54" s="82" t="s">
        <v>130</v>
      </c>
      <c r="AO54" s="68"/>
      <c r="AP54" s="82" t="s">
        <v>130</v>
      </c>
      <c r="AQ54" s="68"/>
      <c r="AU54" s="82" t="s">
        <v>130</v>
      </c>
      <c r="AV54" s="82"/>
      <c r="AW54" s="82" t="s">
        <v>130</v>
      </c>
      <c r="AX54" s="68"/>
      <c r="AY54" s="82" t="s">
        <v>130</v>
      </c>
      <c r="AZ54" s="68"/>
      <c r="BD54" s="82" t="s">
        <v>130</v>
      </c>
      <c r="BE54" s="82"/>
      <c r="BF54" s="82" t="s">
        <v>130</v>
      </c>
      <c r="BG54" s="68"/>
      <c r="BH54" s="82" t="s">
        <v>130</v>
      </c>
      <c r="BI54" s="68"/>
      <c r="BM54" s="82" t="s">
        <v>130</v>
      </c>
      <c r="BN54" s="82"/>
      <c r="BO54" s="82" t="s">
        <v>130</v>
      </c>
      <c r="BP54" s="68"/>
      <c r="BQ54" s="82" t="s">
        <v>130</v>
      </c>
      <c r="BR54" s="68"/>
      <c r="BV54" s="82" t="s">
        <v>130</v>
      </c>
      <c r="BW54" s="82"/>
      <c r="BX54" s="82" t="s">
        <v>130</v>
      </c>
      <c r="BY54" s="68"/>
      <c r="BZ54" s="82" t="s">
        <v>130</v>
      </c>
      <c r="CA54" s="68"/>
      <c r="CE54" s="82" t="s">
        <v>130</v>
      </c>
      <c r="CF54" s="82"/>
      <c r="CG54" s="82" t="s">
        <v>130</v>
      </c>
      <c r="CH54" s="68"/>
      <c r="CI54" s="82" t="s">
        <v>130</v>
      </c>
      <c r="CJ54" s="68"/>
      <c r="CN54" s="82" t="s">
        <v>130</v>
      </c>
      <c r="CO54" s="82"/>
      <c r="CP54" s="82" t="s">
        <v>130</v>
      </c>
      <c r="CQ54" s="68"/>
      <c r="CR54" s="82" t="s">
        <v>130</v>
      </c>
      <c r="CS54" s="68"/>
      <c r="CW54" s="82" t="s">
        <v>130</v>
      </c>
      <c r="CX54" s="82"/>
      <c r="CY54" s="82" t="s">
        <v>130</v>
      </c>
      <c r="CZ54" s="68"/>
      <c r="DA54" s="82" t="s">
        <v>130</v>
      </c>
      <c r="DB54" s="68"/>
      <c r="DF54" s="82" t="s">
        <v>130</v>
      </c>
      <c r="DG54" s="82"/>
      <c r="DH54" s="82" t="s">
        <v>130</v>
      </c>
      <c r="DI54" s="68"/>
      <c r="DJ54" s="82" t="s">
        <v>130</v>
      </c>
      <c r="DK54" s="68"/>
    </row>
    <row r="55" spans="4:117" ht="16" customHeight="1" x14ac:dyDescent="0.2">
      <c r="D55" s="121">
        <f>'سلف و دين واقساط'!D12</f>
        <v>0</v>
      </c>
      <c r="E55" s="121"/>
      <c r="F55" s="121"/>
      <c r="G55" s="18" t="s">
        <v>93</v>
      </c>
      <c r="H55" s="213"/>
      <c r="J55" s="119">
        <f>'سلف و دين واقساط'!D32</f>
        <v>0</v>
      </c>
      <c r="K55" s="120"/>
      <c r="L55" s="243" t="s">
        <v>84</v>
      </c>
      <c r="M55" s="243"/>
      <c r="N55" s="241"/>
      <c r="O55" s="242"/>
      <c r="P55" s="86"/>
      <c r="AC55" s="82" t="s">
        <v>88</v>
      </c>
      <c r="AD55" s="82"/>
      <c r="AE55" s="82" t="s">
        <v>88</v>
      </c>
      <c r="AF55" s="82">
        <f>D33</f>
        <v>0</v>
      </c>
      <c r="AG55" s="82" t="s">
        <v>88</v>
      </c>
      <c r="AH55" s="82"/>
      <c r="AL55" s="82" t="s">
        <v>88</v>
      </c>
      <c r="AM55" s="82"/>
      <c r="AN55" s="82" t="s">
        <v>88</v>
      </c>
      <c r="AO55" s="82">
        <f>D35</f>
        <v>0</v>
      </c>
      <c r="AP55" s="82" t="s">
        <v>88</v>
      </c>
      <c r="AQ55" s="82"/>
      <c r="AU55" s="82" t="s">
        <v>88</v>
      </c>
      <c r="AV55" s="82"/>
      <c r="AW55" s="82" t="s">
        <v>88</v>
      </c>
      <c r="AX55" s="82">
        <f>D36</f>
        <v>0</v>
      </c>
      <c r="AY55" s="82" t="s">
        <v>88</v>
      </c>
      <c r="AZ55" s="82"/>
      <c r="BA55" s="14"/>
      <c r="BB55" s="14"/>
      <c r="BD55" s="82" t="s">
        <v>88</v>
      </c>
      <c r="BE55" s="82"/>
      <c r="BF55" s="82" t="s">
        <v>88</v>
      </c>
      <c r="BG55" s="82">
        <f>D37</f>
        <v>0</v>
      </c>
      <c r="BH55" s="82" t="s">
        <v>88</v>
      </c>
      <c r="BI55" s="82"/>
      <c r="BJ55" s="14"/>
      <c r="BK55" s="14"/>
      <c r="BM55" s="82" t="s">
        <v>88</v>
      </c>
      <c r="BN55" s="82"/>
      <c r="BO55" s="82" t="s">
        <v>88</v>
      </c>
      <c r="BP55" s="82">
        <f>D38</f>
        <v>0</v>
      </c>
      <c r="BQ55" s="82" t="s">
        <v>88</v>
      </c>
      <c r="BR55" s="82"/>
      <c r="BS55" s="14"/>
      <c r="BT55" s="14"/>
      <c r="BV55" s="82" t="s">
        <v>88</v>
      </c>
      <c r="BW55" s="82"/>
      <c r="BX55" s="82" t="s">
        <v>88</v>
      </c>
      <c r="BY55" s="82">
        <f>D83</f>
        <v>0</v>
      </c>
      <c r="BZ55" s="82" t="s">
        <v>88</v>
      </c>
      <c r="CA55" s="82"/>
      <c r="CE55" s="82" t="s">
        <v>88</v>
      </c>
      <c r="CF55" s="82"/>
      <c r="CG55" s="82" t="s">
        <v>88</v>
      </c>
      <c r="CH55" s="82">
        <f>D79</f>
        <v>0</v>
      </c>
      <c r="CI55" s="82" t="s">
        <v>88</v>
      </c>
      <c r="CJ55" s="82"/>
      <c r="CN55" s="82" t="s">
        <v>88</v>
      </c>
      <c r="CO55" s="82"/>
      <c r="CP55" s="82" t="s">
        <v>88</v>
      </c>
      <c r="CQ55" s="82">
        <f>D22</f>
        <v>0</v>
      </c>
      <c r="CR55" s="82" t="s">
        <v>88</v>
      </c>
      <c r="CS55" s="82"/>
      <c r="CW55" s="82" t="s">
        <v>88</v>
      </c>
      <c r="CX55" s="82"/>
      <c r="CY55" s="82" t="s">
        <v>88</v>
      </c>
      <c r="CZ55" s="82">
        <f>D43</f>
        <v>0</v>
      </c>
      <c r="DA55" s="82" t="s">
        <v>88</v>
      </c>
      <c r="DB55" s="82"/>
      <c r="DF55" s="82" t="s">
        <v>88</v>
      </c>
      <c r="DG55" s="82"/>
      <c r="DH55" s="82" t="s">
        <v>88</v>
      </c>
      <c r="DI55" s="82">
        <f>D46</f>
        <v>0</v>
      </c>
      <c r="DJ55" s="82" t="s">
        <v>88</v>
      </c>
      <c r="DK55" s="82"/>
    </row>
    <row r="56" spans="4:117" x14ac:dyDescent="0.2">
      <c r="L56" s="11"/>
      <c r="M56" s="11"/>
      <c r="N56" s="11"/>
      <c r="O56" s="11"/>
      <c r="AC56" s="82" t="s">
        <v>89</v>
      </c>
      <c r="AD56" s="82"/>
      <c r="AE56" s="82" t="s">
        <v>89</v>
      </c>
      <c r="AF56" s="82"/>
      <c r="AG56" s="82" t="s">
        <v>89</v>
      </c>
      <c r="AH56" s="82"/>
      <c r="AL56" s="82" t="s">
        <v>89</v>
      </c>
      <c r="AM56" s="82"/>
      <c r="AN56" s="82" t="s">
        <v>89</v>
      </c>
      <c r="AO56" s="82"/>
      <c r="AP56" s="82" t="s">
        <v>89</v>
      </c>
      <c r="AQ56" s="82"/>
      <c r="AU56" s="82" t="s">
        <v>89</v>
      </c>
      <c r="AV56" s="82"/>
      <c r="AW56" s="82" t="s">
        <v>89</v>
      </c>
      <c r="AX56" s="82"/>
      <c r="AY56" s="82" t="s">
        <v>89</v>
      </c>
      <c r="AZ56" s="82"/>
      <c r="BA56" s="14"/>
      <c r="BB56" s="14"/>
      <c r="BD56" s="82" t="s">
        <v>89</v>
      </c>
      <c r="BE56" s="82"/>
      <c r="BF56" s="82" t="s">
        <v>89</v>
      </c>
      <c r="BG56" s="82"/>
      <c r="BH56" s="82" t="s">
        <v>89</v>
      </c>
      <c r="BI56" s="82"/>
      <c r="BJ56" s="14"/>
      <c r="BK56" s="14"/>
      <c r="BM56" s="82" t="s">
        <v>89</v>
      </c>
      <c r="BN56" s="82"/>
      <c r="BO56" s="82" t="s">
        <v>89</v>
      </c>
      <c r="BP56" s="82"/>
      <c r="BQ56" s="82" t="s">
        <v>89</v>
      </c>
      <c r="BR56" s="82"/>
      <c r="BS56" s="14"/>
      <c r="BT56" s="14"/>
      <c r="BV56" s="82" t="s">
        <v>89</v>
      </c>
      <c r="BW56" s="82"/>
      <c r="BX56" s="82" t="s">
        <v>89</v>
      </c>
      <c r="BY56" s="82"/>
      <c r="BZ56" s="82" t="s">
        <v>89</v>
      </c>
      <c r="CA56" s="82"/>
      <c r="CE56" s="82" t="s">
        <v>89</v>
      </c>
      <c r="CF56" s="82"/>
      <c r="CG56" s="82" t="s">
        <v>89</v>
      </c>
      <c r="CH56" s="82"/>
      <c r="CI56" s="82" t="s">
        <v>89</v>
      </c>
      <c r="CJ56" s="82"/>
      <c r="CN56" s="82" t="s">
        <v>89</v>
      </c>
      <c r="CO56" s="82"/>
      <c r="CP56" s="82" t="s">
        <v>89</v>
      </c>
      <c r="CQ56" s="82"/>
      <c r="CR56" s="82" t="s">
        <v>89</v>
      </c>
      <c r="CS56" s="82"/>
      <c r="CW56" s="82" t="s">
        <v>89</v>
      </c>
      <c r="CX56" s="82"/>
      <c r="CY56" s="82" t="s">
        <v>89</v>
      </c>
      <c r="CZ56" s="82"/>
      <c r="DA56" s="82" t="s">
        <v>89</v>
      </c>
      <c r="DB56" s="82"/>
      <c r="DF56" s="82" t="s">
        <v>89</v>
      </c>
      <c r="DG56" s="82"/>
      <c r="DH56" s="82" t="s">
        <v>89</v>
      </c>
      <c r="DI56" s="82"/>
      <c r="DJ56" s="82" t="s">
        <v>89</v>
      </c>
      <c r="DK56" s="82"/>
    </row>
    <row r="57" spans="4:117" ht="17" x14ac:dyDescent="0.2">
      <c r="D57" s="166" t="str">
        <f>'سلف و دين واقساط'!D16</f>
        <v xml:space="preserve">السنة الحالية </v>
      </c>
      <c r="E57" s="166"/>
      <c r="F57" s="166"/>
      <c r="G57" s="41" t="s">
        <v>96</v>
      </c>
      <c r="H57" s="42"/>
      <c r="J57" s="231" t="str">
        <f>'سلف و دين واقساط'!D36</f>
        <v xml:space="preserve">السنة الحالية </v>
      </c>
      <c r="K57" s="315"/>
      <c r="L57" s="41" t="s">
        <v>96</v>
      </c>
      <c r="M57" s="84"/>
      <c r="N57" s="84"/>
      <c r="O57" s="85"/>
      <c r="P57" s="16"/>
      <c r="AC57" s="82" t="s">
        <v>87</v>
      </c>
      <c r="AD57" s="82"/>
      <c r="AE57" s="82" t="s">
        <v>87</v>
      </c>
      <c r="AF57" s="82"/>
      <c r="AG57" s="82" t="s">
        <v>87</v>
      </c>
      <c r="AH57" s="82">
        <f>D33</f>
        <v>0</v>
      </c>
      <c r="AL57" s="82" t="s">
        <v>87</v>
      </c>
      <c r="AM57" s="82"/>
      <c r="AN57" s="82" t="s">
        <v>87</v>
      </c>
      <c r="AO57" s="82"/>
      <c r="AP57" s="82" t="s">
        <v>87</v>
      </c>
      <c r="AQ57" s="82">
        <f>D35</f>
        <v>0</v>
      </c>
      <c r="AU57" s="82" t="s">
        <v>87</v>
      </c>
      <c r="AV57" s="82"/>
      <c r="AW57" s="82" t="s">
        <v>87</v>
      </c>
      <c r="AX57" s="82"/>
      <c r="AY57" s="82" t="s">
        <v>87</v>
      </c>
      <c r="AZ57" s="82">
        <f>D36</f>
        <v>0</v>
      </c>
      <c r="BA57" s="14"/>
      <c r="BB57" s="14"/>
      <c r="BD57" s="82" t="s">
        <v>87</v>
      </c>
      <c r="BE57" s="82"/>
      <c r="BF57" s="82" t="s">
        <v>87</v>
      </c>
      <c r="BG57" s="82"/>
      <c r="BH57" s="82" t="s">
        <v>87</v>
      </c>
      <c r="BI57" s="82">
        <f>D37</f>
        <v>0</v>
      </c>
      <c r="BJ57" s="14"/>
      <c r="BK57" s="14"/>
      <c r="BM57" s="82" t="s">
        <v>87</v>
      </c>
      <c r="BN57" s="82"/>
      <c r="BO57" s="82" t="s">
        <v>87</v>
      </c>
      <c r="BP57" s="82"/>
      <c r="BQ57" s="82" t="s">
        <v>87</v>
      </c>
      <c r="BR57" s="82">
        <f>D38</f>
        <v>0</v>
      </c>
      <c r="BS57" s="14"/>
      <c r="BT57" s="14"/>
      <c r="BV57" s="82" t="s">
        <v>87</v>
      </c>
      <c r="BW57" s="82"/>
      <c r="BX57" s="82" t="s">
        <v>87</v>
      </c>
      <c r="BY57" s="82"/>
      <c r="BZ57" s="82" t="s">
        <v>87</v>
      </c>
      <c r="CA57" s="82">
        <f>D83</f>
        <v>0</v>
      </c>
      <c r="CE57" s="82" t="s">
        <v>87</v>
      </c>
      <c r="CF57" s="82"/>
      <c r="CG57" s="82" t="s">
        <v>87</v>
      </c>
      <c r="CH57" s="82"/>
      <c r="CI57" s="82" t="s">
        <v>87</v>
      </c>
      <c r="CJ57" s="82">
        <f>D79</f>
        <v>0</v>
      </c>
      <c r="CN57" s="82" t="s">
        <v>87</v>
      </c>
      <c r="CO57" s="82"/>
      <c r="CP57" s="82" t="s">
        <v>87</v>
      </c>
      <c r="CQ57" s="82"/>
      <c r="CR57" s="82" t="s">
        <v>87</v>
      </c>
      <c r="CS57" s="82">
        <f>D22</f>
        <v>0</v>
      </c>
      <c r="CW57" s="82" t="s">
        <v>87</v>
      </c>
      <c r="CX57" s="82"/>
      <c r="CY57" s="82" t="s">
        <v>87</v>
      </c>
      <c r="CZ57" s="82"/>
      <c r="DA57" s="82" t="s">
        <v>87</v>
      </c>
      <c r="DB57" s="82">
        <f>D43</f>
        <v>0</v>
      </c>
      <c r="DF57" s="82" t="s">
        <v>87</v>
      </c>
      <c r="DG57" s="82"/>
      <c r="DH57" s="82" t="s">
        <v>87</v>
      </c>
      <c r="DI57" s="82"/>
      <c r="DJ57" s="82" t="s">
        <v>87</v>
      </c>
      <c r="DK57" s="82">
        <f>D46</f>
        <v>0</v>
      </c>
    </row>
    <row r="58" spans="4:117" ht="16" customHeight="1" x14ac:dyDescent="0.2">
      <c r="D58" s="166"/>
      <c r="E58" s="166"/>
      <c r="F58" s="166"/>
      <c r="G58" s="283" t="s">
        <v>145</v>
      </c>
      <c r="H58" s="284"/>
      <c r="J58" s="233"/>
      <c r="K58" s="316"/>
      <c r="L58" s="210" t="s">
        <v>145</v>
      </c>
      <c r="M58" s="235"/>
      <c r="N58" s="235"/>
      <c r="O58" s="211"/>
      <c r="P58" s="16"/>
      <c r="AC58" s="82" t="s">
        <v>159</v>
      </c>
      <c r="AD58" s="82"/>
      <c r="AE58" s="82" t="s">
        <v>159</v>
      </c>
      <c r="AF58" s="82"/>
      <c r="AG58" s="82" t="s">
        <v>159</v>
      </c>
      <c r="AH58" s="82"/>
      <c r="AL58" s="82" t="s">
        <v>159</v>
      </c>
      <c r="AM58" s="82"/>
      <c r="AN58" s="82" t="s">
        <v>159</v>
      </c>
      <c r="AO58" s="82"/>
      <c r="AP58" s="82" t="s">
        <v>159</v>
      </c>
      <c r="AQ58" s="82"/>
      <c r="AU58" s="82" t="s">
        <v>159</v>
      </c>
      <c r="AV58" s="82"/>
      <c r="AW58" s="82" t="s">
        <v>159</v>
      </c>
      <c r="AX58" s="82"/>
      <c r="AY58" s="82" t="s">
        <v>159</v>
      </c>
      <c r="AZ58" s="82"/>
      <c r="BA58" s="14"/>
      <c r="BB58" s="14"/>
      <c r="BD58" s="82" t="s">
        <v>159</v>
      </c>
      <c r="BE58" s="82"/>
      <c r="BF58" s="82" t="s">
        <v>159</v>
      </c>
      <c r="BG58" s="82"/>
      <c r="BH58" s="82" t="s">
        <v>159</v>
      </c>
      <c r="BI58" s="82"/>
      <c r="BJ58" s="14"/>
      <c r="BK58" s="14"/>
      <c r="BM58" s="82" t="s">
        <v>159</v>
      </c>
      <c r="BN58" s="82"/>
      <c r="BO58" s="82" t="s">
        <v>159</v>
      </c>
      <c r="BP58" s="82"/>
      <c r="BQ58" s="82" t="s">
        <v>159</v>
      </c>
      <c r="BR58" s="82"/>
      <c r="BS58" s="14"/>
      <c r="BT58" s="14"/>
      <c r="BV58" s="82" t="s">
        <v>159</v>
      </c>
      <c r="BW58" s="82"/>
      <c r="BX58" s="82" t="s">
        <v>159</v>
      </c>
      <c r="BY58" s="82"/>
      <c r="BZ58" s="82" t="s">
        <v>159</v>
      </c>
      <c r="CA58" s="82"/>
      <c r="CE58" s="82" t="s">
        <v>159</v>
      </c>
      <c r="CF58" s="82"/>
      <c r="CG58" s="82" t="s">
        <v>159</v>
      </c>
      <c r="CH58" s="82"/>
      <c r="CI58" s="82" t="s">
        <v>159</v>
      </c>
      <c r="CJ58" s="82"/>
      <c r="CN58" s="82" t="s">
        <v>159</v>
      </c>
      <c r="CO58" s="82"/>
      <c r="CP58" s="82" t="s">
        <v>159</v>
      </c>
      <c r="CQ58" s="82"/>
      <c r="CR58" s="82" t="s">
        <v>159</v>
      </c>
      <c r="CS58" s="82"/>
      <c r="CW58" s="82" t="s">
        <v>159</v>
      </c>
      <c r="CX58" s="82"/>
      <c r="CY58" s="82" t="s">
        <v>159</v>
      </c>
      <c r="CZ58" s="82"/>
      <c r="DA58" s="82" t="s">
        <v>159</v>
      </c>
      <c r="DB58" s="82"/>
      <c r="DF58" s="82" t="s">
        <v>159</v>
      </c>
      <c r="DG58" s="82"/>
      <c r="DH58" s="82" t="s">
        <v>159</v>
      </c>
      <c r="DI58" s="82"/>
      <c r="DJ58" s="82" t="s">
        <v>159</v>
      </c>
      <c r="DK58" s="82"/>
    </row>
    <row r="59" spans="4:117" ht="16" customHeight="1" x14ac:dyDescent="0.2">
      <c r="D59" s="281">
        <f>'سلف و دين واقساط'!D18</f>
        <v>0</v>
      </c>
      <c r="E59" s="281"/>
      <c r="F59" s="281"/>
      <c r="G59" s="36" t="s">
        <v>85</v>
      </c>
      <c r="H59" s="282" t="s">
        <v>128</v>
      </c>
      <c r="J59" s="141">
        <f>'سلف و دين واقساط'!D38</f>
        <v>0</v>
      </c>
      <c r="K59" s="142"/>
      <c r="L59" s="239" t="s">
        <v>85</v>
      </c>
      <c r="M59" s="239"/>
      <c r="N59" s="313" t="s">
        <v>128</v>
      </c>
      <c r="O59" s="314"/>
      <c r="P59" s="86"/>
      <c r="AC59" s="68" t="s">
        <v>291</v>
      </c>
      <c r="AD59" s="68"/>
      <c r="AE59" s="68" t="s">
        <v>291</v>
      </c>
      <c r="AF59" s="68"/>
      <c r="AG59" s="68" t="s">
        <v>291</v>
      </c>
      <c r="AH59" s="68"/>
      <c r="AL59" s="68" t="s">
        <v>291</v>
      </c>
      <c r="AM59" s="68"/>
      <c r="AN59" s="68" t="s">
        <v>291</v>
      </c>
      <c r="AO59" s="68"/>
      <c r="AP59" s="68" t="s">
        <v>291</v>
      </c>
      <c r="AQ59" s="68"/>
      <c r="AU59" s="68" t="s">
        <v>291</v>
      </c>
      <c r="AV59" s="68"/>
      <c r="AW59" s="68" t="s">
        <v>291</v>
      </c>
      <c r="AX59" s="68"/>
      <c r="AY59" s="68" t="s">
        <v>291</v>
      </c>
      <c r="AZ59" s="68"/>
      <c r="BD59" s="68" t="s">
        <v>291</v>
      </c>
      <c r="BE59" s="68"/>
      <c r="BF59" s="68" t="s">
        <v>291</v>
      </c>
      <c r="BG59" s="68"/>
      <c r="BH59" s="68" t="s">
        <v>291</v>
      </c>
      <c r="BI59" s="68"/>
      <c r="BM59" s="68" t="s">
        <v>291</v>
      </c>
      <c r="BN59" s="68"/>
      <c r="BO59" s="68" t="s">
        <v>291</v>
      </c>
      <c r="BP59" s="68"/>
      <c r="BQ59" s="68" t="s">
        <v>291</v>
      </c>
      <c r="BR59" s="68"/>
      <c r="BV59" s="68" t="s">
        <v>291</v>
      </c>
      <c r="BW59" s="68"/>
      <c r="BX59" s="68" t="s">
        <v>291</v>
      </c>
      <c r="BY59" s="68"/>
      <c r="BZ59" s="68" t="s">
        <v>291</v>
      </c>
      <c r="CA59" s="68"/>
      <c r="CE59" s="68" t="s">
        <v>291</v>
      </c>
      <c r="CF59" s="68"/>
      <c r="CG59" s="68" t="s">
        <v>291</v>
      </c>
      <c r="CH59" s="68"/>
      <c r="CI59" s="68" t="s">
        <v>291</v>
      </c>
      <c r="CJ59" s="68"/>
      <c r="CN59" s="68" t="s">
        <v>291</v>
      </c>
      <c r="CO59" s="68"/>
      <c r="CP59" s="68" t="s">
        <v>291</v>
      </c>
      <c r="CQ59" s="68"/>
      <c r="CR59" s="68" t="s">
        <v>291</v>
      </c>
      <c r="CS59" s="68"/>
      <c r="CW59" s="68" t="s">
        <v>291</v>
      </c>
      <c r="CX59" s="68"/>
      <c r="CY59" s="68" t="s">
        <v>291</v>
      </c>
      <c r="CZ59" s="68"/>
      <c r="DA59" s="68" t="s">
        <v>291</v>
      </c>
      <c r="DB59" s="68"/>
      <c r="DF59" s="68" t="s">
        <v>291</v>
      </c>
      <c r="DG59" s="68"/>
      <c r="DH59" s="68" t="s">
        <v>291</v>
      </c>
      <c r="DI59" s="68"/>
      <c r="DJ59" s="68" t="s">
        <v>291</v>
      </c>
      <c r="DK59" s="68"/>
    </row>
    <row r="60" spans="4:117" x14ac:dyDescent="0.2">
      <c r="D60" s="117">
        <f>'سلف و دين واقساط'!D19</f>
        <v>0</v>
      </c>
      <c r="E60" s="117"/>
      <c r="F60" s="9" t="str">
        <f>'سلف و دين واقساط'!F19</f>
        <v xml:space="preserve">يرجى الاختيار </v>
      </c>
      <c r="G60" s="18" t="s">
        <v>82</v>
      </c>
      <c r="H60" s="212"/>
      <c r="J60" s="64">
        <f>'سلف و دين واقساط'!D39</f>
        <v>0</v>
      </c>
      <c r="K60" s="9" t="str">
        <f>'سلف و دين واقساط'!F39</f>
        <v>مدين</v>
      </c>
      <c r="L60" s="239" t="s">
        <v>82</v>
      </c>
      <c r="M60" s="239"/>
      <c r="N60" s="237"/>
      <c r="O60" s="238"/>
      <c r="P60" s="86"/>
    </row>
    <row r="61" spans="4:117" ht="16" customHeight="1" x14ac:dyDescent="0.2">
      <c r="D61" s="170"/>
      <c r="E61" s="170"/>
      <c r="F61" s="170"/>
      <c r="G61" s="18" t="s">
        <v>83</v>
      </c>
      <c r="H61" s="212" t="s">
        <v>129</v>
      </c>
      <c r="J61" s="200"/>
      <c r="K61" s="202"/>
      <c r="L61" s="240" t="s">
        <v>83</v>
      </c>
      <c r="M61" s="240"/>
      <c r="N61" s="237" t="s">
        <v>129</v>
      </c>
      <c r="O61" s="238"/>
      <c r="P61" s="86"/>
      <c r="AI61" s="14"/>
      <c r="AJ61" s="14"/>
    </row>
    <row r="62" spans="4:117" x14ac:dyDescent="0.2">
      <c r="D62" s="121">
        <f>'سلف و دين واقساط'!D22</f>
        <v>0</v>
      </c>
      <c r="E62" s="121"/>
      <c r="F62" s="121"/>
      <c r="G62" s="18" t="s">
        <v>84</v>
      </c>
      <c r="H62" s="213"/>
      <c r="J62" s="119">
        <f>'سلف و دين واقساط'!D42</f>
        <v>0</v>
      </c>
      <c r="K62" s="120"/>
      <c r="L62" s="243" t="s">
        <v>84</v>
      </c>
      <c r="M62" s="243"/>
      <c r="N62" s="241"/>
      <c r="O62" s="242"/>
      <c r="P62" s="86"/>
      <c r="AC62" s="79" t="s">
        <v>237</v>
      </c>
      <c r="AD62" s="80"/>
      <c r="AE62" s="79" t="s">
        <v>239</v>
      </c>
      <c r="AF62" s="80"/>
      <c r="AG62" s="222" t="s">
        <v>241</v>
      </c>
      <c r="AH62" s="223"/>
      <c r="AI62" s="222" t="s">
        <v>312</v>
      </c>
      <c r="AJ62" s="223"/>
      <c r="AL62" s="222" t="s">
        <v>243</v>
      </c>
      <c r="AM62" s="223"/>
      <c r="AN62" s="222" t="s">
        <v>245</v>
      </c>
      <c r="AO62" s="223"/>
      <c r="AP62" s="218" t="s">
        <v>247</v>
      </c>
      <c r="AQ62" s="218"/>
      <c r="AR62" s="218" t="s">
        <v>297</v>
      </c>
      <c r="AS62" s="218"/>
      <c r="AU62" s="222" t="s">
        <v>249</v>
      </c>
      <c r="AV62" s="223"/>
      <c r="AW62" s="222" t="s">
        <v>251</v>
      </c>
      <c r="AX62" s="223"/>
      <c r="AY62" s="218" t="s">
        <v>253</v>
      </c>
      <c r="AZ62" s="218"/>
      <c r="BA62" s="218" t="s">
        <v>300</v>
      </c>
      <c r="BB62" s="218"/>
      <c r="BD62" s="222" t="s">
        <v>255</v>
      </c>
      <c r="BE62" s="223"/>
      <c r="BF62" s="222" t="s">
        <v>257</v>
      </c>
      <c r="BG62" s="223"/>
      <c r="BH62" s="218" t="s">
        <v>259</v>
      </c>
      <c r="BI62" s="218"/>
      <c r="BJ62" s="218" t="s">
        <v>301</v>
      </c>
      <c r="BK62" s="218"/>
      <c r="BM62" s="222" t="s">
        <v>261</v>
      </c>
      <c r="BN62" s="223"/>
      <c r="BO62" s="222" t="s">
        <v>263</v>
      </c>
      <c r="BP62" s="223"/>
      <c r="BQ62" s="218" t="s">
        <v>264</v>
      </c>
      <c r="BR62" s="218"/>
      <c r="BS62" s="218" t="s">
        <v>306</v>
      </c>
      <c r="BT62" s="218"/>
      <c r="BV62" s="222" t="s">
        <v>279</v>
      </c>
      <c r="BW62" s="223"/>
      <c r="BX62" s="222" t="s">
        <v>281</v>
      </c>
      <c r="BY62" s="223"/>
      <c r="BZ62" s="218" t="s">
        <v>283</v>
      </c>
      <c r="CA62" s="218"/>
      <c r="CB62" s="218" t="s">
        <v>307</v>
      </c>
      <c r="CC62" s="218"/>
      <c r="CE62" s="222" t="s">
        <v>370</v>
      </c>
      <c r="CF62" s="223"/>
      <c r="CG62" s="222" t="s">
        <v>371</v>
      </c>
      <c r="CH62" s="223"/>
      <c r="CI62" s="218" t="s">
        <v>372</v>
      </c>
      <c r="CJ62" s="218"/>
      <c r="CK62" s="218" t="s">
        <v>373</v>
      </c>
      <c r="CL62" s="218"/>
      <c r="CN62" s="216" t="s">
        <v>392</v>
      </c>
      <c r="CO62" s="217"/>
      <c r="CP62" s="216" t="s">
        <v>393</v>
      </c>
      <c r="CQ62" s="217"/>
      <c r="CR62" s="216" t="s">
        <v>394</v>
      </c>
      <c r="CS62" s="217"/>
      <c r="CT62" s="218" t="s">
        <v>395</v>
      </c>
      <c r="CU62" s="218"/>
      <c r="CW62" s="216" t="s">
        <v>413</v>
      </c>
      <c r="CX62" s="217"/>
      <c r="CY62" s="216" t="s">
        <v>414</v>
      </c>
      <c r="CZ62" s="217"/>
      <c r="DA62" s="216" t="s">
        <v>415</v>
      </c>
      <c r="DB62" s="217"/>
      <c r="DC62" s="218" t="s">
        <v>416</v>
      </c>
      <c r="DD62" s="218"/>
      <c r="DF62" s="216" t="s">
        <v>434</v>
      </c>
      <c r="DG62" s="217"/>
      <c r="DH62" s="216" t="s">
        <v>435</v>
      </c>
      <c r="DI62" s="217"/>
      <c r="DJ62" s="216" t="s">
        <v>436</v>
      </c>
      <c r="DK62" s="217"/>
      <c r="DL62" s="218" t="s">
        <v>437</v>
      </c>
      <c r="DM62" s="218"/>
    </row>
    <row r="63" spans="4:117" x14ac:dyDescent="0.2">
      <c r="D63"/>
      <c r="E63"/>
      <c r="F63"/>
      <c r="AC63" s="311">
        <f>VLOOKUP(G34,AC64:AD70,2,FALSE)</f>
        <v>0</v>
      </c>
      <c r="AD63" s="312"/>
      <c r="AE63" s="311">
        <f>VLOOKUP(G34,AE64:AF70,2,FALSE)</f>
        <v>0</v>
      </c>
      <c r="AF63" s="312"/>
      <c r="AG63" s="311">
        <f>VLOOKUP(G34,AG64:AH70,2,FALSE)</f>
        <v>0</v>
      </c>
      <c r="AH63" s="312"/>
      <c r="AI63" s="311">
        <f>VLOOKUP(G34,AI64:AJ70,2,FALSE)</f>
        <v>0</v>
      </c>
      <c r="AJ63" s="312"/>
      <c r="AL63" s="219">
        <f>VLOOKUP(G35,AL64:AM70,2,FALSE)</f>
        <v>0</v>
      </c>
      <c r="AM63" s="219"/>
      <c r="AN63" s="219">
        <f>VLOOKUP(G35,AN64:AO70,2,FALSE)</f>
        <v>0</v>
      </c>
      <c r="AO63" s="219"/>
      <c r="AP63" s="219">
        <f>VLOOKUP(G35,AP64:AQ70,2,FALSE)</f>
        <v>0</v>
      </c>
      <c r="AQ63" s="219"/>
      <c r="AR63" s="219">
        <f>VLOOKUP(G35,AR64:AS70,2,FALSE)</f>
        <v>0</v>
      </c>
      <c r="AS63" s="219"/>
      <c r="AU63" s="219">
        <f>VLOOKUP(G36,AU64:AV70,2,FALSE)</f>
        <v>0</v>
      </c>
      <c r="AV63" s="219"/>
      <c r="AW63" s="219">
        <f>VLOOKUP(G36,AW64:AX70,2,FALSE)</f>
        <v>0</v>
      </c>
      <c r="AX63" s="219"/>
      <c r="AY63" s="219">
        <f>VLOOKUP(G36,AY64:AZ70,2,FALSE)</f>
        <v>0</v>
      </c>
      <c r="AZ63" s="219"/>
      <c r="BA63" s="219">
        <f>VLOOKUP(G36,BA64:BB70,2,FALSE)</f>
        <v>0</v>
      </c>
      <c r="BB63" s="219"/>
      <c r="BD63" s="219">
        <f>VLOOKUP(G37,BD64:BE70,2,FALSE)</f>
        <v>0</v>
      </c>
      <c r="BE63" s="219"/>
      <c r="BF63" s="219">
        <f>VLOOKUP(G37,BF64:BG70,2,FALSE)</f>
        <v>0</v>
      </c>
      <c r="BG63" s="219"/>
      <c r="BH63" s="219">
        <f>VLOOKUP(G37,BH64:BI70,2,FALSE)</f>
        <v>0</v>
      </c>
      <c r="BI63" s="219"/>
      <c r="BJ63" s="219">
        <f>VLOOKUP(G37,BJ64:BK70,2,FALSE)</f>
        <v>0</v>
      </c>
      <c r="BK63" s="219"/>
      <c r="BM63" s="219">
        <f>VLOOKUP(G38,BM64:BN70,2,FALSE)</f>
        <v>0</v>
      </c>
      <c r="BN63" s="219"/>
      <c r="BO63" s="219">
        <f>VLOOKUP(G38,BO64:BP70,2,FALSE)</f>
        <v>0</v>
      </c>
      <c r="BP63" s="219"/>
      <c r="BQ63" s="219">
        <f>VLOOKUP(G38,BQ64:BR70,2,FALSE)</f>
        <v>0</v>
      </c>
      <c r="BR63" s="219"/>
      <c r="BS63" s="219">
        <f>VLOOKUP(G38,BS64:BT70,2,FALSE)</f>
        <v>0</v>
      </c>
      <c r="BT63" s="219"/>
      <c r="BV63" s="219">
        <f>VLOOKUP(G83,BV64:BW70,2,FALSE)</f>
        <v>0</v>
      </c>
      <c r="BW63" s="219"/>
      <c r="BX63" s="219">
        <f>VLOOKUP(G83,BX64:BY70,2,FALSE)</f>
        <v>0</v>
      </c>
      <c r="BY63" s="219"/>
      <c r="BZ63" s="219">
        <f>VLOOKUP(G83,BZ64:CA70,2,FALSE)</f>
        <v>0</v>
      </c>
      <c r="CA63" s="219"/>
      <c r="CB63" s="219">
        <f>VLOOKUP(G83,CB64:CC70,2,FALSE)</f>
        <v>0</v>
      </c>
      <c r="CC63" s="219"/>
      <c r="CE63" s="219">
        <f>VLOOKUP(H80,CE64:CF70,2,FALSE)</f>
        <v>0</v>
      </c>
      <c r="CF63" s="219"/>
      <c r="CG63" s="219">
        <f>VLOOKUP(H80,CG64:CH70,2,FALSE)</f>
        <v>0</v>
      </c>
      <c r="CH63" s="219"/>
      <c r="CI63" s="219">
        <f>VLOOKUP(H80,CI64:CJ70,2,FALSE)</f>
        <v>0</v>
      </c>
      <c r="CJ63" s="219"/>
      <c r="CK63" s="219">
        <f>VLOOKUP(H80,CK64:CL70,2,FALSE)</f>
        <v>0</v>
      </c>
      <c r="CL63" s="219"/>
      <c r="CN63" s="219">
        <f>VLOOKUP(G22,CN64:CO70,2,FALSE)</f>
        <v>0</v>
      </c>
      <c r="CO63" s="219"/>
      <c r="CP63" s="219">
        <f>VLOOKUP(G22,CP64:CQ70,2,FALSE)</f>
        <v>0</v>
      </c>
      <c r="CQ63" s="219"/>
      <c r="CR63" s="219">
        <f>VLOOKUP(G22,CR64:CS70,2,FALSE)</f>
        <v>0</v>
      </c>
      <c r="CS63" s="219"/>
      <c r="CT63" s="219">
        <f>VLOOKUP(G22,CT64:CU70,2,FALSE)</f>
        <v>0</v>
      </c>
      <c r="CU63" s="219"/>
      <c r="CW63" s="219">
        <f>VLOOKUP(G43,CW64:CX70,2,FALSE)</f>
        <v>0</v>
      </c>
      <c r="CX63" s="219"/>
      <c r="CY63" s="219">
        <f>VLOOKUP(G43,CY64:CZ70,2,FALSE)</f>
        <v>0</v>
      </c>
      <c r="CZ63" s="219"/>
      <c r="DA63" s="219">
        <f>VLOOKUP(G43,DA64:DB70,2,FALSE)</f>
        <v>0</v>
      </c>
      <c r="DB63" s="219"/>
      <c r="DC63" s="219">
        <f>VLOOKUP(G43,DC64:DD70,2,FALSE)</f>
        <v>0</v>
      </c>
      <c r="DD63" s="219"/>
      <c r="DF63" s="219">
        <f>VLOOKUP(G46,DF64:DG70,2,FALSE)</f>
        <v>0</v>
      </c>
      <c r="DG63" s="219"/>
      <c r="DH63" s="219">
        <f>VLOOKUP(G46,DH64:DI70,2,FALSE)</f>
        <v>0</v>
      </c>
      <c r="DI63" s="219"/>
      <c r="DJ63" s="219">
        <f>VLOOKUP(G46,DJ64:DK70,2,FALSE)</f>
        <v>0</v>
      </c>
      <c r="DK63" s="219"/>
      <c r="DL63" s="219">
        <f>VLOOKUP(G46,DL64:DM70,2,FALSE)</f>
        <v>0</v>
      </c>
      <c r="DM63" s="219"/>
    </row>
    <row r="64" spans="4:117" ht="16" customHeight="1" x14ac:dyDescent="0.2">
      <c r="D64" s="141">
        <f>'سلف و دين واقساط'!D46</f>
        <v>0</v>
      </c>
      <c r="E64" s="145"/>
      <c r="F64" s="142"/>
      <c r="G64" s="36" t="s">
        <v>352</v>
      </c>
      <c r="H64" s="98" t="s">
        <v>145</v>
      </c>
      <c r="AC64" s="82" t="s">
        <v>158</v>
      </c>
      <c r="AD64" s="82"/>
      <c r="AE64" s="82" t="s">
        <v>158</v>
      </c>
      <c r="AF64" s="82"/>
      <c r="AG64" s="82" t="s">
        <v>158</v>
      </c>
      <c r="AH64" s="82"/>
      <c r="AI64" s="82" t="s">
        <v>158</v>
      </c>
      <c r="AJ64" s="82"/>
      <c r="AL64" s="82" t="s">
        <v>158</v>
      </c>
      <c r="AM64" s="82"/>
      <c r="AN64" s="82" t="s">
        <v>158</v>
      </c>
      <c r="AO64" s="82"/>
      <c r="AP64" s="82" t="s">
        <v>158</v>
      </c>
      <c r="AQ64" s="82"/>
      <c r="AR64" s="82" t="s">
        <v>158</v>
      </c>
      <c r="AS64" s="82"/>
      <c r="AU64" s="82" t="s">
        <v>158</v>
      </c>
      <c r="AV64" s="82"/>
      <c r="AW64" s="82" t="s">
        <v>158</v>
      </c>
      <c r="AX64" s="82"/>
      <c r="AY64" s="82" t="s">
        <v>158</v>
      </c>
      <c r="AZ64" s="82"/>
      <c r="BA64" s="82" t="s">
        <v>158</v>
      </c>
      <c r="BB64" s="82"/>
      <c r="BD64" s="82" t="s">
        <v>158</v>
      </c>
      <c r="BE64" s="82"/>
      <c r="BF64" s="82" t="s">
        <v>158</v>
      </c>
      <c r="BG64" s="82"/>
      <c r="BH64" s="82" t="s">
        <v>158</v>
      </c>
      <c r="BI64" s="82"/>
      <c r="BJ64" s="82" t="s">
        <v>158</v>
      </c>
      <c r="BK64" s="82"/>
      <c r="BM64" s="82" t="s">
        <v>158</v>
      </c>
      <c r="BN64" s="82"/>
      <c r="BO64" s="82" t="s">
        <v>158</v>
      </c>
      <c r="BP64" s="82"/>
      <c r="BQ64" s="82" t="s">
        <v>158</v>
      </c>
      <c r="BR64" s="82"/>
      <c r="BS64" s="82" t="s">
        <v>158</v>
      </c>
      <c r="BT64" s="82"/>
      <c r="BV64" s="82" t="s">
        <v>158</v>
      </c>
      <c r="BW64" s="82"/>
      <c r="BX64" s="82" t="s">
        <v>158</v>
      </c>
      <c r="BY64" s="82"/>
      <c r="BZ64" s="82" t="s">
        <v>158</v>
      </c>
      <c r="CA64" s="82"/>
      <c r="CB64" s="82" t="s">
        <v>158</v>
      </c>
      <c r="CC64" s="82"/>
      <c r="CE64" s="82" t="s">
        <v>158</v>
      </c>
      <c r="CF64" s="82"/>
      <c r="CG64" s="82" t="s">
        <v>158</v>
      </c>
      <c r="CH64" s="82"/>
      <c r="CI64" s="82" t="s">
        <v>158</v>
      </c>
      <c r="CJ64" s="82"/>
      <c r="CK64" s="82" t="s">
        <v>158</v>
      </c>
      <c r="CL64" s="82"/>
      <c r="CN64" s="82" t="s">
        <v>158</v>
      </c>
      <c r="CO64" s="82"/>
      <c r="CP64" s="82" t="s">
        <v>158</v>
      </c>
      <c r="CQ64" s="82"/>
      <c r="CR64" s="82" t="s">
        <v>158</v>
      </c>
      <c r="CS64" s="82"/>
      <c r="CT64" s="82" t="s">
        <v>158</v>
      </c>
      <c r="CU64" s="82"/>
      <c r="CW64" s="82" t="s">
        <v>158</v>
      </c>
      <c r="CX64" s="82"/>
      <c r="CY64" s="82" t="s">
        <v>158</v>
      </c>
      <c r="CZ64" s="82"/>
      <c r="DA64" s="82" t="s">
        <v>158</v>
      </c>
      <c r="DB64" s="82"/>
      <c r="DC64" s="82" t="s">
        <v>158</v>
      </c>
      <c r="DD64" s="82"/>
      <c r="DF64" s="82" t="s">
        <v>158</v>
      </c>
      <c r="DG64" s="82"/>
      <c r="DH64" s="82" t="s">
        <v>158</v>
      </c>
      <c r="DI64" s="82"/>
      <c r="DJ64" s="82" t="s">
        <v>158</v>
      </c>
      <c r="DK64" s="82"/>
      <c r="DL64" s="82" t="s">
        <v>158</v>
      </c>
      <c r="DM64" s="82"/>
    </row>
    <row r="65" spans="4:117" x14ac:dyDescent="0.2">
      <c r="D65" s="119">
        <f>'سلف و دين واقساط'!D47</f>
        <v>0</v>
      </c>
      <c r="E65" s="147"/>
      <c r="F65" s="120"/>
      <c r="G65" s="18" t="s">
        <v>99</v>
      </c>
      <c r="H65" s="124" t="s">
        <v>90</v>
      </c>
      <c r="I65" s="118" t="s">
        <v>114</v>
      </c>
      <c r="J65" s="118"/>
      <c r="K65" s="225"/>
      <c r="L65" s="225"/>
      <c r="AC65" s="82" t="s">
        <v>130</v>
      </c>
      <c r="AD65" s="82">
        <f>D33</f>
        <v>0</v>
      </c>
      <c r="AE65" s="82" t="s">
        <v>130</v>
      </c>
      <c r="AF65" s="68"/>
      <c r="AG65" s="82" t="s">
        <v>130</v>
      </c>
      <c r="AH65" s="82"/>
      <c r="AI65" s="82" t="s">
        <v>130</v>
      </c>
      <c r="AJ65" s="82"/>
      <c r="AL65" s="82" t="s">
        <v>130</v>
      </c>
      <c r="AM65" s="82">
        <f>D35</f>
        <v>0</v>
      </c>
      <c r="AN65" s="82" t="s">
        <v>130</v>
      </c>
      <c r="AO65" s="68"/>
      <c r="AP65" s="82" t="s">
        <v>130</v>
      </c>
      <c r="AQ65" s="82"/>
      <c r="AR65" s="82" t="s">
        <v>130</v>
      </c>
      <c r="AS65" s="82"/>
      <c r="AU65" s="82" t="s">
        <v>130</v>
      </c>
      <c r="AV65" s="82">
        <f>D36</f>
        <v>0</v>
      </c>
      <c r="AW65" s="82" t="s">
        <v>130</v>
      </c>
      <c r="AX65" s="68"/>
      <c r="AY65" s="82" t="s">
        <v>130</v>
      </c>
      <c r="AZ65" s="82"/>
      <c r="BA65" s="82" t="s">
        <v>130</v>
      </c>
      <c r="BB65" s="82"/>
      <c r="BD65" s="82" t="s">
        <v>130</v>
      </c>
      <c r="BE65" s="82">
        <f>D37</f>
        <v>0</v>
      </c>
      <c r="BF65" s="82" t="s">
        <v>130</v>
      </c>
      <c r="BG65" s="68"/>
      <c r="BH65" s="82" t="s">
        <v>130</v>
      </c>
      <c r="BI65" s="82"/>
      <c r="BJ65" s="82" t="s">
        <v>130</v>
      </c>
      <c r="BK65" s="82"/>
      <c r="BM65" s="82" t="s">
        <v>130</v>
      </c>
      <c r="BN65" s="82">
        <f>D38</f>
        <v>0</v>
      </c>
      <c r="BO65" s="82" t="s">
        <v>130</v>
      </c>
      <c r="BP65" s="68"/>
      <c r="BQ65" s="82" t="s">
        <v>130</v>
      </c>
      <c r="BR65" s="82"/>
      <c r="BS65" s="82" t="s">
        <v>130</v>
      </c>
      <c r="BT65" s="82"/>
      <c r="BV65" s="82" t="s">
        <v>130</v>
      </c>
      <c r="BW65" s="82">
        <f>D83</f>
        <v>0</v>
      </c>
      <c r="BX65" s="82" t="s">
        <v>130</v>
      </c>
      <c r="BY65" s="68"/>
      <c r="BZ65" s="82" t="s">
        <v>130</v>
      </c>
      <c r="CA65" s="82"/>
      <c r="CB65" s="82" t="s">
        <v>130</v>
      </c>
      <c r="CC65" s="82"/>
      <c r="CE65" s="82" t="s">
        <v>130</v>
      </c>
      <c r="CF65" s="82">
        <f>D79</f>
        <v>0</v>
      </c>
      <c r="CG65" s="82" t="s">
        <v>130</v>
      </c>
      <c r="CH65" s="68"/>
      <c r="CI65" s="82" t="s">
        <v>130</v>
      </c>
      <c r="CJ65" s="82"/>
      <c r="CK65" s="82" t="s">
        <v>130</v>
      </c>
      <c r="CL65" s="82"/>
      <c r="CN65" s="82" t="s">
        <v>130</v>
      </c>
      <c r="CO65" s="82">
        <f>D22</f>
        <v>0</v>
      </c>
      <c r="CP65" s="82" t="s">
        <v>130</v>
      </c>
      <c r="CQ65" s="68"/>
      <c r="CR65" s="82" t="s">
        <v>130</v>
      </c>
      <c r="CS65" s="82"/>
      <c r="CT65" s="82" t="s">
        <v>130</v>
      </c>
      <c r="CU65" s="82"/>
      <c r="CW65" s="82" t="s">
        <v>130</v>
      </c>
      <c r="CX65" s="82">
        <f>D43</f>
        <v>0</v>
      </c>
      <c r="CY65" s="82" t="s">
        <v>130</v>
      </c>
      <c r="CZ65" s="68"/>
      <c r="DA65" s="82" t="s">
        <v>130</v>
      </c>
      <c r="DB65" s="82"/>
      <c r="DC65" s="82" t="s">
        <v>130</v>
      </c>
      <c r="DD65" s="82"/>
      <c r="DF65" s="82" t="s">
        <v>130</v>
      </c>
      <c r="DG65" s="82">
        <f>D46</f>
        <v>0</v>
      </c>
      <c r="DH65" s="82" t="s">
        <v>130</v>
      </c>
      <c r="DI65" s="68"/>
      <c r="DJ65" s="82" t="s">
        <v>130</v>
      </c>
      <c r="DK65" s="82"/>
      <c r="DL65" s="82" t="s">
        <v>130</v>
      </c>
      <c r="DM65" s="82"/>
    </row>
    <row r="66" spans="4:117" x14ac:dyDescent="0.2">
      <c r="D66" s="119">
        <f>'سلف و دين واقساط'!D48</f>
        <v>0</v>
      </c>
      <c r="E66" s="147"/>
      <c r="F66" s="120"/>
      <c r="G66" s="18" t="s">
        <v>91</v>
      </c>
      <c r="H66" s="125"/>
      <c r="AC66" s="82" t="s">
        <v>88</v>
      </c>
      <c r="AD66" s="82"/>
      <c r="AE66" s="82" t="s">
        <v>88</v>
      </c>
      <c r="AF66" s="82"/>
      <c r="AG66" s="82" t="s">
        <v>88</v>
      </c>
      <c r="AH66" s="82"/>
      <c r="AI66" s="82" t="s">
        <v>88</v>
      </c>
      <c r="AJ66" s="82"/>
      <c r="AL66" s="82" t="s">
        <v>88</v>
      </c>
      <c r="AM66" s="82"/>
      <c r="AN66" s="82" t="s">
        <v>88</v>
      </c>
      <c r="AO66" s="82"/>
      <c r="AP66" s="82" t="s">
        <v>88</v>
      </c>
      <c r="AQ66" s="82"/>
      <c r="AR66" s="82" t="s">
        <v>88</v>
      </c>
      <c r="AS66" s="82"/>
      <c r="AU66" s="82" t="s">
        <v>88</v>
      </c>
      <c r="AV66" s="82"/>
      <c r="AW66" s="82" t="s">
        <v>88</v>
      </c>
      <c r="AX66" s="82"/>
      <c r="AY66" s="82" t="s">
        <v>88</v>
      </c>
      <c r="AZ66" s="82"/>
      <c r="BA66" s="82" t="s">
        <v>88</v>
      </c>
      <c r="BB66" s="82"/>
      <c r="BD66" s="82" t="s">
        <v>88</v>
      </c>
      <c r="BE66" s="82"/>
      <c r="BF66" s="82" t="s">
        <v>88</v>
      </c>
      <c r="BG66" s="82"/>
      <c r="BH66" s="82" t="s">
        <v>88</v>
      </c>
      <c r="BI66" s="82"/>
      <c r="BJ66" s="82" t="s">
        <v>88</v>
      </c>
      <c r="BK66" s="82"/>
      <c r="BM66" s="82" t="s">
        <v>88</v>
      </c>
      <c r="BN66" s="82"/>
      <c r="BO66" s="82" t="s">
        <v>88</v>
      </c>
      <c r="BP66" s="82"/>
      <c r="BQ66" s="82" t="s">
        <v>88</v>
      </c>
      <c r="BR66" s="82"/>
      <c r="BS66" s="82" t="s">
        <v>88</v>
      </c>
      <c r="BT66" s="82"/>
      <c r="BV66" s="82" t="s">
        <v>88</v>
      </c>
      <c r="BW66" s="82"/>
      <c r="BX66" s="82" t="s">
        <v>88</v>
      </c>
      <c r="BY66" s="82"/>
      <c r="BZ66" s="82" t="s">
        <v>88</v>
      </c>
      <c r="CA66" s="82"/>
      <c r="CB66" s="82" t="s">
        <v>88</v>
      </c>
      <c r="CC66" s="82"/>
      <c r="CE66" s="82" t="s">
        <v>88</v>
      </c>
      <c r="CF66" s="82"/>
      <c r="CG66" s="82" t="s">
        <v>88</v>
      </c>
      <c r="CH66" s="82"/>
      <c r="CI66" s="82" t="s">
        <v>88</v>
      </c>
      <c r="CJ66" s="82"/>
      <c r="CK66" s="82" t="s">
        <v>88</v>
      </c>
      <c r="CL66" s="82"/>
      <c r="CN66" s="82" t="s">
        <v>88</v>
      </c>
      <c r="CO66" s="82"/>
      <c r="CP66" s="82" t="s">
        <v>88</v>
      </c>
      <c r="CQ66" s="82"/>
      <c r="CR66" s="82" t="s">
        <v>88</v>
      </c>
      <c r="CS66" s="82"/>
      <c r="CT66" s="82" t="s">
        <v>88</v>
      </c>
      <c r="CU66" s="82"/>
      <c r="CW66" s="82" t="s">
        <v>88</v>
      </c>
      <c r="CX66" s="82"/>
      <c r="CY66" s="82" t="s">
        <v>88</v>
      </c>
      <c r="CZ66" s="82"/>
      <c r="DA66" s="82" t="s">
        <v>88</v>
      </c>
      <c r="DB66" s="82"/>
      <c r="DC66" s="82" t="s">
        <v>88</v>
      </c>
      <c r="DD66" s="82"/>
      <c r="DF66" s="82" t="s">
        <v>88</v>
      </c>
      <c r="DG66" s="82"/>
      <c r="DH66" s="82" t="s">
        <v>88</v>
      </c>
      <c r="DI66" s="82"/>
      <c r="DJ66" s="82" t="s">
        <v>88</v>
      </c>
      <c r="DK66" s="82"/>
      <c r="DL66" s="82" t="s">
        <v>88</v>
      </c>
      <c r="DM66" s="82"/>
    </row>
    <row r="67" spans="4:117" x14ac:dyDescent="0.2">
      <c r="D67" s="200"/>
      <c r="E67" s="201"/>
      <c r="F67" s="202"/>
      <c r="G67" s="18" t="s">
        <v>92</v>
      </c>
      <c r="H67" s="126"/>
      <c r="AC67" s="82" t="s">
        <v>89</v>
      </c>
      <c r="AD67" s="82"/>
      <c r="AE67" s="82" t="s">
        <v>89</v>
      </c>
      <c r="AF67" s="82">
        <f>D33</f>
        <v>0</v>
      </c>
      <c r="AG67" s="82" t="s">
        <v>89</v>
      </c>
      <c r="AH67" s="82"/>
      <c r="AI67" s="82" t="s">
        <v>89</v>
      </c>
      <c r="AJ67" s="82"/>
      <c r="AL67" s="82" t="s">
        <v>89</v>
      </c>
      <c r="AM67" s="82"/>
      <c r="AN67" s="82" t="s">
        <v>89</v>
      </c>
      <c r="AO67" s="82">
        <f>D35</f>
        <v>0</v>
      </c>
      <c r="AP67" s="82" t="s">
        <v>89</v>
      </c>
      <c r="AQ67" s="82"/>
      <c r="AR67" s="82" t="s">
        <v>89</v>
      </c>
      <c r="AS67" s="82"/>
      <c r="AU67" s="82" t="s">
        <v>89</v>
      </c>
      <c r="AV67" s="82"/>
      <c r="AW67" s="82" t="s">
        <v>89</v>
      </c>
      <c r="AX67" s="82">
        <f>D36</f>
        <v>0</v>
      </c>
      <c r="AY67" s="82" t="s">
        <v>89</v>
      </c>
      <c r="AZ67" s="82"/>
      <c r="BA67" s="82" t="s">
        <v>89</v>
      </c>
      <c r="BB67" s="82"/>
      <c r="BD67" s="82" t="s">
        <v>89</v>
      </c>
      <c r="BE67" s="82"/>
      <c r="BF67" s="82" t="s">
        <v>89</v>
      </c>
      <c r="BG67" s="82">
        <f>D37</f>
        <v>0</v>
      </c>
      <c r="BH67" s="82" t="s">
        <v>89</v>
      </c>
      <c r="BI67" s="82"/>
      <c r="BJ67" s="82" t="s">
        <v>89</v>
      </c>
      <c r="BK67" s="82"/>
      <c r="BM67" s="82" t="s">
        <v>89</v>
      </c>
      <c r="BN67" s="82"/>
      <c r="BO67" s="82" t="s">
        <v>89</v>
      </c>
      <c r="BP67" s="82">
        <f>D38</f>
        <v>0</v>
      </c>
      <c r="BQ67" s="82" t="s">
        <v>89</v>
      </c>
      <c r="BR67" s="82"/>
      <c r="BS67" s="82" t="s">
        <v>89</v>
      </c>
      <c r="BT67" s="82"/>
      <c r="BV67" s="82" t="s">
        <v>89</v>
      </c>
      <c r="BW67" s="82"/>
      <c r="BX67" s="82" t="s">
        <v>89</v>
      </c>
      <c r="BY67" s="82">
        <f>D83</f>
        <v>0</v>
      </c>
      <c r="BZ67" s="82" t="s">
        <v>89</v>
      </c>
      <c r="CA67" s="82"/>
      <c r="CB67" s="82" t="s">
        <v>89</v>
      </c>
      <c r="CC67" s="82"/>
      <c r="CE67" s="82" t="s">
        <v>89</v>
      </c>
      <c r="CF67" s="82"/>
      <c r="CG67" s="82" t="s">
        <v>89</v>
      </c>
      <c r="CH67" s="82">
        <f>D79</f>
        <v>0</v>
      </c>
      <c r="CI67" s="82" t="s">
        <v>89</v>
      </c>
      <c r="CJ67" s="82"/>
      <c r="CK67" s="82" t="s">
        <v>89</v>
      </c>
      <c r="CL67" s="82"/>
      <c r="CN67" s="82" t="s">
        <v>89</v>
      </c>
      <c r="CO67" s="82"/>
      <c r="CP67" s="82" t="s">
        <v>89</v>
      </c>
      <c r="CQ67" s="82">
        <f>D22</f>
        <v>0</v>
      </c>
      <c r="CR67" s="82" t="s">
        <v>89</v>
      </c>
      <c r="CS67" s="82"/>
      <c r="CT67" s="82" t="s">
        <v>89</v>
      </c>
      <c r="CU67" s="82"/>
      <c r="CW67" s="82" t="s">
        <v>89</v>
      </c>
      <c r="CX67" s="82"/>
      <c r="CY67" s="82" t="s">
        <v>89</v>
      </c>
      <c r="CZ67" s="82">
        <f>D43</f>
        <v>0</v>
      </c>
      <c r="DA67" s="82" t="s">
        <v>89</v>
      </c>
      <c r="DB67" s="82"/>
      <c r="DC67" s="82" t="s">
        <v>89</v>
      </c>
      <c r="DD67" s="82"/>
      <c r="DF67" s="82" t="s">
        <v>89</v>
      </c>
      <c r="DG67" s="82"/>
      <c r="DH67" s="82" t="s">
        <v>89</v>
      </c>
      <c r="DI67" s="82">
        <f>D46</f>
        <v>0</v>
      </c>
      <c r="DJ67" s="82" t="s">
        <v>89</v>
      </c>
      <c r="DK67" s="82"/>
      <c r="DL67" s="82" t="s">
        <v>89</v>
      </c>
      <c r="DM67" s="82"/>
    </row>
    <row r="68" spans="4:117" x14ac:dyDescent="0.2">
      <c r="D68" s="121">
        <f>'سلف و دين واقساط'!D51</f>
        <v>0</v>
      </c>
      <c r="E68" s="121"/>
      <c r="F68" s="121"/>
      <c r="G68" s="18" t="s">
        <v>93</v>
      </c>
      <c r="H68" s="77" t="s">
        <v>159</v>
      </c>
      <c r="AC68" s="82" t="s">
        <v>87</v>
      </c>
      <c r="AD68" s="82"/>
      <c r="AE68" s="82" t="s">
        <v>87</v>
      </c>
      <c r="AF68" s="82"/>
      <c r="AG68" s="82" t="s">
        <v>87</v>
      </c>
      <c r="AH68" s="82"/>
      <c r="AI68" s="82" t="s">
        <v>87</v>
      </c>
      <c r="AJ68" s="82"/>
      <c r="AL68" s="82" t="s">
        <v>87</v>
      </c>
      <c r="AM68" s="82"/>
      <c r="AN68" s="82" t="s">
        <v>87</v>
      </c>
      <c r="AO68" s="82"/>
      <c r="AP68" s="82" t="s">
        <v>87</v>
      </c>
      <c r="AQ68" s="82"/>
      <c r="AR68" s="82" t="s">
        <v>87</v>
      </c>
      <c r="AS68" s="82"/>
      <c r="AU68" s="82" t="s">
        <v>87</v>
      </c>
      <c r="AV68" s="82"/>
      <c r="AW68" s="82" t="s">
        <v>87</v>
      </c>
      <c r="AX68" s="82"/>
      <c r="AY68" s="82" t="s">
        <v>87</v>
      </c>
      <c r="AZ68" s="82"/>
      <c r="BA68" s="82" t="s">
        <v>87</v>
      </c>
      <c r="BB68" s="82"/>
      <c r="BD68" s="82" t="s">
        <v>87</v>
      </c>
      <c r="BE68" s="82"/>
      <c r="BF68" s="82" t="s">
        <v>87</v>
      </c>
      <c r="BG68" s="82"/>
      <c r="BH68" s="82" t="s">
        <v>87</v>
      </c>
      <c r="BI68" s="82"/>
      <c r="BJ68" s="82" t="s">
        <v>87</v>
      </c>
      <c r="BK68" s="82"/>
      <c r="BM68" s="82" t="s">
        <v>87</v>
      </c>
      <c r="BN68" s="82"/>
      <c r="BO68" s="82" t="s">
        <v>87</v>
      </c>
      <c r="BP68" s="82"/>
      <c r="BQ68" s="82" t="s">
        <v>87</v>
      </c>
      <c r="BR68" s="82"/>
      <c r="BS68" s="82" t="s">
        <v>87</v>
      </c>
      <c r="BT68" s="82"/>
      <c r="BV68" s="82" t="s">
        <v>87</v>
      </c>
      <c r="BW68" s="82"/>
      <c r="BX68" s="82" t="s">
        <v>87</v>
      </c>
      <c r="BY68" s="82"/>
      <c r="BZ68" s="82" t="s">
        <v>87</v>
      </c>
      <c r="CA68" s="82"/>
      <c r="CB68" s="82" t="s">
        <v>87</v>
      </c>
      <c r="CC68" s="82"/>
      <c r="CE68" s="82" t="s">
        <v>87</v>
      </c>
      <c r="CF68" s="82"/>
      <c r="CG68" s="82" t="s">
        <v>87</v>
      </c>
      <c r="CH68" s="82"/>
      <c r="CI68" s="82" t="s">
        <v>87</v>
      </c>
      <c r="CJ68" s="82"/>
      <c r="CK68" s="82" t="s">
        <v>87</v>
      </c>
      <c r="CL68" s="82"/>
      <c r="CN68" s="82" t="s">
        <v>87</v>
      </c>
      <c r="CO68" s="82"/>
      <c r="CP68" s="82" t="s">
        <v>87</v>
      </c>
      <c r="CQ68" s="82"/>
      <c r="CR68" s="82" t="s">
        <v>87</v>
      </c>
      <c r="CS68" s="82"/>
      <c r="CT68" s="82" t="s">
        <v>87</v>
      </c>
      <c r="CU68" s="82"/>
      <c r="CW68" s="82" t="s">
        <v>87</v>
      </c>
      <c r="CX68" s="82"/>
      <c r="CY68" s="82" t="s">
        <v>87</v>
      </c>
      <c r="CZ68" s="82"/>
      <c r="DA68" s="82" t="s">
        <v>87</v>
      </c>
      <c r="DB68" s="82"/>
      <c r="DC68" s="82" t="s">
        <v>87</v>
      </c>
      <c r="DD68" s="82"/>
      <c r="DF68" s="82" t="s">
        <v>87</v>
      </c>
      <c r="DG68" s="82"/>
      <c r="DH68" s="82" t="s">
        <v>87</v>
      </c>
      <c r="DI68" s="82"/>
      <c r="DJ68" s="82" t="s">
        <v>87</v>
      </c>
      <c r="DK68" s="82"/>
      <c r="DL68" s="82" t="s">
        <v>87</v>
      </c>
      <c r="DM68" s="82"/>
    </row>
    <row r="69" spans="4:117" x14ac:dyDescent="0.2">
      <c r="AC69" s="82" t="s">
        <v>159</v>
      </c>
      <c r="AD69" s="82"/>
      <c r="AE69" s="82" t="s">
        <v>159</v>
      </c>
      <c r="AF69" s="82"/>
      <c r="AG69" s="82" t="s">
        <v>159</v>
      </c>
      <c r="AH69" s="82">
        <f>D33</f>
        <v>0</v>
      </c>
      <c r="AI69" s="82" t="s">
        <v>159</v>
      </c>
      <c r="AJ69" s="68"/>
      <c r="AL69" s="82" t="s">
        <v>159</v>
      </c>
      <c r="AM69" s="82"/>
      <c r="AN69" s="82" t="s">
        <v>159</v>
      </c>
      <c r="AO69" s="82"/>
      <c r="AP69" s="82" t="s">
        <v>159</v>
      </c>
      <c r="AQ69" s="82">
        <f>D35</f>
        <v>0</v>
      </c>
      <c r="AR69" s="82" t="s">
        <v>159</v>
      </c>
      <c r="AS69" s="68"/>
      <c r="AU69" s="82" t="s">
        <v>159</v>
      </c>
      <c r="AV69" s="82"/>
      <c r="AW69" s="82" t="s">
        <v>159</v>
      </c>
      <c r="AX69" s="82"/>
      <c r="AY69" s="82" t="s">
        <v>159</v>
      </c>
      <c r="AZ69" s="82">
        <f>D36</f>
        <v>0</v>
      </c>
      <c r="BA69" s="82" t="s">
        <v>159</v>
      </c>
      <c r="BB69" s="68"/>
      <c r="BD69" s="82" t="s">
        <v>159</v>
      </c>
      <c r="BE69" s="82"/>
      <c r="BF69" s="82" t="s">
        <v>159</v>
      </c>
      <c r="BG69" s="82"/>
      <c r="BH69" s="82" t="s">
        <v>159</v>
      </c>
      <c r="BI69" s="82">
        <f>D37</f>
        <v>0</v>
      </c>
      <c r="BJ69" s="82" t="s">
        <v>159</v>
      </c>
      <c r="BK69" s="68"/>
      <c r="BM69" s="82" t="s">
        <v>159</v>
      </c>
      <c r="BN69" s="82"/>
      <c r="BO69" s="82" t="s">
        <v>159</v>
      </c>
      <c r="BP69" s="82"/>
      <c r="BQ69" s="82" t="s">
        <v>159</v>
      </c>
      <c r="BR69" s="82">
        <f>D38</f>
        <v>0</v>
      </c>
      <c r="BS69" s="82" t="s">
        <v>159</v>
      </c>
      <c r="BT69" s="68"/>
      <c r="BV69" s="82" t="s">
        <v>159</v>
      </c>
      <c r="BW69" s="82"/>
      <c r="BX69" s="82" t="s">
        <v>159</v>
      </c>
      <c r="BY69" s="82"/>
      <c r="BZ69" s="82" t="s">
        <v>159</v>
      </c>
      <c r="CA69" s="82">
        <f>D83</f>
        <v>0</v>
      </c>
      <c r="CB69" s="82" t="s">
        <v>159</v>
      </c>
      <c r="CC69" s="68"/>
      <c r="CE69" s="82" t="s">
        <v>159</v>
      </c>
      <c r="CF69" s="82"/>
      <c r="CG69" s="82" t="s">
        <v>159</v>
      </c>
      <c r="CH69" s="82"/>
      <c r="CI69" s="82" t="s">
        <v>159</v>
      </c>
      <c r="CJ69" s="82">
        <f>D79</f>
        <v>0</v>
      </c>
      <c r="CK69" s="82" t="s">
        <v>159</v>
      </c>
      <c r="CL69" s="68"/>
      <c r="CN69" s="82" t="s">
        <v>159</v>
      </c>
      <c r="CO69" s="82"/>
      <c r="CP69" s="82" t="s">
        <v>159</v>
      </c>
      <c r="CQ69" s="82"/>
      <c r="CR69" s="82" t="s">
        <v>159</v>
      </c>
      <c r="CS69" s="82">
        <f>D22</f>
        <v>0</v>
      </c>
      <c r="CT69" s="82" t="s">
        <v>159</v>
      </c>
      <c r="CU69" s="68"/>
      <c r="CW69" s="82" t="s">
        <v>159</v>
      </c>
      <c r="CX69" s="82"/>
      <c r="CY69" s="82" t="s">
        <v>159</v>
      </c>
      <c r="CZ69" s="82"/>
      <c r="DA69" s="82" t="s">
        <v>159</v>
      </c>
      <c r="DB69" s="82">
        <f>D43</f>
        <v>0</v>
      </c>
      <c r="DC69" s="82" t="s">
        <v>159</v>
      </c>
      <c r="DD69" s="68"/>
      <c r="DF69" s="82" t="s">
        <v>159</v>
      </c>
      <c r="DG69" s="82"/>
      <c r="DH69" s="82" t="s">
        <v>159</v>
      </c>
      <c r="DI69" s="82"/>
      <c r="DJ69" s="82" t="s">
        <v>159</v>
      </c>
      <c r="DK69" s="82">
        <f>D46</f>
        <v>0</v>
      </c>
      <c r="DL69" s="82" t="s">
        <v>159</v>
      </c>
      <c r="DM69" s="68"/>
    </row>
    <row r="70" spans="4:117" ht="16" customHeight="1" x14ac:dyDescent="0.2">
      <c r="D70" s="141">
        <f>'سلف و دين واقساط'!D55</f>
        <v>0</v>
      </c>
      <c r="E70" s="145"/>
      <c r="F70" s="142"/>
      <c r="G70" s="36" t="s">
        <v>352</v>
      </c>
      <c r="H70" s="98" t="s">
        <v>145</v>
      </c>
      <c r="AC70" s="68" t="s">
        <v>291</v>
      </c>
      <c r="AD70" s="68"/>
      <c r="AE70" s="68" t="s">
        <v>291</v>
      </c>
      <c r="AF70" s="68"/>
      <c r="AG70" s="68" t="s">
        <v>291</v>
      </c>
      <c r="AH70" s="68"/>
      <c r="AI70" s="68" t="s">
        <v>291</v>
      </c>
      <c r="AJ70" s="82">
        <f>D33</f>
        <v>0</v>
      </c>
      <c r="AL70" s="68" t="s">
        <v>291</v>
      </c>
      <c r="AM70" s="68"/>
      <c r="AN70" s="68" t="s">
        <v>291</v>
      </c>
      <c r="AO70" s="68"/>
      <c r="AP70" s="68" t="s">
        <v>291</v>
      </c>
      <c r="AQ70" s="68"/>
      <c r="AR70" s="68" t="s">
        <v>291</v>
      </c>
      <c r="AS70" s="82">
        <f>D35</f>
        <v>0</v>
      </c>
      <c r="AU70" s="68" t="s">
        <v>291</v>
      </c>
      <c r="AV70" s="68"/>
      <c r="AW70" s="68" t="s">
        <v>291</v>
      </c>
      <c r="AX70" s="68"/>
      <c r="AY70" s="68" t="s">
        <v>291</v>
      </c>
      <c r="AZ70" s="68"/>
      <c r="BA70" s="68" t="s">
        <v>291</v>
      </c>
      <c r="BB70" s="82">
        <f>D36</f>
        <v>0</v>
      </c>
      <c r="BD70" s="68" t="s">
        <v>291</v>
      </c>
      <c r="BE70" s="68"/>
      <c r="BF70" s="68" t="s">
        <v>291</v>
      </c>
      <c r="BG70" s="68"/>
      <c r="BH70" s="68" t="s">
        <v>291</v>
      </c>
      <c r="BI70" s="68"/>
      <c r="BJ70" s="68" t="s">
        <v>291</v>
      </c>
      <c r="BK70" s="82">
        <f>D37</f>
        <v>0</v>
      </c>
      <c r="BM70" s="68" t="s">
        <v>291</v>
      </c>
      <c r="BN70" s="68"/>
      <c r="BO70" s="68" t="s">
        <v>291</v>
      </c>
      <c r="BP70" s="68"/>
      <c r="BQ70" s="68" t="s">
        <v>291</v>
      </c>
      <c r="BR70" s="68"/>
      <c r="BS70" s="68" t="s">
        <v>291</v>
      </c>
      <c r="BT70" s="82">
        <f>D38</f>
        <v>0</v>
      </c>
      <c r="BV70" s="68" t="s">
        <v>291</v>
      </c>
      <c r="BW70" s="68"/>
      <c r="BX70" s="68" t="s">
        <v>291</v>
      </c>
      <c r="BY70" s="68"/>
      <c r="BZ70" s="68" t="s">
        <v>291</v>
      </c>
      <c r="CA70" s="68"/>
      <c r="CB70" s="68" t="s">
        <v>291</v>
      </c>
      <c r="CC70" s="82">
        <f>D83</f>
        <v>0</v>
      </c>
      <c r="CE70" s="68" t="s">
        <v>291</v>
      </c>
      <c r="CF70" s="68"/>
      <c r="CG70" s="68" t="s">
        <v>291</v>
      </c>
      <c r="CH70" s="68"/>
      <c r="CI70" s="68" t="s">
        <v>291</v>
      </c>
      <c r="CJ70" s="68"/>
      <c r="CK70" s="68" t="s">
        <v>291</v>
      </c>
      <c r="CL70" s="82">
        <f>D79</f>
        <v>0</v>
      </c>
      <c r="CN70" s="68" t="s">
        <v>291</v>
      </c>
      <c r="CO70" s="68"/>
      <c r="CP70" s="68" t="s">
        <v>291</v>
      </c>
      <c r="CQ70" s="68"/>
      <c r="CR70" s="68" t="s">
        <v>291</v>
      </c>
      <c r="CS70" s="68"/>
      <c r="CT70" s="68" t="s">
        <v>291</v>
      </c>
      <c r="CU70" s="82">
        <f>D22</f>
        <v>0</v>
      </c>
      <c r="CW70" s="68" t="s">
        <v>291</v>
      </c>
      <c r="CX70" s="68"/>
      <c r="CY70" s="68" t="s">
        <v>291</v>
      </c>
      <c r="CZ70" s="68"/>
      <c r="DA70" s="68" t="s">
        <v>291</v>
      </c>
      <c r="DB70" s="68"/>
      <c r="DC70" s="68" t="s">
        <v>291</v>
      </c>
      <c r="DD70" s="82">
        <f>D43</f>
        <v>0</v>
      </c>
      <c r="DF70" s="68" t="s">
        <v>291</v>
      </c>
      <c r="DG70" s="68"/>
      <c r="DH70" s="68" t="s">
        <v>291</v>
      </c>
      <c r="DI70" s="68"/>
      <c r="DJ70" s="68" t="s">
        <v>291</v>
      </c>
      <c r="DK70" s="68"/>
      <c r="DL70" s="68" t="s">
        <v>291</v>
      </c>
      <c r="DM70" s="82">
        <f>D46</f>
        <v>0</v>
      </c>
    </row>
    <row r="71" spans="4:117" x14ac:dyDescent="0.2">
      <c r="D71" s="121">
        <f>'سلف و دين واقساط'!D56</f>
        <v>0</v>
      </c>
      <c r="E71" s="121"/>
      <c r="F71" s="121"/>
      <c r="G71" s="18" t="s">
        <v>99</v>
      </c>
      <c r="H71" s="124" t="s">
        <v>78</v>
      </c>
      <c r="I71" s="118" t="s">
        <v>114</v>
      </c>
      <c r="J71" s="118"/>
      <c r="K71" s="225"/>
      <c r="L71" s="225"/>
    </row>
    <row r="72" spans="4:117" x14ac:dyDescent="0.2">
      <c r="D72" s="121">
        <f>'سلف و دين واقساط'!D57</f>
        <v>0</v>
      </c>
      <c r="E72" s="121"/>
      <c r="F72" s="121"/>
      <c r="G72" s="18" t="s">
        <v>91</v>
      </c>
      <c r="H72" s="125"/>
    </row>
    <row r="73" spans="4:117" x14ac:dyDescent="0.2">
      <c r="D73" s="170"/>
      <c r="E73" s="170"/>
      <c r="F73" s="170"/>
      <c r="G73" s="18" t="s">
        <v>92</v>
      </c>
      <c r="H73" s="126"/>
      <c r="AC73" s="317" t="s">
        <v>181</v>
      </c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</row>
    <row r="74" spans="4:117" x14ac:dyDescent="0.2">
      <c r="D74" s="121">
        <f>'سلف و دين واقساط'!D60</f>
        <v>0</v>
      </c>
      <c r="E74" s="121"/>
      <c r="F74" s="121"/>
      <c r="G74" s="18" t="s">
        <v>93</v>
      </c>
      <c r="H74" s="77" t="s">
        <v>159</v>
      </c>
      <c r="U74" s="8"/>
      <c r="AC74" s="218" t="s">
        <v>162</v>
      </c>
      <c r="AD74" s="218"/>
      <c r="AE74" s="218" t="s">
        <v>165</v>
      </c>
      <c r="AF74" s="218"/>
      <c r="AG74" s="218" t="s">
        <v>168</v>
      </c>
      <c r="AH74" s="218"/>
      <c r="AI74" s="218" t="s">
        <v>171</v>
      </c>
      <c r="AJ74" s="218"/>
      <c r="AK74" s="218" t="s">
        <v>174</v>
      </c>
      <c r="AL74" s="218"/>
      <c r="AM74" s="218" t="s">
        <v>294</v>
      </c>
      <c r="AN74" s="218"/>
    </row>
    <row r="75" spans="4:117" x14ac:dyDescent="0.2">
      <c r="U75" s="8"/>
      <c r="AC75" s="219">
        <f>VLOOKUP(G24,AC76:AD82,2,FALSE)</f>
        <v>0</v>
      </c>
      <c r="AD75" s="219"/>
      <c r="AE75" s="219">
        <f>VLOOKUP(G24,AE76:AF82,2,FALSE)</f>
        <v>0</v>
      </c>
      <c r="AF75" s="219"/>
      <c r="AG75" s="219">
        <f>VLOOKUP(G24,AG76:AH82,2,FALSE)</f>
        <v>0</v>
      </c>
      <c r="AH75" s="219"/>
      <c r="AI75" s="219">
        <f>VLOOKUP(G24,AI76:AJ82,2,FALSE)</f>
        <v>0</v>
      </c>
      <c r="AJ75" s="219"/>
      <c r="AK75" s="219">
        <f>VLOOKUP(G24,AK76:AL82,2,FALSE)</f>
        <v>0</v>
      </c>
      <c r="AL75" s="219"/>
      <c r="AM75" s="219">
        <f>VLOOKUP(G24,AM76:AN82,2,FALSE)</f>
        <v>0</v>
      </c>
      <c r="AN75" s="219"/>
    </row>
    <row r="76" spans="4:117" ht="16" customHeight="1" x14ac:dyDescent="0.2">
      <c r="G76" s="244" t="s">
        <v>145</v>
      </c>
      <c r="H76" s="244"/>
      <c r="T76" s="8"/>
      <c r="U76" s="8"/>
      <c r="X76" s="227" t="s">
        <v>346</v>
      </c>
      <c r="Y76" s="227"/>
      <c r="Z76" s="227"/>
      <c r="AC76" s="82" t="s">
        <v>158</v>
      </c>
      <c r="AD76" s="82">
        <f>D24</f>
        <v>0</v>
      </c>
      <c r="AE76" s="82" t="s">
        <v>158</v>
      </c>
      <c r="AF76" s="68"/>
      <c r="AG76" s="82" t="s">
        <v>158</v>
      </c>
      <c r="AH76" s="68"/>
      <c r="AI76" s="82" t="s">
        <v>158</v>
      </c>
      <c r="AJ76" s="68"/>
      <c r="AK76" s="82" t="s">
        <v>158</v>
      </c>
      <c r="AL76" s="68"/>
      <c r="AM76" s="82" t="s">
        <v>158</v>
      </c>
      <c r="AN76" s="68"/>
    </row>
    <row r="77" spans="4:117" x14ac:dyDescent="0.2">
      <c r="D77" s="117">
        <f>'سلف و دين واقساط'!D64</f>
        <v>0</v>
      </c>
      <c r="E77" s="117"/>
      <c r="F77" s="117"/>
      <c r="G77" s="36" t="s">
        <v>352</v>
      </c>
      <c r="H77" s="124" t="s">
        <v>97</v>
      </c>
      <c r="I77" s="118" t="s">
        <v>114</v>
      </c>
      <c r="J77" s="118"/>
      <c r="K77" s="225"/>
      <c r="L77" s="225"/>
      <c r="T77" s="8"/>
      <c r="U77" s="8"/>
      <c r="V77" s="25"/>
      <c r="W77" s="14"/>
      <c r="AC77" s="82" t="s">
        <v>130</v>
      </c>
      <c r="AD77" s="82"/>
      <c r="AE77" s="82" t="s">
        <v>130</v>
      </c>
      <c r="AF77" s="82">
        <f>D24</f>
        <v>0</v>
      </c>
      <c r="AG77" s="82" t="s">
        <v>130</v>
      </c>
      <c r="AH77" s="68"/>
      <c r="AI77" s="82" t="s">
        <v>130</v>
      </c>
      <c r="AJ77" s="68"/>
      <c r="AK77" s="82" t="s">
        <v>130</v>
      </c>
      <c r="AL77" s="68"/>
      <c r="AM77" s="82" t="s">
        <v>130</v>
      </c>
      <c r="AN77" s="68"/>
    </row>
    <row r="78" spans="4:117" x14ac:dyDescent="0.2">
      <c r="D78" s="121">
        <f>'سلف و دين واقساط'!D65</f>
        <v>0</v>
      </c>
      <c r="E78" s="121"/>
      <c r="F78" s="121"/>
      <c r="G78" s="18" t="s">
        <v>91</v>
      </c>
      <c r="H78" s="125"/>
      <c r="T78" s="8"/>
      <c r="U78" s="8"/>
      <c r="V78" s="306">
        <v>1</v>
      </c>
      <c r="W78" s="307"/>
      <c r="Y78" s="306">
        <v>2</v>
      </c>
      <c r="Z78" s="307"/>
      <c r="AC78" s="82" t="s">
        <v>88</v>
      </c>
      <c r="AD78" s="82"/>
      <c r="AE78" s="82" t="s">
        <v>88</v>
      </c>
      <c r="AF78" s="82"/>
      <c r="AG78" s="82" t="s">
        <v>88</v>
      </c>
      <c r="AH78" s="82">
        <f>D24</f>
        <v>0</v>
      </c>
      <c r="AI78" s="82" t="s">
        <v>88</v>
      </c>
      <c r="AJ78" s="68"/>
      <c r="AK78" s="82" t="s">
        <v>88</v>
      </c>
      <c r="AL78" s="68"/>
      <c r="AM78" s="82" t="s">
        <v>88</v>
      </c>
      <c r="AN78" s="68"/>
    </row>
    <row r="79" spans="4:117" x14ac:dyDescent="0.2">
      <c r="D79" s="170"/>
      <c r="E79" s="170"/>
      <c r="F79" s="170"/>
      <c r="G79" s="18" t="s">
        <v>92</v>
      </c>
      <c r="H79" s="126"/>
      <c r="T79" s="8"/>
      <c r="U79" s="8"/>
      <c r="V79" s="96"/>
      <c r="W79" s="97">
        <f>VLOOKUP(TRIM(F53), V80:W82, 2, FALSE)</f>
        <v>0</v>
      </c>
      <c r="Y79" s="96"/>
      <c r="Z79" s="97">
        <f>VLOOKUP(TRIM(K53), Y80:Z82, 2, FALSE)</f>
        <v>0</v>
      </c>
      <c r="AC79" s="82" t="s">
        <v>89</v>
      </c>
      <c r="AD79" s="82"/>
      <c r="AE79" s="82" t="s">
        <v>89</v>
      </c>
      <c r="AF79" s="82"/>
      <c r="AG79" s="82" t="s">
        <v>89</v>
      </c>
      <c r="AH79" s="82"/>
      <c r="AI79" s="82" t="s">
        <v>89</v>
      </c>
      <c r="AJ79" s="82">
        <f>D24</f>
        <v>0</v>
      </c>
      <c r="AK79" s="82" t="s">
        <v>89</v>
      </c>
      <c r="AL79" s="68"/>
      <c r="AM79" s="82" t="s">
        <v>89</v>
      </c>
      <c r="AN79" s="68"/>
    </row>
    <row r="80" spans="4:117" x14ac:dyDescent="0.2">
      <c r="D80" s="121">
        <f>'سلف و دين واقساط'!D68</f>
        <v>0</v>
      </c>
      <c r="E80" s="121"/>
      <c r="F80" s="121"/>
      <c r="G80" s="18" t="s">
        <v>93</v>
      </c>
      <c r="H80" s="77" t="s">
        <v>159</v>
      </c>
      <c r="T80" s="14"/>
      <c r="U80" s="8"/>
      <c r="V80" s="21" t="s">
        <v>118</v>
      </c>
      <c r="W80" s="22">
        <f>-D54</f>
        <v>0</v>
      </c>
      <c r="Y80" s="21" t="s">
        <v>118</v>
      </c>
      <c r="Z80" s="22">
        <f>-J54</f>
        <v>0</v>
      </c>
      <c r="AC80" s="82" t="s">
        <v>87</v>
      </c>
      <c r="AD80" s="82"/>
      <c r="AE80" s="82" t="s">
        <v>87</v>
      </c>
      <c r="AF80" s="82"/>
      <c r="AG80" s="82" t="s">
        <v>87</v>
      </c>
      <c r="AH80" s="82"/>
      <c r="AI80" s="82" t="s">
        <v>87</v>
      </c>
      <c r="AJ80" s="82"/>
      <c r="AK80" s="82" t="s">
        <v>87</v>
      </c>
      <c r="AL80" s="82">
        <f>D24</f>
        <v>0</v>
      </c>
      <c r="AM80" s="82" t="s">
        <v>87</v>
      </c>
      <c r="AN80" s="82"/>
    </row>
    <row r="81" spans="3:40" x14ac:dyDescent="0.2">
      <c r="T81" s="8"/>
      <c r="U81" s="8"/>
      <c r="V81" s="21" t="s">
        <v>119</v>
      </c>
      <c r="W81" s="22">
        <f>D54</f>
        <v>0</v>
      </c>
      <c r="Y81" s="21" t="s">
        <v>119</v>
      </c>
      <c r="Z81" s="22">
        <f>J54</f>
        <v>0</v>
      </c>
      <c r="AC81" s="68" t="s">
        <v>291</v>
      </c>
      <c r="AD81" s="68"/>
      <c r="AE81" s="68" t="s">
        <v>291</v>
      </c>
      <c r="AF81" s="68"/>
      <c r="AG81" s="68" t="s">
        <v>291</v>
      </c>
      <c r="AH81" s="68"/>
      <c r="AI81" s="68" t="s">
        <v>291</v>
      </c>
      <c r="AJ81" s="68"/>
      <c r="AK81" s="68" t="s">
        <v>291</v>
      </c>
      <c r="AL81" s="68"/>
      <c r="AM81" s="68" t="s">
        <v>291</v>
      </c>
      <c r="AN81" s="82">
        <f>D24</f>
        <v>0</v>
      </c>
    </row>
    <row r="82" spans="3:40" x14ac:dyDescent="0.2">
      <c r="D82" s="252" t="s">
        <v>16</v>
      </c>
      <c r="E82" s="253"/>
      <c r="F82" s="253"/>
      <c r="G82" s="253"/>
      <c r="H82" s="254"/>
      <c r="T82" s="8" t="s">
        <v>350</v>
      </c>
      <c r="U82" s="14">
        <f>IF(VLOOKUP(TRIM(F53), V80:W82, 2, FALSE) &gt; 0, 0, ABS(VLOOKUP(TRIM(F53), V80:W82, 2, FALSE)))</f>
        <v>0</v>
      </c>
      <c r="V82" s="23" t="s">
        <v>349</v>
      </c>
      <c r="W82" s="24">
        <v>0</v>
      </c>
      <c r="Y82" s="23" t="s">
        <v>349</v>
      </c>
      <c r="Z82" s="24">
        <v>0</v>
      </c>
      <c r="AA82" s="14">
        <f>IF(VLOOKUP(TRIM(K53), Y80:Z82, 2, FALSE) &gt; 0, 0, ABS(VLOOKUP(TRIM(K53), Y80:Z82, 2, FALSE)))</f>
        <v>0</v>
      </c>
      <c r="AB82" s="8" t="s">
        <v>350</v>
      </c>
      <c r="AC82" s="82" t="s">
        <v>159</v>
      </c>
      <c r="AD82" s="68"/>
      <c r="AE82" s="82" t="s">
        <v>159</v>
      </c>
      <c r="AF82" s="68"/>
      <c r="AG82" s="82" t="s">
        <v>159</v>
      </c>
      <c r="AH82" s="68"/>
      <c r="AI82" s="82" t="s">
        <v>159</v>
      </c>
      <c r="AJ82" s="68"/>
      <c r="AK82" s="82" t="s">
        <v>159</v>
      </c>
      <c r="AL82" s="68"/>
      <c r="AM82" s="82" t="s">
        <v>159</v>
      </c>
      <c r="AN82" s="68"/>
    </row>
    <row r="83" spans="3:40" x14ac:dyDescent="0.2">
      <c r="D83" s="200"/>
      <c r="E83" s="201"/>
      <c r="F83" s="202"/>
      <c r="G83" s="77" t="s">
        <v>159</v>
      </c>
      <c r="H83" s="38" t="s">
        <v>24</v>
      </c>
      <c r="I83" s="118" t="s">
        <v>114</v>
      </c>
      <c r="J83" s="118"/>
      <c r="K83" s="225"/>
      <c r="L83" s="225"/>
      <c r="T83" s="8" t="s">
        <v>351</v>
      </c>
      <c r="U83" s="8">
        <f>IF(VLOOKUP(TRIM(F53), V80:W82, 2, FALSE) &lt;= 0, 0, VLOOKUP(TRIM(F53), V80:W82, 2, FALSE))</f>
        <v>0</v>
      </c>
      <c r="AA83" s="8">
        <f>IF(VLOOKUP(TRIM(K53), Y80:Z82, 2, FALSE) &lt;= 0, 0, VLOOKUP(TRIM(K53), Y80:Z82, 2, FALSE))</f>
        <v>0</v>
      </c>
      <c r="AB83" s="8" t="s">
        <v>351</v>
      </c>
      <c r="AC83" s="218" t="s">
        <v>163</v>
      </c>
      <c r="AD83" s="218"/>
      <c r="AE83" s="218" t="s">
        <v>166</v>
      </c>
      <c r="AF83" s="218"/>
      <c r="AG83" s="218" t="s">
        <v>169</v>
      </c>
      <c r="AH83" s="218"/>
      <c r="AI83" s="218" t="s">
        <v>172</v>
      </c>
      <c r="AJ83" s="218"/>
      <c r="AK83" s="218" t="s">
        <v>175</v>
      </c>
      <c r="AL83" s="218"/>
      <c r="AM83" s="218" t="s">
        <v>293</v>
      </c>
      <c r="AN83" s="218"/>
    </row>
    <row r="84" spans="3:40" x14ac:dyDescent="0.2">
      <c r="T84" s="8"/>
      <c r="U84" s="8"/>
      <c r="V84" s="306">
        <v>3</v>
      </c>
      <c r="W84" s="307"/>
      <c r="Y84" s="306">
        <v>4</v>
      </c>
      <c r="Z84" s="307"/>
      <c r="AC84" s="219">
        <f>VLOOKUP(G25,AC85:AD91,2,FALSE)</f>
        <v>0</v>
      </c>
      <c r="AD84" s="219"/>
      <c r="AE84" s="219">
        <f>VLOOKUP(G25,AE85:AF91,2,FALSE)</f>
        <v>0</v>
      </c>
      <c r="AF84" s="219"/>
      <c r="AG84" s="219">
        <f>VLOOKUP(G25,AG85:AH91,2,FALSE)</f>
        <v>0</v>
      </c>
      <c r="AH84" s="219"/>
      <c r="AI84" s="219">
        <f>VLOOKUP(G25,AI85:AJ91,2,FALSE)</f>
        <v>0</v>
      </c>
      <c r="AJ84" s="219"/>
      <c r="AK84" s="219">
        <f>VLOOKUP(G25,AK85:AL91,2,FALSE)</f>
        <v>0</v>
      </c>
      <c r="AL84" s="219"/>
      <c r="AM84" s="219">
        <f>VLOOKUP(G25,AM85:AN91,2,FALSE)</f>
        <v>0</v>
      </c>
      <c r="AN84" s="219"/>
    </row>
    <row r="85" spans="3:40" ht="16" customHeight="1" x14ac:dyDescent="0.2">
      <c r="D85" s="162" t="s">
        <v>16</v>
      </c>
      <c r="E85" s="162"/>
      <c r="F85" s="162"/>
      <c r="G85" s="162"/>
      <c r="H85" s="162"/>
      <c r="T85" s="8"/>
      <c r="U85" s="8"/>
      <c r="V85" s="96"/>
      <c r="W85" s="97">
        <f>VLOOKUP(TRIM(F60), V86:W88, 2, FALSE)</f>
        <v>0</v>
      </c>
      <c r="Y85" s="96"/>
      <c r="Z85" s="97">
        <f>VLOOKUP(TRIM(K60), Y86:Z88, 2, FALSE)</f>
        <v>0</v>
      </c>
      <c r="AC85" s="82" t="s">
        <v>158</v>
      </c>
      <c r="AD85" s="82">
        <f>D25</f>
        <v>0</v>
      </c>
      <c r="AE85" s="82" t="s">
        <v>158</v>
      </c>
      <c r="AF85" s="68"/>
      <c r="AG85" s="82" t="s">
        <v>158</v>
      </c>
      <c r="AH85" s="68"/>
      <c r="AI85" s="82" t="s">
        <v>158</v>
      </c>
      <c r="AJ85" s="68"/>
      <c r="AK85" s="82" t="s">
        <v>158</v>
      </c>
      <c r="AL85" s="68"/>
      <c r="AM85" s="82" t="s">
        <v>158</v>
      </c>
      <c r="AN85" s="68"/>
    </row>
    <row r="86" spans="3:40" x14ac:dyDescent="0.2">
      <c r="D86" s="170"/>
      <c r="E86" s="170"/>
      <c r="F86" s="170"/>
      <c r="G86" s="122" t="s">
        <v>106</v>
      </c>
      <c r="H86" s="123"/>
      <c r="I86" s="309" t="s">
        <v>341</v>
      </c>
      <c r="J86" s="310"/>
      <c r="K86" s="310"/>
      <c r="T86" s="8"/>
      <c r="U86" s="8"/>
      <c r="V86" s="21" t="s">
        <v>118</v>
      </c>
      <c r="W86" s="22">
        <f>-D61</f>
        <v>0</v>
      </c>
      <c r="Y86" s="21" t="s">
        <v>118</v>
      </c>
      <c r="Z86" s="22">
        <f>-J61</f>
        <v>0</v>
      </c>
      <c r="AC86" s="82" t="s">
        <v>130</v>
      </c>
      <c r="AD86" s="82"/>
      <c r="AE86" s="82" t="s">
        <v>130</v>
      </c>
      <c r="AF86" s="82">
        <f>D25</f>
        <v>0</v>
      </c>
      <c r="AG86" s="82" t="s">
        <v>130</v>
      </c>
      <c r="AH86" s="68"/>
      <c r="AI86" s="82" t="s">
        <v>130</v>
      </c>
      <c r="AJ86" s="68"/>
      <c r="AK86" s="82" t="s">
        <v>130</v>
      </c>
      <c r="AL86" s="68"/>
      <c r="AM86" s="82" t="s">
        <v>130</v>
      </c>
      <c r="AN86" s="68"/>
    </row>
    <row r="87" spans="3:40" x14ac:dyDescent="0.2">
      <c r="T87" s="8"/>
      <c r="U87" s="8"/>
      <c r="V87" s="21" t="s">
        <v>119</v>
      </c>
      <c r="W87" s="22">
        <f>D61</f>
        <v>0</v>
      </c>
      <c r="Y87" s="21" t="s">
        <v>119</v>
      </c>
      <c r="Z87" s="22">
        <f>J61</f>
        <v>0</v>
      </c>
      <c r="AC87" s="82" t="s">
        <v>88</v>
      </c>
      <c r="AD87" s="82"/>
      <c r="AE87" s="82" t="s">
        <v>88</v>
      </c>
      <c r="AF87" s="82"/>
      <c r="AG87" s="82" t="s">
        <v>88</v>
      </c>
      <c r="AH87" s="82">
        <f>D25</f>
        <v>0</v>
      </c>
      <c r="AI87" s="82" t="s">
        <v>88</v>
      </c>
      <c r="AJ87" s="68"/>
      <c r="AK87" s="82" t="s">
        <v>88</v>
      </c>
      <c r="AL87" s="68"/>
      <c r="AM87" s="82" t="s">
        <v>88</v>
      </c>
      <c r="AN87" s="68"/>
    </row>
    <row r="88" spans="3:40" x14ac:dyDescent="0.2">
      <c r="C88" t="s">
        <v>18</v>
      </c>
      <c r="D88" s="272">
        <f>D6</f>
        <v>0</v>
      </c>
      <c r="E88" s="273"/>
      <c r="F88" s="274"/>
      <c r="G88" s="308" t="s">
        <v>319</v>
      </c>
      <c r="H88" s="308"/>
      <c r="T88" s="8" t="s">
        <v>350</v>
      </c>
      <c r="U88" s="14">
        <f>IF(VLOOKUP(TRIM(F60), V86:W88, 2, FALSE) &gt; 0, 0, ABS(VLOOKUP(TRIM(F60), V86:W88, 2, FALSE)))</f>
        <v>0</v>
      </c>
      <c r="V88" s="23" t="s">
        <v>349</v>
      </c>
      <c r="W88" s="24">
        <v>0</v>
      </c>
      <c r="Y88" s="23" t="s">
        <v>349</v>
      </c>
      <c r="Z88" s="24">
        <v>0</v>
      </c>
      <c r="AA88" s="14">
        <f>IF(VLOOKUP(TRIM(K60), Y86:Z88, 2, FALSE) &gt; 0, 0, ABS(VLOOKUP(TRIM(K60), Y86:Z88, 2, FALSE)))</f>
        <v>0</v>
      </c>
      <c r="AB88" s="8" t="s">
        <v>350</v>
      </c>
      <c r="AC88" s="82" t="s">
        <v>89</v>
      </c>
      <c r="AD88" s="82"/>
      <c r="AE88" s="82" t="s">
        <v>89</v>
      </c>
      <c r="AF88" s="82"/>
      <c r="AG88" s="82" t="s">
        <v>89</v>
      </c>
      <c r="AH88" s="82"/>
      <c r="AI88" s="82" t="s">
        <v>89</v>
      </c>
      <c r="AJ88" s="82">
        <f>D25</f>
        <v>0</v>
      </c>
      <c r="AK88" s="82" t="s">
        <v>89</v>
      </c>
      <c r="AL88" s="68"/>
      <c r="AM88" s="82" t="s">
        <v>89</v>
      </c>
      <c r="AN88" s="68"/>
    </row>
    <row r="89" spans="3:40" ht="16" customHeight="1" x14ac:dyDescent="0.2">
      <c r="K89" s="11"/>
      <c r="T89" s="8" t="s">
        <v>351</v>
      </c>
      <c r="U89" s="8">
        <f>IF(VLOOKUP(TRIM(F60), V86:W88, 2, FALSE) &lt;= 0, 0, VLOOKUP(TRIM(F60), V86:W88, 2, FALSE))</f>
        <v>0</v>
      </c>
      <c r="AA89" s="8">
        <f>IF(VLOOKUP(TRIM(K60), Y86:Z88, 2, FALSE) &lt;= 0, 0, VLOOKUP(TRIM(K60), Y86:Z88, 2, FALSE))</f>
        <v>0</v>
      </c>
      <c r="AB89" s="8" t="s">
        <v>351</v>
      </c>
      <c r="AC89" s="82" t="s">
        <v>87</v>
      </c>
      <c r="AD89" s="82"/>
      <c r="AE89" s="82" t="s">
        <v>87</v>
      </c>
      <c r="AF89" s="82"/>
      <c r="AG89" s="82" t="s">
        <v>87</v>
      </c>
      <c r="AH89" s="82"/>
      <c r="AI89" s="82" t="s">
        <v>87</v>
      </c>
      <c r="AJ89" s="82"/>
      <c r="AK89" s="82" t="s">
        <v>87</v>
      </c>
      <c r="AL89" s="82">
        <f>D25</f>
        <v>0</v>
      </c>
      <c r="AM89" s="82" t="s">
        <v>87</v>
      </c>
      <c r="AN89" s="82"/>
    </row>
    <row r="90" spans="3:40" x14ac:dyDescent="0.2">
      <c r="D90" s="303">
        <f>D6-(P24+P25+P26+P27+P28+P29)+U83+AA83+AA89+U89-U82-AA82-U88-AA88</f>
        <v>0</v>
      </c>
      <c r="E90" s="304"/>
      <c r="F90" s="305"/>
      <c r="G90" s="149" t="s">
        <v>121</v>
      </c>
      <c r="H90" s="150"/>
      <c r="K90" s="20"/>
      <c r="L90" s="20"/>
      <c r="M90" s="20"/>
      <c r="U90" s="8"/>
      <c r="V90" s="8" t="s">
        <v>325</v>
      </c>
      <c r="AC90" s="68" t="s">
        <v>291</v>
      </c>
      <c r="AD90" s="68"/>
      <c r="AE90" s="68" t="s">
        <v>291</v>
      </c>
      <c r="AF90" s="68"/>
      <c r="AG90" s="68" t="s">
        <v>291</v>
      </c>
      <c r="AH90" s="68"/>
      <c r="AI90" s="68" t="s">
        <v>291</v>
      </c>
      <c r="AJ90" s="68"/>
      <c r="AK90" s="68" t="s">
        <v>291</v>
      </c>
      <c r="AL90" s="68"/>
      <c r="AM90" s="68" t="s">
        <v>291</v>
      </c>
      <c r="AN90" s="82">
        <f>D25</f>
        <v>0</v>
      </c>
    </row>
    <row r="91" spans="3:40" x14ac:dyDescent="0.2">
      <c r="J91" s="20"/>
      <c r="K91" s="11"/>
      <c r="L91" s="11"/>
      <c r="M91" s="11"/>
      <c r="U91" s="8"/>
      <c r="V91" s="8" t="s">
        <v>326</v>
      </c>
      <c r="AC91" s="82" t="s">
        <v>159</v>
      </c>
      <c r="AD91" s="68"/>
      <c r="AE91" s="82" t="s">
        <v>159</v>
      </c>
      <c r="AF91" s="68"/>
      <c r="AG91" s="82" t="s">
        <v>159</v>
      </c>
      <c r="AH91" s="68"/>
      <c r="AI91" s="82" t="s">
        <v>159</v>
      </c>
      <c r="AJ91" s="68"/>
      <c r="AK91" s="82" t="s">
        <v>159</v>
      </c>
      <c r="AL91" s="68"/>
      <c r="AM91" s="82" t="s">
        <v>159</v>
      </c>
      <c r="AN91" s="68"/>
    </row>
    <row r="92" spans="3:40" ht="16" customHeight="1" x14ac:dyDescent="0.2">
      <c r="C92" t="s">
        <v>18</v>
      </c>
      <c r="D92" s="163">
        <f>D6-(W104+W105+W106+W107+W108+W109)+U83+AA83+AA89+U89-U82-AA82-U88-AA88</f>
        <v>0</v>
      </c>
      <c r="E92" s="163"/>
      <c r="F92" s="163"/>
      <c r="G92" s="140" t="s">
        <v>320</v>
      </c>
      <c r="H92" s="140"/>
      <c r="J92" s="11"/>
      <c r="K92" s="20"/>
      <c r="L92" s="20"/>
      <c r="M92" s="20"/>
      <c r="U92" s="8"/>
      <c r="V92" s="8" t="s">
        <v>461</v>
      </c>
      <c r="AC92" s="218" t="s">
        <v>164</v>
      </c>
      <c r="AD92" s="218"/>
      <c r="AE92" s="218" t="s">
        <v>167</v>
      </c>
      <c r="AF92" s="218"/>
      <c r="AG92" s="218" t="s">
        <v>170</v>
      </c>
      <c r="AH92" s="218"/>
      <c r="AI92" s="218" t="s">
        <v>173</v>
      </c>
      <c r="AJ92" s="218"/>
      <c r="AK92" s="218" t="s">
        <v>176</v>
      </c>
      <c r="AL92" s="218"/>
      <c r="AM92" s="218" t="s">
        <v>292</v>
      </c>
      <c r="AN92" s="218"/>
    </row>
    <row r="93" spans="3:40" x14ac:dyDescent="0.2">
      <c r="D93" s="163"/>
      <c r="E93" s="163"/>
      <c r="F93" s="163"/>
      <c r="G93" s="140"/>
      <c r="H93" s="140"/>
      <c r="J93" s="20"/>
      <c r="K93" s="11"/>
      <c r="L93" s="11"/>
      <c r="M93" s="11"/>
      <c r="U93" s="8"/>
      <c r="V93" s="8" t="s">
        <v>374</v>
      </c>
      <c r="AC93" s="219">
        <f>VLOOKUP(G26,AC94:AD100,2,FALSE)</f>
        <v>0</v>
      </c>
      <c r="AD93" s="219"/>
      <c r="AE93" s="219">
        <f>VLOOKUP(G26,AE94:AF100,2,FALSE)</f>
        <v>0</v>
      </c>
      <c r="AF93" s="219"/>
      <c r="AG93" s="219">
        <f>VLOOKUP(G26,AG94:AH100,2,FALSE)</f>
        <v>0</v>
      </c>
      <c r="AH93" s="219"/>
      <c r="AI93" s="219">
        <f>VLOOKUP(G26,AI94:AJ100,2,FALSE)</f>
        <v>0</v>
      </c>
      <c r="AJ93" s="219"/>
      <c r="AK93" s="219">
        <f>VLOOKUP(G26,AK94:AL100,2,FALSE)</f>
        <v>0</v>
      </c>
      <c r="AL93" s="219"/>
      <c r="AM93" s="219">
        <f>VLOOKUP(G26,AM94:AN100,2,FALSE)</f>
        <v>0</v>
      </c>
      <c r="AN93" s="219"/>
    </row>
    <row r="94" spans="3:40" x14ac:dyDescent="0.2">
      <c r="J94" s="11"/>
      <c r="K94" s="20"/>
      <c r="L94" s="20"/>
      <c r="M94" s="20"/>
      <c r="U94" s="8"/>
      <c r="V94" s="8" t="s">
        <v>462</v>
      </c>
      <c r="AC94" s="82" t="s">
        <v>158</v>
      </c>
      <c r="AD94" s="82">
        <f>D26</f>
        <v>0</v>
      </c>
      <c r="AE94" s="82" t="s">
        <v>158</v>
      </c>
      <c r="AF94" s="68"/>
      <c r="AG94" s="82" t="s">
        <v>158</v>
      </c>
      <c r="AH94" s="68"/>
      <c r="AI94" s="82" t="s">
        <v>158</v>
      </c>
      <c r="AJ94" s="68"/>
      <c r="AK94" s="82" t="s">
        <v>158</v>
      </c>
      <c r="AL94" s="68"/>
      <c r="AM94" s="82" t="s">
        <v>158</v>
      </c>
      <c r="AN94" s="68"/>
    </row>
    <row r="95" spans="3:40" x14ac:dyDescent="0.2">
      <c r="C95" t="s">
        <v>18</v>
      </c>
      <c r="D95" s="272">
        <f>D6+D9+D10+D11+D13+D12</f>
        <v>0</v>
      </c>
      <c r="E95" s="273"/>
      <c r="F95" s="274"/>
      <c r="G95" s="275" t="s">
        <v>94</v>
      </c>
      <c r="H95" s="276"/>
      <c r="J95" s="20"/>
      <c r="K95" s="11"/>
      <c r="L95" s="11"/>
      <c r="M95" s="11"/>
      <c r="U95" s="8"/>
      <c r="V95" s="8" t="s">
        <v>460</v>
      </c>
      <c r="AC95" s="82" t="s">
        <v>130</v>
      </c>
      <c r="AD95" s="82"/>
      <c r="AE95" s="82" t="s">
        <v>130</v>
      </c>
      <c r="AF95" s="82">
        <f>D26</f>
        <v>0</v>
      </c>
      <c r="AG95" s="82" t="s">
        <v>130</v>
      </c>
      <c r="AH95" s="68"/>
      <c r="AI95" s="82" t="s">
        <v>130</v>
      </c>
      <c r="AJ95" s="68"/>
      <c r="AK95" s="82" t="s">
        <v>130</v>
      </c>
      <c r="AL95" s="68"/>
      <c r="AM95" s="82" t="s">
        <v>130</v>
      </c>
      <c r="AN95" s="68"/>
    </row>
    <row r="96" spans="3:40" x14ac:dyDescent="0.2">
      <c r="J96" s="11"/>
      <c r="K96" s="11"/>
      <c r="L96" s="11"/>
      <c r="M96" s="11"/>
      <c r="U96" s="8"/>
      <c r="AC96" s="82" t="s">
        <v>88</v>
      </c>
      <c r="AD96" s="82"/>
      <c r="AE96" s="82" t="s">
        <v>88</v>
      </c>
      <c r="AF96" s="82"/>
      <c r="AG96" s="82" t="s">
        <v>88</v>
      </c>
      <c r="AH96" s="82">
        <f>D26</f>
        <v>0</v>
      </c>
      <c r="AI96" s="82" t="s">
        <v>88</v>
      </c>
      <c r="AJ96" s="68"/>
      <c r="AK96" s="82" t="s">
        <v>88</v>
      </c>
      <c r="AL96" s="68"/>
      <c r="AM96" s="82" t="s">
        <v>88</v>
      </c>
      <c r="AN96" s="68"/>
    </row>
    <row r="97" spans="3:40" ht="16" customHeight="1" x14ac:dyDescent="0.2">
      <c r="D97" s="155">
        <f>D90+D9+D10+D11+D12+D13</f>
        <v>0</v>
      </c>
      <c r="E97" s="156"/>
      <c r="F97" s="157"/>
      <c r="G97" s="299" t="s">
        <v>123</v>
      </c>
      <c r="H97" s="300"/>
      <c r="J97" s="11"/>
      <c r="K97" s="11"/>
      <c r="L97" s="11"/>
      <c r="M97" s="11"/>
      <c r="U97" s="8"/>
      <c r="AC97" s="82" t="s">
        <v>89</v>
      </c>
      <c r="AD97" s="82"/>
      <c r="AE97" s="82" t="s">
        <v>89</v>
      </c>
      <c r="AF97" s="82"/>
      <c r="AG97" s="82" t="s">
        <v>89</v>
      </c>
      <c r="AH97" s="82"/>
      <c r="AI97" s="82" t="s">
        <v>89</v>
      </c>
      <c r="AJ97" s="82">
        <f>D26</f>
        <v>0</v>
      </c>
      <c r="AK97" s="82" t="s">
        <v>89</v>
      </c>
      <c r="AL97" s="68"/>
      <c r="AM97" s="82" t="s">
        <v>89</v>
      </c>
      <c r="AN97" s="68"/>
    </row>
    <row r="98" spans="3:40" ht="16" customHeight="1" x14ac:dyDescent="0.2">
      <c r="D98" s="158"/>
      <c r="E98" s="159"/>
      <c r="F98" s="160"/>
      <c r="G98" s="301"/>
      <c r="H98" s="302"/>
      <c r="J98" s="11"/>
      <c r="K98" s="15"/>
      <c r="L98" s="15"/>
      <c r="M98" s="15"/>
      <c r="U98" s="8"/>
      <c r="AC98" s="83" t="s">
        <v>87</v>
      </c>
      <c r="AD98" s="83"/>
      <c r="AE98" s="82" t="s">
        <v>87</v>
      </c>
      <c r="AF98" s="82"/>
      <c r="AG98" s="82" t="s">
        <v>87</v>
      </c>
      <c r="AH98" s="82"/>
      <c r="AI98" s="82" t="s">
        <v>87</v>
      </c>
      <c r="AJ98" s="82"/>
      <c r="AK98" s="82" t="s">
        <v>87</v>
      </c>
      <c r="AL98" s="82">
        <f>D26</f>
        <v>0</v>
      </c>
      <c r="AM98" s="82" t="s">
        <v>87</v>
      </c>
      <c r="AN98" s="82"/>
    </row>
    <row r="99" spans="3:40" x14ac:dyDescent="0.2">
      <c r="K99" s="15"/>
      <c r="L99" s="15"/>
      <c r="M99" s="15"/>
      <c r="U99" s="8"/>
      <c r="AC99" s="68" t="s">
        <v>291</v>
      </c>
      <c r="AD99" s="68"/>
      <c r="AE99" s="68" t="s">
        <v>291</v>
      </c>
      <c r="AF99" s="68"/>
      <c r="AG99" s="68" t="s">
        <v>291</v>
      </c>
      <c r="AH99" s="68"/>
      <c r="AI99" s="68" t="s">
        <v>291</v>
      </c>
      <c r="AJ99" s="68"/>
      <c r="AK99" s="68" t="s">
        <v>291</v>
      </c>
      <c r="AL99" s="68"/>
      <c r="AM99" s="68" t="s">
        <v>291</v>
      </c>
      <c r="AN99" s="82">
        <f>D26</f>
        <v>0</v>
      </c>
    </row>
    <row r="100" spans="3:40" ht="16" customHeight="1" x14ac:dyDescent="0.2">
      <c r="C100" t="s">
        <v>18</v>
      </c>
      <c r="D100" s="155">
        <f>D92+D9+D10+D11+D12+D13</f>
        <v>0</v>
      </c>
      <c r="E100" s="156"/>
      <c r="F100" s="157"/>
      <c r="G100" s="299" t="s">
        <v>318</v>
      </c>
      <c r="H100" s="300"/>
      <c r="J100" s="15"/>
      <c r="K100" s="11"/>
      <c r="U100" s="8"/>
      <c r="AC100" s="82" t="s">
        <v>159</v>
      </c>
      <c r="AD100" s="68"/>
      <c r="AE100" s="82" t="s">
        <v>159</v>
      </c>
      <c r="AF100" s="68"/>
      <c r="AG100" s="82" t="s">
        <v>159</v>
      </c>
      <c r="AH100" s="68"/>
      <c r="AI100" s="82" t="s">
        <v>159</v>
      </c>
      <c r="AJ100" s="68"/>
      <c r="AK100" s="82" t="s">
        <v>159</v>
      </c>
      <c r="AL100" s="68"/>
      <c r="AM100" s="82" t="s">
        <v>159</v>
      </c>
      <c r="AN100" s="68"/>
    </row>
    <row r="101" spans="3:40" ht="16" customHeight="1" thickBot="1" x14ac:dyDescent="0.25">
      <c r="D101" s="158"/>
      <c r="E101" s="159"/>
      <c r="F101" s="160"/>
      <c r="G101" s="301"/>
      <c r="H101" s="302"/>
      <c r="U101" s="8"/>
      <c r="AC101" s="14"/>
      <c r="AD101" s="14"/>
    </row>
    <row r="102" spans="3:40" x14ac:dyDescent="0.2">
      <c r="U102" s="8"/>
      <c r="V102" s="220" t="s">
        <v>287</v>
      </c>
      <c r="W102" s="221"/>
      <c r="AC102" s="14"/>
    </row>
    <row r="103" spans="3:40" ht="16" customHeight="1" x14ac:dyDescent="0.2">
      <c r="C103" t="s">
        <v>18</v>
      </c>
      <c r="D103" s="148">
        <f>(W104+W105+W106+W107+W108+W109+U88)+U82+AA82+AA88</f>
        <v>0</v>
      </c>
      <c r="E103" s="148"/>
      <c r="F103" s="148"/>
      <c r="G103" s="164" t="s">
        <v>315</v>
      </c>
      <c r="H103" s="164"/>
      <c r="I103" s="32"/>
      <c r="U103" s="8"/>
      <c r="V103" s="104" t="s">
        <v>288</v>
      </c>
      <c r="W103" s="105" t="s">
        <v>289</v>
      </c>
      <c r="AC103" s="14"/>
    </row>
    <row r="104" spans="3:40" x14ac:dyDescent="0.2">
      <c r="D104" s="148"/>
      <c r="E104" s="148"/>
      <c r="F104" s="148"/>
      <c r="G104" s="164"/>
      <c r="H104" s="164"/>
      <c r="U104" s="8"/>
      <c r="V104" s="106" t="s">
        <v>158</v>
      </c>
      <c r="W104" s="107">
        <f>AC75+AC84+AC93+AC8+AL8+AU8+BD8+BM8+BV8+AC30+AL30+AU30+BD30+AC52+AL52+AU52+BD52+BM52+BM30+BV30+BV52+CE8+CE30+CE52+CN8+CN30+CN52+CW8+CW30+CW52+DF8+DF30+DF52+DO8+DO30</f>
        <v>0</v>
      </c>
      <c r="AC104" s="14"/>
    </row>
    <row r="105" spans="3:40" x14ac:dyDescent="0.2">
      <c r="U105" s="8"/>
      <c r="V105" s="106" t="s">
        <v>130</v>
      </c>
      <c r="W105" s="107">
        <f>AE75+AE84+AE93+AC19+AL19+AU19+BD19+BM19+BV19+AC41+AL41+AU41+BD41+AC63+AL63+AU63+BD63+BM63+BM41+BV41+BV63+CE19+CE41+CE63+CN19+CN41+CN63+CW19+CW41+CW63+DF19+DF41+DF63+DO19+DO41</f>
        <v>0</v>
      </c>
      <c r="AC105" s="227" t="s">
        <v>347</v>
      </c>
      <c r="AD105" s="227"/>
      <c r="AE105" s="227"/>
      <c r="AF105" s="227"/>
      <c r="AG105" s="227"/>
    </row>
    <row r="106" spans="3:40" x14ac:dyDescent="0.2">
      <c r="D106" s="293">
        <f>D103-D45-D44</f>
        <v>0</v>
      </c>
      <c r="E106" s="294"/>
      <c r="F106" s="295"/>
      <c r="G106" s="151" t="s">
        <v>317</v>
      </c>
      <c r="H106" s="152"/>
      <c r="I106" s="99" t="s">
        <v>117</v>
      </c>
      <c r="U106" s="8"/>
      <c r="V106" s="106" t="s">
        <v>88</v>
      </c>
      <c r="W106" s="107">
        <f>AG75+AG84+AG93+AE8+AN8+AW8+BF8+BO8+BX8+AE30+AN30+AW30+BF30+AE52+AN52+AW52+BF52+BO52+BO30+BX30+BX52+CG8+CG30+CG52+CP8+CP30+CP52+CY8+CY30+CY52+DH8+DH30+DH52+DQ8+DQ30</f>
        <v>0</v>
      </c>
    </row>
    <row r="107" spans="3:40" x14ac:dyDescent="0.2">
      <c r="D107" s="296"/>
      <c r="E107" s="297"/>
      <c r="F107" s="298"/>
      <c r="G107" s="153"/>
      <c r="H107" s="154"/>
      <c r="U107" s="8"/>
      <c r="V107" s="106" t="s">
        <v>89</v>
      </c>
      <c r="W107" s="107">
        <f>AI75+AI84+AI93+AE19+AN19+AW19+BF19+BO19+BX19+AE41+AN41+AW41+BF41+AE63+AN63+AW63+BF63+BO63+BO41+BX41+BX63+CG19+CG41+CG63+CP19+CP41+CP63+CY19+CY41+CY63+DH19+DH41+DH63+DQ19+DQ41</f>
        <v>0</v>
      </c>
      <c r="AC107" s="228" t="s">
        <v>4</v>
      </c>
      <c r="AD107" s="228"/>
      <c r="AF107" s="228" t="s">
        <v>5</v>
      </c>
      <c r="AG107" s="228"/>
    </row>
    <row r="108" spans="3:40" x14ac:dyDescent="0.2">
      <c r="U108" s="8"/>
      <c r="V108" s="106" t="s">
        <v>87</v>
      </c>
      <c r="W108" s="107">
        <f>AK75+AK84+AK93+AG8+AP8+AY8+BH8+BQ8+BZ8+AG30+AP30+AY30+BH30+AG52+AP52+AY52+BH52+BQ52+BQ30+BZ30+BZ52+CI8+CI30+CI52+CR8+CR30+CR52+DA8+DA30+DA52+DJ8+DJ30+DJ52+DS8+DS30</f>
        <v>0</v>
      </c>
      <c r="AC108" s="21"/>
      <c r="AD108" s="22">
        <f>VLOOKUP(G18, AC109:AD115, 2, FALSE)</f>
        <v>0</v>
      </c>
      <c r="AF108" s="21"/>
      <c r="AG108" s="22">
        <f>VLOOKUP(G19, AF109:AG115, 2, FALSE)</f>
        <v>0</v>
      </c>
    </row>
    <row r="109" spans="3:40" x14ac:dyDescent="0.2">
      <c r="D109" s="155">
        <f>D100+D44+D45</f>
        <v>0</v>
      </c>
      <c r="E109" s="156"/>
      <c r="F109" s="157"/>
      <c r="G109" s="151" t="s">
        <v>316</v>
      </c>
      <c r="H109" s="152"/>
      <c r="I109" s="32" t="s">
        <v>117</v>
      </c>
      <c r="U109" s="8"/>
      <c r="V109" s="108" t="s">
        <v>159</v>
      </c>
      <c r="W109" s="109">
        <f>AG19+AP19+AY19+BH19+BQ19+BZ19+AG41+AP41+AY41+AG63+AP63+AY63+BH63+BQ63+BQ41+BZ41+BZ63+BH41+CI19+CI41+CI63+CR19+CR41+CR63+DA19+DA63+DJ19+DJ41+DJ63</f>
        <v>0</v>
      </c>
      <c r="AC109" s="21" t="s">
        <v>158</v>
      </c>
      <c r="AD109" s="22">
        <f>D18</f>
        <v>0</v>
      </c>
      <c r="AF109" s="21" t="s">
        <v>158</v>
      </c>
      <c r="AG109" s="22">
        <f>D19</f>
        <v>0</v>
      </c>
    </row>
    <row r="110" spans="3:40" ht="17" thickBot="1" x14ac:dyDescent="0.25">
      <c r="D110" s="158"/>
      <c r="E110" s="159"/>
      <c r="F110" s="160"/>
      <c r="G110" s="153"/>
      <c r="H110" s="154"/>
      <c r="U110" s="8"/>
      <c r="V110" s="110" t="s">
        <v>291</v>
      </c>
      <c r="W110" s="111">
        <f>AM93+AM84+AM75+AI19+AI41+AI63+AR19+AR41+AR63+BA19+BA41+BA63+BJ19+BJ41+BJ63+BS63+BS41+BS19+CB19+CB41+CB63+CK19+CK41+CK63+CT19+CT41+CT63+DC19+DC41+DC63+DL19+DL41+DL63+DU19+DU41</f>
        <v>0</v>
      </c>
      <c r="AC110" s="21" t="s">
        <v>130</v>
      </c>
      <c r="AD110" s="22">
        <f>D18</f>
        <v>0</v>
      </c>
      <c r="AF110" s="21" t="s">
        <v>130</v>
      </c>
      <c r="AG110" s="22">
        <f>D19</f>
        <v>0</v>
      </c>
    </row>
    <row r="111" spans="3:40" x14ac:dyDescent="0.2">
      <c r="U111" s="8"/>
      <c r="AC111" s="52" t="s">
        <v>88</v>
      </c>
      <c r="AD111" s="22">
        <f>D18</f>
        <v>0</v>
      </c>
      <c r="AF111" s="52" t="s">
        <v>88</v>
      </c>
      <c r="AG111" s="22">
        <f>D19</f>
        <v>0</v>
      </c>
    </row>
    <row r="112" spans="3:40" x14ac:dyDescent="0.2">
      <c r="U112" s="8"/>
      <c r="AC112" s="21" t="s">
        <v>89</v>
      </c>
      <c r="AD112" s="22">
        <f>D18</f>
        <v>0</v>
      </c>
      <c r="AF112" s="21" t="s">
        <v>89</v>
      </c>
      <c r="AG112" s="22">
        <f>D19</f>
        <v>0</v>
      </c>
    </row>
    <row r="113" spans="21:33" x14ac:dyDescent="0.2">
      <c r="U113" s="8"/>
      <c r="AC113" s="21" t="s">
        <v>87</v>
      </c>
      <c r="AD113" s="22">
        <f>D18</f>
        <v>0</v>
      </c>
      <c r="AF113" s="21" t="s">
        <v>87</v>
      </c>
      <c r="AG113" s="22">
        <f>D19</f>
        <v>0</v>
      </c>
    </row>
    <row r="114" spans="21:33" x14ac:dyDescent="0.2">
      <c r="U114" s="8"/>
      <c r="AC114" s="21" t="s">
        <v>291</v>
      </c>
      <c r="AD114" s="51">
        <v>0</v>
      </c>
      <c r="AF114" s="21" t="s">
        <v>291</v>
      </c>
      <c r="AG114" s="51">
        <v>0</v>
      </c>
    </row>
    <row r="115" spans="21:33" x14ac:dyDescent="0.2">
      <c r="U115" s="8"/>
      <c r="AC115" s="23" t="s">
        <v>159</v>
      </c>
      <c r="AD115" s="24">
        <f>D18</f>
        <v>0</v>
      </c>
      <c r="AF115" s="23" t="s">
        <v>159</v>
      </c>
      <c r="AG115" s="24">
        <f>D19</f>
        <v>0</v>
      </c>
    </row>
    <row r="116" spans="21:33" x14ac:dyDescent="0.2">
      <c r="U116" s="8"/>
    </row>
    <row r="117" spans="21:33" x14ac:dyDescent="0.2">
      <c r="U117" s="8"/>
      <c r="AC117" s="228" t="s">
        <v>20</v>
      </c>
      <c r="AD117" s="228"/>
      <c r="AF117" s="228" t="s">
        <v>8</v>
      </c>
      <c r="AG117" s="228"/>
    </row>
    <row r="118" spans="21:33" x14ac:dyDescent="0.2">
      <c r="U118" s="8"/>
      <c r="AC118" s="21"/>
      <c r="AD118" s="22">
        <f>VLOOKUP(G20, AC119:AD125, 2, FALSE)</f>
        <v>0</v>
      </c>
      <c r="AF118" s="21"/>
      <c r="AG118" s="22">
        <f>VLOOKUP(G21, AF119:AG125, 2, FALSE)</f>
        <v>0</v>
      </c>
    </row>
    <row r="119" spans="21:33" x14ac:dyDescent="0.2">
      <c r="U119" s="8"/>
      <c r="AC119" s="21" t="s">
        <v>158</v>
      </c>
      <c r="AD119" s="22">
        <f>D20</f>
        <v>0</v>
      </c>
      <c r="AF119" s="21" t="s">
        <v>158</v>
      </c>
      <c r="AG119" s="22">
        <f>D21</f>
        <v>0</v>
      </c>
    </row>
    <row r="120" spans="21:33" x14ac:dyDescent="0.2">
      <c r="U120" s="8"/>
      <c r="AC120" s="21" t="s">
        <v>130</v>
      </c>
      <c r="AD120" s="22">
        <f>D20</f>
        <v>0</v>
      </c>
      <c r="AF120" s="21" t="s">
        <v>130</v>
      </c>
      <c r="AG120" s="22">
        <f>D21</f>
        <v>0</v>
      </c>
    </row>
    <row r="121" spans="21:33" x14ac:dyDescent="0.2">
      <c r="U121" s="8"/>
      <c r="AC121" s="52" t="s">
        <v>88</v>
      </c>
      <c r="AD121" s="22">
        <f>D20</f>
        <v>0</v>
      </c>
      <c r="AF121" s="52" t="s">
        <v>88</v>
      </c>
      <c r="AG121" s="22">
        <f>D21</f>
        <v>0</v>
      </c>
    </row>
    <row r="122" spans="21:33" x14ac:dyDescent="0.2">
      <c r="U122" s="8"/>
      <c r="AC122" s="21" t="s">
        <v>89</v>
      </c>
      <c r="AD122" s="22">
        <f>D20</f>
        <v>0</v>
      </c>
      <c r="AF122" s="21" t="s">
        <v>89</v>
      </c>
      <c r="AG122" s="22">
        <f>D21</f>
        <v>0</v>
      </c>
    </row>
    <row r="123" spans="21:33" x14ac:dyDescent="0.2">
      <c r="U123" s="8"/>
      <c r="AC123" s="21" t="s">
        <v>87</v>
      </c>
      <c r="AD123" s="22">
        <f>D20</f>
        <v>0</v>
      </c>
      <c r="AF123" s="21" t="s">
        <v>87</v>
      </c>
      <c r="AG123" s="22">
        <f>D21</f>
        <v>0</v>
      </c>
    </row>
    <row r="124" spans="21:33" x14ac:dyDescent="0.2">
      <c r="U124" s="8"/>
      <c r="AC124" s="21" t="s">
        <v>291</v>
      </c>
      <c r="AD124" s="51">
        <v>0</v>
      </c>
      <c r="AF124" s="21" t="s">
        <v>291</v>
      </c>
      <c r="AG124" s="51">
        <v>0</v>
      </c>
    </row>
    <row r="125" spans="21:33" x14ac:dyDescent="0.2">
      <c r="U125" s="8"/>
      <c r="AC125" s="23" t="s">
        <v>159</v>
      </c>
      <c r="AD125" s="24">
        <f>D20</f>
        <v>0</v>
      </c>
      <c r="AF125" s="23" t="s">
        <v>159</v>
      </c>
      <c r="AG125" s="24">
        <f>D21</f>
        <v>0</v>
      </c>
    </row>
    <row r="126" spans="21:33" x14ac:dyDescent="0.2">
      <c r="U126" s="8"/>
    </row>
    <row r="127" spans="21:33" x14ac:dyDescent="0.2">
      <c r="U127" s="8"/>
      <c r="AC127" s="228" t="s">
        <v>27</v>
      </c>
      <c r="AD127" s="228"/>
      <c r="AF127" s="228" t="s">
        <v>284</v>
      </c>
      <c r="AG127" s="228"/>
    </row>
    <row r="128" spans="21:33" x14ac:dyDescent="0.2">
      <c r="U128" s="8"/>
      <c r="AC128" s="21"/>
      <c r="AD128" s="22">
        <f>VLOOKUP(G23, AC129:AD135, 2, FALSE)</f>
        <v>0</v>
      </c>
      <c r="AF128" s="21"/>
      <c r="AG128" s="22">
        <f>VLOOKUP(G24, AF129:AG135, 2, FALSE)</f>
        <v>0</v>
      </c>
    </row>
    <row r="129" spans="21:33" x14ac:dyDescent="0.2">
      <c r="U129" s="8"/>
      <c r="AC129" s="21" t="s">
        <v>158</v>
      </c>
      <c r="AD129" s="22">
        <f>D23</f>
        <v>0</v>
      </c>
      <c r="AF129" s="21" t="s">
        <v>158</v>
      </c>
      <c r="AG129" s="22">
        <f>D24</f>
        <v>0</v>
      </c>
    </row>
    <row r="130" spans="21:33" x14ac:dyDescent="0.2">
      <c r="U130" s="8"/>
      <c r="AC130" s="21" t="s">
        <v>130</v>
      </c>
      <c r="AD130" s="22">
        <f>D23</f>
        <v>0</v>
      </c>
      <c r="AF130" s="21" t="s">
        <v>130</v>
      </c>
      <c r="AG130" s="22">
        <f>D24</f>
        <v>0</v>
      </c>
    </row>
    <row r="131" spans="21:33" x14ac:dyDescent="0.2">
      <c r="AC131" s="52" t="s">
        <v>88</v>
      </c>
      <c r="AD131" s="22">
        <f>D23</f>
        <v>0</v>
      </c>
      <c r="AF131" s="52" t="s">
        <v>88</v>
      </c>
      <c r="AG131" s="22">
        <f>D24</f>
        <v>0</v>
      </c>
    </row>
    <row r="132" spans="21:33" x14ac:dyDescent="0.2">
      <c r="AC132" s="21" t="s">
        <v>89</v>
      </c>
      <c r="AD132" s="22">
        <f>D23</f>
        <v>0</v>
      </c>
      <c r="AF132" s="21" t="s">
        <v>89</v>
      </c>
      <c r="AG132" s="22">
        <f>D24</f>
        <v>0</v>
      </c>
    </row>
    <row r="133" spans="21:33" x14ac:dyDescent="0.2">
      <c r="AC133" s="21" t="s">
        <v>87</v>
      </c>
      <c r="AD133" s="22">
        <f>D23</f>
        <v>0</v>
      </c>
      <c r="AF133" s="21" t="s">
        <v>87</v>
      </c>
      <c r="AG133" s="22">
        <f>D24</f>
        <v>0</v>
      </c>
    </row>
    <row r="134" spans="21:33" x14ac:dyDescent="0.2">
      <c r="AC134" s="21" t="s">
        <v>291</v>
      </c>
      <c r="AD134" s="51">
        <v>0</v>
      </c>
      <c r="AF134" s="21" t="s">
        <v>291</v>
      </c>
      <c r="AG134" s="51">
        <v>0</v>
      </c>
    </row>
    <row r="135" spans="21:33" x14ac:dyDescent="0.2">
      <c r="AC135" s="23" t="s">
        <v>159</v>
      </c>
      <c r="AD135" s="24">
        <f>D23</f>
        <v>0</v>
      </c>
      <c r="AF135" s="23" t="s">
        <v>159</v>
      </c>
      <c r="AG135" s="24">
        <f>D24</f>
        <v>0</v>
      </c>
    </row>
    <row r="137" spans="21:33" x14ac:dyDescent="0.2">
      <c r="AC137" s="228" t="s">
        <v>285</v>
      </c>
      <c r="AD137" s="228"/>
      <c r="AF137" s="228" t="s">
        <v>286</v>
      </c>
      <c r="AG137" s="228"/>
    </row>
    <row r="138" spans="21:33" x14ac:dyDescent="0.2">
      <c r="AC138" s="21"/>
      <c r="AD138" s="22">
        <f>VLOOKUP(G25, AC139:AD145, 2, FALSE)</f>
        <v>0</v>
      </c>
      <c r="AF138" s="21"/>
      <c r="AG138" s="22">
        <f>VLOOKUP(G26, AF139:AG145, 2, FALSE)</f>
        <v>0</v>
      </c>
    </row>
    <row r="139" spans="21:33" x14ac:dyDescent="0.2">
      <c r="AC139" s="21" t="s">
        <v>158</v>
      </c>
      <c r="AD139" s="22">
        <f>D25</f>
        <v>0</v>
      </c>
      <c r="AF139" s="21" t="s">
        <v>158</v>
      </c>
      <c r="AG139" s="22">
        <f>D26</f>
        <v>0</v>
      </c>
    </row>
    <row r="140" spans="21:33" x14ac:dyDescent="0.2">
      <c r="AC140" s="21" t="s">
        <v>130</v>
      </c>
      <c r="AD140" s="22">
        <f>D25</f>
        <v>0</v>
      </c>
      <c r="AF140" s="21" t="s">
        <v>130</v>
      </c>
      <c r="AG140" s="22">
        <f>D26</f>
        <v>0</v>
      </c>
    </row>
    <row r="141" spans="21:33" x14ac:dyDescent="0.2">
      <c r="AC141" s="52" t="s">
        <v>88</v>
      </c>
      <c r="AD141" s="22">
        <f>D25</f>
        <v>0</v>
      </c>
      <c r="AF141" s="52" t="s">
        <v>88</v>
      </c>
      <c r="AG141" s="22">
        <f>D26</f>
        <v>0</v>
      </c>
    </row>
    <row r="142" spans="21:33" x14ac:dyDescent="0.2">
      <c r="AC142" s="21" t="s">
        <v>89</v>
      </c>
      <c r="AD142" s="22">
        <f>D25</f>
        <v>0</v>
      </c>
      <c r="AF142" s="21" t="s">
        <v>89</v>
      </c>
      <c r="AG142" s="22">
        <f>D26</f>
        <v>0</v>
      </c>
    </row>
    <row r="143" spans="21:33" x14ac:dyDescent="0.2">
      <c r="AC143" s="21" t="s">
        <v>87</v>
      </c>
      <c r="AD143" s="22">
        <f>D25</f>
        <v>0</v>
      </c>
      <c r="AF143" s="21" t="s">
        <v>87</v>
      </c>
      <c r="AG143" s="22">
        <f>D26</f>
        <v>0</v>
      </c>
    </row>
    <row r="144" spans="21:33" x14ac:dyDescent="0.2">
      <c r="AC144" s="21" t="s">
        <v>291</v>
      </c>
      <c r="AD144" s="51">
        <v>0</v>
      </c>
      <c r="AF144" s="21" t="s">
        <v>291</v>
      </c>
      <c r="AG144" s="51">
        <v>0</v>
      </c>
    </row>
    <row r="145" spans="29:33" x14ac:dyDescent="0.2">
      <c r="AC145" s="23" t="s">
        <v>159</v>
      </c>
      <c r="AD145" s="24">
        <f>D25</f>
        <v>0</v>
      </c>
      <c r="AF145" s="23" t="s">
        <v>159</v>
      </c>
      <c r="AG145" s="24">
        <f>D26</f>
        <v>0</v>
      </c>
    </row>
    <row r="147" spans="29:33" x14ac:dyDescent="0.2">
      <c r="AC147" s="228" t="s">
        <v>6</v>
      </c>
      <c r="AD147" s="228"/>
    </row>
    <row r="148" spans="29:33" x14ac:dyDescent="0.2">
      <c r="AC148" s="21"/>
      <c r="AD148" s="22">
        <f>VLOOKUP(G27, AC149:AD155, 2, FALSE)</f>
        <v>0</v>
      </c>
    </row>
    <row r="149" spans="29:33" x14ac:dyDescent="0.2">
      <c r="AC149" s="21" t="s">
        <v>158</v>
      </c>
      <c r="AD149" s="22">
        <f>D27</f>
        <v>0</v>
      </c>
    </row>
    <row r="150" spans="29:33" x14ac:dyDescent="0.2">
      <c r="AC150" s="21" t="s">
        <v>130</v>
      </c>
      <c r="AD150" s="22">
        <f>D27</f>
        <v>0</v>
      </c>
    </row>
    <row r="151" spans="29:33" x14ac:dyDescent="0.2">
      <c r="AC151" s="52" t="s">
        <v>88</v>
      </c>
      <c r="AD151" s="22">
        <f>D27</f>
        <v>0</v>
      </c>
    </row>
    <row r="152" spans="29:33" x14ac:dyDescent="0.2">
      <c r="AC152" s="21" t="s">
        <v>89</v>
      </c>
      <c r="AD152" s="22">
        <f>D27</f>
        <v>0</v>
      </c>
    </row>
    <row r="153" spans="29:33" x14ac:dyDescent="0.2">
      <c r="AC153" s="21" t="s">
        <v>87</v>
      </c>
      <c r="AD153" s="22">
        <f>D27</f>
        <v>0</v>
      </c>
    </row>
    <row r="154" spans="29:33" x14ac:dyDescent="0.2">
      <c r="AC154" s="21" t="s">
        <v>291</v>
      </c>
      <c r="AD154" s="51">
        <v>0</v>
      </c>
    </row>
    <row r="155" spans="29:33" x14ac:dyDescent="0.2">
      <c r="AC155" s="23" t="s">
        <v>159</v>
      </c>
      <c r="AD155" s="24">
        <f>D27</f>
        <v>0</v>
      </c>
    </row>
    <row r="157" spans="29:33" x14ac:dyDescent="0.2">
      <c r="AC157" s="228" t="s">
        <v>110</v>
      </c>
      <c r="AD157" s="228"/>
      <c r="AF157" s="228" t="s">
        <v>110</v>
      </c>
      <c r="AG157" s="228"/>
    </row>
    <row r="158" spans="29:33" x14ac:dyDescent="0.2">
      <c r="AC158" s="21"/>
      <c r="AD158" s="22">
        <f>VLOOKUP(G29, AC159:AD165, 2, FALSE)</f>
        <v>0</v>
      </c>
      <c r="AF158" s="21"/>
      <c r="AG158" s="22">
        <f>VLOOKUP(G30, AF159:AG165, 2, FALSE)</f>
        <v>0</v>
      </c>
    </row>
    <row r="159" spans="29:33" x14ac:dyDescent="0.2">
      <c r="AC159" s="21" t="s">
        <v>158</v>
      </c>
      <c r="AD159" s="22">
        <f>D29</f>
        <v>0</v>
      </c>
      <c r="AF159" s="21" t="s">
        <v>158</v>
      </c>
      <c r="AG159" s="22">
        <f>D30</f>
        <v>0</v>
      </c>
    </row>
    <row r="160" spans="29:33" x14ac:dyDescent="0.2">
      <c r="AC160" s="21" t="s">
        <v>130</v>
      </c>
      <c r="AD160" s="22">
        <f>D29</f>
        <v>0</v>
      </c>
      <c r="AF160" s="21" t="s">
        <v>130</v>
      </c>
      <c r="AG160" s="22">
        <f>D30</f>
        <v>0</v>
      </c>
    </row>
    <row r="161" spans="29:33" x14ac:dyDescent="0.2">
      <c r="AC161" s="52" t="s">
        <v>88</v>
      </c>
      <c r="AD161" s="22">
        <f>D29</f>
        <v>0</v>
      </c>
      <c r="AF161" s="52" t="s">
        <v>88</v>
      </c>
      <c r="AG161" s="22">
        <f>D30</f>
        <v>0</v>
      </c>
    </row>
    <row r="162" spans="29:33" x14ac:dyDescent="0.2">
      <c r="AC162" s="21" t="s">
        <v>89</v>
      </c>
      <c r="AD162" s="22">
        <f>D29</f>
        <v>0</v>
      </c>
      <c r="AF162" s="21" t="s">
        <v>89</v>
      </c>
      <c r="AG162" s="22">
        <f>D30</f>
        <v>0</v>
      </c>
    </row>
    <row r="163" spans="29:33" x14ac:dyDescent="0.2">
      <c r="AC163" s="21" t="s">
        <v>87</v>
      </c>
      <c r="AD163" s="22">
        <f>D29</f>
        <v>0</v>
      </c>
      <c r="AF163" s="21" t="s">
        <v>87</v>
      </c>
      <c r="AG163" s="22">
        <f>D30</f>
        <v>0</v>
      </c>
    </row>
    <row r="164" spans="29:33" x14ac:dyDescent="0.2">
      <c r="AC164" s="21" t="s">
        <v>291</v>
      </c>
      <c r="AD164" s="51">
        <v>0</v>
      </c>
      <c r="AF164" s="21" t="s">
        <v>291</v>
      </c>
      <c r="AG164" s="51">
        <v>0</v>
      </c>
    </row>
    <row r="165" spans="29:33" x14ac:dyDescent="0.2">
      <c r="AC165" s="23" t="s">
        <v>159</v>
      </c>
      <c r="AD165" s="24">
        <f>D29</f>
        <v>0</v>
      </c>
      <c r="AF165" s="23" t="s">
        <v>159</v>
      </c>
      <c r="AG165" s="24">
        <f>D30</f>
        <v>0</v>
      </c>
    </row>
    <row r="167" spans="29:33" x14ac:dyDescent="0.2">
      <c r="AC167" s="228" t="s">
        <v>111</v>
      </c>
      <c r="AD167" s="228"/>
      <c r="AF167" s="228" t="s">
        <v>111</v>
      </c>
      <c r="AG167" s="228"/>
    </row>
    <row r="168" spans="29:33" x14ac:dyDescent="0.2">
      <c r="AC168" s="21"/>
      <c r="AD168" s="22">
        <f>VLOOKUP(G31, AC169:AD175, 2, FALSE)</f>
        <v>0</v>
      </c>
      <c r="AF168" s="21"/>
      <c r="AG168" s="22">
        <f>VLOOKUP(G32, AF169:AG175, 2, FALSE)</f>
        <v>0</v>
      </c>
    </row>
    <row r="169" spans="29:33" x14ac:dyDescent="0.2">
      <c r="AC169" s="21" t="s">
        <v>158</v>
      </c>
      <c r="AD169" s="22">
        <f>D31</f>
        <v>0</v>
      </c>
      <c r="AF169" s="21" t="s">
        <v>158</v>
      </c>
      <c r="AG169" s="22">
        <f>D32</f>
        <v>0</v>
      </c>
    </row>
    <row r="170" spans="29:33" x14ac:dyDescent="0.2">
      <c r="AC170" s="21" t="s">
        <v>130</v>
      </c>
      <c r="AD170" s="22">
        <f>D31</f>
        <v>0</v>
      </c>
      <c r="AF170" s="21" t="s">
        <v>130</v>
      </c>
      <c r="AG170" s="22">
        <f>D32</f>
        <v>0</v>
      </c>
    </row>
    <row r="171" spans="29:33" x14ac:dyDescent="0.2">
      <c r="AC171" s="52" t="s">
        <v>88</v>
      </c>
      <c r="AD171" s="22">
        <f>D31</f>
        <v>0</v>
      </c>
      <c r="AF171" s="52" t="s">
        <v>88</v>
      </c>
      <c r="AG171" s="22">
        <f>D32</f>
        <v>0</v>
      </c>
    </row>
    <row r="172" spans="29:33" x14ac:dyDescent="0.2">
      <c r="AC172" s="21" t="s">
        <v>89</v>
      </c>
      <c r="AD172" s="22">
        <f>D31</f>
        <v>0</v>
      </c>
      <c r="AF172" s="21" t="s">
        <v>89</v>
      </c>
      <c r="AG172" s="22">
        <f>D32</f>
        <v>0</v>
      </c>
    </row>
    <row r="173" spans="29:33" x14ac:dyDescent="0.2">
      <c r="AC173" s="21" t="s">
        <v>87</v>
      </c>
      <c r="AD173" s="22">
        <f>D31</f>
        <v>0</v>
      </c>
      <c r="AF173" s="21" t="s">
        <v>87</v>
      </c>
      <c r="AG173" s="22">
        <f>D32</f>
        <v>0</v>
      </c>
    </row>
    <row r="174" spans="29:33" x14ac:dyDescent="0.2">
      <c r="AC174" s="21" t="s">
        <v>291</v>
      </c>
      <c r="AD174" s="51">
        <v>0</v>
      </c>
      <c r="AF174" s="21" t="s">
        <v>291</v>
      </c>
      <c r="AG174" s="51">
        <v>0</v>
      </c>
    </row>
    <row r="175" spans="29:33" x14ac:dyDescent="0.2">
      <c r="AC175" s="23" t="s">
        <v>159</v>
      </c>
      <c r="AD175" s="24">
        <f>D31</f>
        <v>0</v>
      </c>
      <c r="AF175" s="23" t="s">
        <v>159</v>
      </c>
      <c r="AG175" s="24">
        <f>D32</f>
        <v>0</v>
      </c>
    </row>
    <row r="177" spans="29:33" x14ac:dyDescent="0.2">
      <c r="AC177" s="228" t="s">
        <v>112</v>
      </c>
      <c r="AD177" s="228"/>
      <c r="AF177" s="228" t="s">
        <v>1</v>
      </c>
      <c r="AG177" s="228"/>
    </row>
    <row r="178" spans="29:33" x14ac:dyDescent="0.2">
      <c r="AC178" s="21"/>
      <c r="AD178" s="22">
        <f>VLOOKUP(G34, AC179:AD185, 2, FALSE)</f>
        <v>0</v>
      </c>
      <c r="AF178" s="21"/>
      <c r="AG178" s="22">
        <f>VLOOKUP(G35, AF179:AG185, 2, FALSE)</f>
        <v>0</v>
      </c>
    </row>
    <row r="179" spans="29:33" x14ac:dyDescent="0.2">
      <c r="AC179" s="21" t="s">
        <v>158</v>
      </c>
      <c r="AD179" s="22">
        <f>D33</f>
        <v>0</v>
      </c>
      <c r="AF179" s="21" t="s">
        <v>158</v>
      </c>
      <c r="AG179" s="22">
        <f>D35</f>
        <v>0</v>
      </c>
    </row>
    <row r="180" spans="29:33" x14ac:dyDescent="0.2">
      <c r="AC180" s="21" t="s">
        <v>130</v>
      </c>
      <c r="AD180" s="22">
        <f>D33</f>
        <v>0</v>
      </c>
      <c r="AF180" s="21" t="s">
        <v>130</v>
      </c>
      <c r="AG180" s="22">
        <f>D35</f>
        <v>0</v>
      </c>
    </row>
    <row r="181" spans="29:33" x14ac:dyDescent="0.2">
      <c r="AC181" s="52" t="s">
        <v>88</v>
      </c>
      <c r="AD181" s="22">
        <f>D33</f>
        <v>0</v>
      </c>
      <c r="AF181" s="52" t="s">
        <v>88</v>
      </c>
      <c r="AG181" s="22">
        <f>D35</f>
        <v>0</v>
      </c>
    </row>
    <row r="182" spans="29:33" x14ac:dyDescent="0.2">
      <c r="AC182" s="21" t="s">
        <v>89</v>
      </c>
      <c r="AD182" s="22">
        <f>D33</f>
        <v>0</v>
      </c>
      <c r="AF182" s="21" t="s">
        <v>89</v>
      </c>
      <c r="AG182" s="22">
        <f>D35</f>
        <v>0</v>
      </c>
    </row>
    <row r="183" spans="29:33" x14ac:dyDescent="0.2">
      <c r="AC183" s="21" t="s">
        <v>87</v>
      </c>
      <c r="AD183" s="22">
        <f>D33</f>
        <v>0</v>
      </c>
      <c r="AF183" s="21" t="s">
        <v>87</v>
      </c>
      <c r="AG183" s="22">
        <f>D35</f>
        <v>0</v>
      </c>
    </row>
    <row r="184" spans="29:33" x14ac:dyDescent="0.2">
      <c r="AC184" s="21" t="s">
        <v>291</v>
      </c>
      <c r="AD184" s="51">
        <v>0</v>
      </c>
      <c r="AF184" s="21" t="s">
        <v>291</v>
      </c>
      <c r="AG184" s="51">
        <v>0</v>
      </c>
    </row>
    <row r="185" spans="29:33" x14ac:dyDescent="0.2">
      <c r="AC185" s="23" t="s">
        <v>159</v>
      </c>
      <c r="AD185" s="24">
        <f>D33</f>
        <v>0</v>
      </c>
      <c r="AF185" s="23" t="s">
        <v>159</v>
      </c>
      <c r="AG185" s="24">
        <f>D35</f>
        <v>0</v>
      </c>
    </row>
    <row r="187" spans="29:33" x14ac:dyDescent="0.2">
      <c r="AC187" s="228" t="s">
        <v>0</v>
      </c>
      <c r="AD187" s="228"/>
      <c r="AF187" s="228" t="s">
        <v>10</v>
      </c>
      <c r="AG187" s="228"/>
    </row>
    <row r="188" spans="29:33" x14ac:dyDescent="0.2">
      <c r="AC188" s="21"/>
      <c r="AD188" s="22">
        <f>VLOOKUP(G36, AC189:AD195, 2, FALSE)</f>
        <v>0</v>
      </c>
      <c r="AF188" s="21"/>
      <c r="AG188" s="22">
        <f>VLOOKUP(G37, AF189:AG195, 2, FALSE)</f>
        <v>0</v>
      </c>
    </row>
    <row r="189" spans="29:33" x14ac:dyDescent="0.2">
      <c r="AC189" s="21" t="s">
        <v>158</v>
      </c>
      <c r="AD189" s="22">
        <f>D36</f>
        <v>0</v>
      </c>
      <c r="AF189" s="21" t="s">
        <v>158</v>
      </c>
      <c r="AG189" s="22">
        <f>D37</f>
        <v>0</v>
      </c>
    </row>
    <row r="190" spans="29:33" x14ac:dyDescent="0.2">
      <c r="AC190" s="21" t="s">
        <v>130</v>
      </c>
      <c r="AD190" s="22">
        <f>D36</f>
        <v>0</v>
      </c>
      <c r="AF190" s="21" t="s">
        <v>130</v>
      </c>
      <c r="AG190" s="22">
        <f>D37</f>
        <v>0</v>
      </c>
    </row>
    <row r="191" spans="29:33" x14ac:dyDescent="0.2">
      <c r="AC191" s="52" t="s">
        <v>88</v>
      </c>
      <c r="AD191" s="22">
        <f>D36</f>
        <v>0</v>
      </c>
      <c r="AF191" s="52" t="s">
        <v>88</v>
      </c>
      <c r="AG191" s="22">
        <f>D37</f>
        <v>0</v>
      </c>
    </row>
    <row r="192" spans="29:33" x14ac:dyDescent="0.2">
      <c r="AC192" s="21" t="s">
        <v>89</v>
      </c>
      <c r="AD192" s="22">
        <f>D36</f>
        <v>0</v>
      </c>
      <c r="AF192" s="21" t="s">
        <v>89</v>
      </c>
      <c r="AG192" s="22">
        <f>D37</f>
        <v>0</v>
      </c>
    </row>
    <row r="193" spans="29:36" x14ac:dyDescent="0.2">
      <c r="AC193" s="21" t="s">
        <v>87</v>
      </c>
      <c r="AD193" s="22">
        <f>D36</f>
        <v>0</v>
      </c>
      <c r="AF193" s="21" t="s">
        <v>87</v>
      </c>
      <c r="AG193" s="22">
        <f>D37</f>
        <v>0</v>
      </c>
    </row>
    <row r="194" spans="29:36" x14ac:dyDescent="0.2">
      <c r="AC194" s="21" t="s">
        <v>291</v>
      </c>
      <c r="AD194" s="51">
        <v>0</v>
      </c>
      <c r="AF194" s="21" t="s">
        <v>291</v>
      </c>
      <c r="AG194" s="51">
        <v>0</v>
      </c>
    </row>
    <row r="195" spans="29:36" x14ac:dyDescent="0.2">
      <c r="AC195" s="23" t="s">
        <v>159</v>
      </c>
      <c r="AD195" s="24">
        <f>D36</f>
        <v>0</v>
      </c>
      <c r="AF195" s="23" t="s">
        <v>159</v>
      </c>
      <c r="AG195" s="24">
        <f>D37</f>
        <v>0</v>
      </c>
    </row>
    <row r="197" spans="29:36" x14ac:dyDescent="0.2">
      <c r="AC197" s="228" t="s">
        <v>71</v>
      </c>
      <c r="AD197" s="228"/>
      <c r="AF197" s="228" t="s">
        <v>72</v>
      </c>
      <c r="AG197" s="228"/>
    </row>
    <row r="198" spans="29:36" x14ac:dyDescent="0.2">
      <c r="AC198" s="21"/>
      <c r="AD198" s="22">
        <f>VLOOKUP(G38, AC199:AD205, 2, FALSE)</f>
        <v>0</v>
      </c>
      <c r="AF198" s="21"/>
      <c r="AG198" s="22">
        <f>VLOOKUP(G39, AF199:AG205, 2, FALSE)</f>
        <v>0</v>
      </c>
    </row>
    <row r="199" spans="29:36" x14ac:dyDescent="0.2">
      <c r="AC199" s="21" t="s">
        <v>158</v>
      </c>
      <c r="AD199" s="22">
        <f>D38</f>
        <v>0</v>
      </c>
      <c r="AF199" s="21" t="s">
        <v>158</v>
      </c>
      <c r="AG199" s="22">
        <f>D39</f>
        <v>0</v>
      </c>
    </row>
    <row r="200" spans="29:36" x14ac:dyDescent="0.2">
      <c r="AC200" s="21" t="s">
        <v>130</v>
      </c>
      <c r="AD200" s="22">
        <f>D38</f>
        <v>0</v>
      </c>
      <c r="AF200" s="21" t="s">
        <v>130</v>
      </c>
      <c r="AG200" s="22">
        <f>D39</f>
        <v>0</v>
      </c>
    </row>
    <row r="201" spans="29:36" x14ac:dyDescent="0.2">
      <c r="AC201" s="52" t="s">
        <v>88</v>
      </c>
      <c r="AD201" s="22">
        <f>D38</f>
        <v>0</v>
      </c>
      <c r="AF201" s="52" t="s">
        <v>88</v>
      </c>
      <c r="AG201" s="22">
        <f>D39</f>
        <v>0</v>
      </c>
    </row>
    <row r="202" spans="29:36" x14ac:dyDescent="0.2">
      <c r="AC202" s="21" t="s">
        <v>89</v>
      </c>
      <c r="AD202" s="22">
        <f>D38</f>
        <v>0</v>
      </c>
      <c r="AF202" s="21" t="s">
        <v>89</v>
      </c>
      <c r="AG202" s="22">
        <f>D39</f>
        <v>0</v>
      </c>
    </row>
    <row r="203" spans="29:36" x14ac:dyDescent="0.2">
      <c r="AC203" s="21" t="s">
        <v>87</v>
      </c>
      <c r="AD203" s="22">
        <f>D38</f>
        <v>0</v>
      </c>
      <c r="AF203" s="21" t="s">
        <v>87</v>
      </c>
      <c r="AG203" s="22">
        <f>D39</f>
        <v>0</v>
      </c>
    </row>
    <row r="204" spans="29:36" x14ac:dyDescent="0.2">
      <c r="AC204" s="21" t="s">
        <v>291</v>
      </c>
      <c r="AD204" s="51">
        <v>0</v>
      </c>
      <c r="AF204" s="21" t="s">
        <v>291</v>
      </c>
      <c r="AG204" s="51">
        <v>0</v>
      </c>
    </row>
    <row r="205" spans="29:36" x14ac:dyDescent="0.2">
      <c r="AC205" s="23" t="s">
        <v>159</v>
      </c>
      <c r="AD205" s="24">
        <f>D38</f>
        <v>0</v>
      </c>
      <c r="AF205" s="23" t="s">
        <v>159</v>
      </c>
      <c r="AG205" s="24">
        <f>D39</f>
        <v>0</v>
      </c>
    </row>
    <row r="207" spans="29:36" x14ac:dyDescent="0.2">
      <c r="AC207" s="228" t="s">
        <v>343</v>
      </c>
      <c r="AD207" s="228"/>
      <c r="AE207" s="78" t="s">
        <v>342</v>
      </c>
      <c r="AF207" s="228" t="s">
        <v>344</v>
      </c>
      <c r="AG207" s="228"/>
      <c r="AH207" s="78" t="s">
        <v>342</v>
      </c>
      <c r="AI207" s="228" t="s">
        <v>345</v>
      </c>
      <c r="AJ207" s="228"/>
    </row>
    <row r="208" spans="29:36" x14ac:dyDescent="0.2">
      <c r="AC208" s="21"/>
      <c r="AD208" s="22">
        <f>VLOOKUP(G40, AC209:AD215, 2, FALSE)</f>
        <v>0</v>
      </c>
      <c r="AF208" s="21"/>
      <c r="AG208" s="22">
        <f>VLOOKUP(G40, AF209:AG215, 2, FALSE)</f>
        <v>0</v>
      </c>
      <c r="AI208" s="21"/>
      <c r="AJ208" s="22">
        <f>VLOOKUP(G40, AI209:AJ215, 2, FALSE)</f>
        <v>0</v>
      </c>
    </row>
    <row r="209" spans="29:36" x14ac:dyDescent="0.2">
      <c r="AC209" s="21" t="s">
        <v>158</v>
      </c>
      <c r="AD209" s="22">
        <f>F41</f>
        <v>0</v>
      </c>
      <c r="AF209" s="21" t="s">
        <v>158</v>
      </c>
      <c r="AG209" s="22">
        <f>E41</f>
        <v>0</v>
      </c>
      <c r="AI209" s="21" t="s">
        <v>158</v>
      </c>
      <c r="AJ209" s="22">
        <f>D41</f>
        <v>0</v>
      </c>
    </row>
    <row r="210" spans="29:36" x14ac:dyDescent="0.2">
      <c r="AC210" s="21" t="s">
        <v>130</v>
      </c>
      <c r="AD210" s="22">
        <f>F41</f>
        <v>0</v>
      </c>
      <c r="AF210" s="21" t="s">
        <v>130</v>
      </c>
      <c r="AG210" s="22">
        <f>E41</f>
        <v>0</v>
      </c>
      <c r="AI210" s="21" t="s">
        <v>130</v>
      </c>
      <c r="AJ210" s="22">
        <f>D41</f>
        <v>0</v>
      </c>
    </row>
    <row r="211" spans="29:36" x14ac:dyDescent="0.2">
      <c r="AC211" s="52" t="s">
        <v>88</v>
      </c>
      <c r="AD211" s="22">
        <f>F41</f>
        <v>0</v>
      </c>
      <c r="AF211" s="52" t="s">
        <v>88</v>
      </c>
      <c r="AG211" s="22">
        <f>E41</f>
        <v>0</v>
      </c>
      <c r="AI211" s="52" t="s">
        <v>88</v>
      </c>
      <c r="AJ211" s="22">
        <f>D41</f>
        <v>0</v>
      </c>
    </row>
    <row r="212" spans="29:36" x14ac:dyDescent="0.2">
      <c r="AC212" s="21" t="s">
        <v>89</v>
      </c>
      <c r="AD212" s="22">
        <f>F41</f>
        <v>0</v>
      </c>
      <c r="AF212" s="21" t="s">
        <v>89</v>
      </c>
      <c r="AG212" s="22">
        <f>E41</f>
        <v>0</v>
      </c>
      <c r="AI212" s="21" t="s">
        <v>89</v>
      </c>
      <c r="AJ212" s="22">
        <f>D41</f>
        <v>0</v>
      </c>
    </row>
    <row r="213" spans="29:36" x14ac:dyDescent="0.2">
      <c r="AC213" s="21" t="s">
        <v>87</v>
      </c>
      <c r="AD213" s="22">
        <f>F41</f>
        <v>0</v>
      </c>
      <c r="AF213" s="21" t="s">
        <v>87</v>
      </c>
      <c r="AG213" s="22">
        <f>E41</f>
        <v>0</v>
      </c>
      <c r="AI213" s="21" t="s">
        <v>87</v>
      </c>
      <c r="AJ213" s="22">
        <f>D41</f>
        <v>0</v>
      </c>
    </row>
    <row r="214" spans="29:36" x14ac:dyDescent="0.2">
      <c r="AC214" s="21" t="s">
        <v>291</v>
      </c>
      <c r="AD214" s="51">
        <v>0</v>
      </c>
      <c r="AF214" s="21" t="s">
        <v>291</v>
      </c>
      <c r="AG214" s="51">
        <v>0</v>
      </c>
      <c r="AI214" s="21" t="s">
        <v>291</v>
      </c>
      <c r="AJ214" s="51">
        <v>0</v>
      </c>
    </row>
    <row r="215" spans="29:36" x14ac:dyDescent="0.2">
      <c r="AC215" s="23" t="s">
        <v>159</v>
      </c>
      <c r="AD215" s="24">
        <f>F41</f>
        <v>0</v>
      </c>
      <c r="AF215" s="23" t="s">
        <v>159</v>
      </c>
      <c r="AG215" s="24">
        <f>E41</f>
        <v>0</v>
      </c>
      <c r="AI215" s="23" t="s">
        <v>159</v>
      </c>
      <c r="AJ215" s="24">
        <f>D41</f>
        <v>0</v>
      </c>
    </row>
    <row r="217" spans="29:36" x14ac:dyDescent="0.2">
      <c r="AC217" s="228" t="s">
        <v>24</v>
      </c>
      <c r="AD217" s="228"/>
    </row>
    <row r="218" spans="29:36" x14ac:dyDescent="0.2">
      <c r="AC218" s="21"/>
      <c r="AD218" s="22">
        <f>VLOOKUP(G83, AC219:AD225, 2, FALSE)</f>
        <v>0</v>
      </c>
    </row>
    <row r="219" spans="29:36" x14ac:dyDescent="0.2">
      <c r="AC219" s="21" t="s">
        <v>158</v>
      </c>
      <c r="AD219" s="22">
        <f>D83</f>
        <v>0</v>
      </c>
    </row>
    <row r="220" spans="29:36" x14ac:dyDescent="0.2">
      <c r="AC220" s="21" t="s">
        <v>130</v>
      </c>
      <c r="AD220" s="22">
        <f>D83</f>
        <v>0</v>
      </c>
    </row>
    <row r="221" spans="29:36" x14ac:dyDescent="0.2">
      <c r="AC221" s="52" t="s">
        <v>88</v>
      </c>
      <c r="AD221" s="22">
        <f>D83</f>
        <v>0</v>
      </c>
    </row>
    <row r="222" spans="29:36" x14ac:dyDescent="0.2">
      <c r="AC222" s="21" t="s">
        <v>89</v>
      </c>
      <c r="AD222" s="22">
        <f>D83</f>
        <v>0</v>
      </c>
    </row>
    <row r="223" spans="29:36" x14ac:dyDescent="0.2">
      <c r="AC223" s="21" t="s">
        <v>87</v>
      </c>
      <c r="AD223" s="22">
        <f>D83</f>
        <v>0</v>
      </c>
    </row>
    <row r="224" spans="29:36" x14ac:dyDescent="0.2">
      <c r="AC224" s="21" t="s">
        <v>291</v>
      </c>
      <c r="AD224" s="51">
        <v>0</v>
      </c>
    </row>
    <row r="225" spans="29:36" x14ac:dyDescent="0.2">
      <c r="AC225" s="23" t="s">
        <v>159</v>
      </c>
      <c r="AD225" s="24">
        <f>D83</f>
        <v>0</v>
      </c>
    </row>
    <row r="227" spans="29:36" x14ac:dyDescent="0.2">
      <c r="AC227" s="228" t="s">
        <v>90</v>
      </c>
      <c r="AD227" s="228"/>
      <c r="AF227" s="228" t="s">
        <v>78</v>
      </c>
      <c r="AG227" s="228"/>
      <c r="AI227" s="228" t="s">
        <v>97</v>
      </c>
      <c r="AJ227" s="228"/>
    </row>
    <row r="228" spans="29:36" x14ac:dyDescent="0.2">
      <c r="AC228" s="21"/>
      <c r="AD228" s="22">
        <f>VLOOKUP(H68, AC229:AD235, 2, FALSE)</f>
        <v>0</v>
      </c>
      <c r="AF228" s="21"/>
      <c r="AG228" s="22">
        <f>VLOOKUP(H74, AF229:AG235, 2, FALSE)</f>
        <v>0</v>
      </c>
      <c r="AI228" s="21"/>
      <c r="AJ228" s="22">
        <f>VLOOKUP(H80, AI229:AJ235, 2, FALSE)</f>
        <v>0</v>
      </c>
    </row>
    <row r="229" spans="29:36" x14ac:dyDescent="0.2">
      <c r="AC229" s="21" t="s">
        <v>158</v>
      </c>
      <c r="AD229" s="22">
        <f>D67</f>
        <v>0</v>
      </c>
      <c r="AF229" s="21" t="s">
        <v>158</v>
      </c>
      <c r="AG229" s="22">
        <f>D73</f>
        <v>0</v>
      </c>
      <c r="AI229" s="21" t="s">
        <v>158</v>
      </c>
      <c r="AJ229" s="22">
        <f>D79</f>
        <v>0</v>
      </c>
    </row>
    <row r="230" spans="29:36" x14ac:dyDescent="0.2">
      <c r="AC230" s="21" t="s">
        <v>130</v>
      </c>
      <c r="AD230" s="22">
        <f>D67</f>
        <v>0</v>
      </c>
      <c r="AF230" s="21" t="s">
        <v>130</v>
      </c>
      <c r="AG230" s="22">
        <f>D73</f>
        <v>0</v>
      </c>
      <c r="AI230" s="21" t="s">
        <v>130</v>
      </c>
      <c r="AJ230" s="22">
        <f>D79</f>
        <v>0</v>
      </c>
    </row>
    <row r="231" spans="29:36" x14ac:dyDescent="0.2">
      <c r="AC231" s="52" t="s">
        <v>88</v>
      </c>
      <c r="AD231" s="22">
        <f>D67</f>
        <v>0</v>
      </c>
      <c r="AF231" s="52" t="s">
        <v>88</v>
      </c>
      <c r="AG231" s="22">
        <f>D73</f>
        <v>0</v>
      </c>
      <c r="AI231" s="52" t="s">
        <v>88</v>
      </c>
      <c r="AJ231" s="22">
        <f>D79</f>
        <v>0</v>
      </c>
    </row>
    <row r="232" spans="29:36" x14ac:dyDescent="0.2">
      <c r="AC232" s="21" t="s">
        <v>89</v>
      </c>
      <c r="AD232" s="22">
        <f>D67</f>
        <v>0</v>
      </c>
      <c r="AF232" s="21" t="s">
        <v>89</v>
      </c>
      <c r="AG232" s="22">
        <f>D73</f>
        <v>0</v>
      </c>
      <c r="AI232" s="21" t="s">
        <v>89</v>
      </c>
      <c r="AJ232" s="22">
        <f>D79</f>
        <v>0</v>
      </c>
    </row>
    <row r="233" spans="29:36" x14ac:dyDescent="0.2">
      <c r="AC233" s="21" t="s">
        <v>87</v>
      </c>
      <c r="AD233" s="22">
        <f>D67</f>
        <v>0</v>
      </c>
      <c r="AF233" s="21" t="s">
        <v>87</v>
      </c>
      <c r="AG233" s="22">
        <f>D73</f>
        <v>0</v>
      </c>
      <c r="AI233" s="21" t="s">
        <v>87</v>
      </c>
      <c r="AJ233" s="22">
        <f>D79</f>
        <v>0</v>
      </c>
    </row>
    <row r="234" spans="29:36" x14ac:dyDescent="0.2">
      <c r="AC234" s="21" t="s">
        <v>291</v>
      </c>
      <c r="AD234" s="51">
        <v>0</v>
      </c>
      <c r="AF234" s="21" t="s">
        <v>291</v>
      </c>
      <c r="AG234" s="51">
        <v>0</v>
      </c>
      <c r="AI234" s="21" t="s">
        <v>291</v>
      </c>
      <c r="AJ234" s="51">
        <v>0</v>
      </c>
    </row>
    <row r="235" spans="29:36" x14ac:dyDescent="0.2">
      <c r="AC235" s="23" t="s">
        <v>159</v>
      </c>
      <c r="AD235" s="24">
        <f>D67</f>
        <v>0</v>
      </c>
      <c r="AF235" s="23" t="s">
        <v>159</v>
      </c>
      <c r="AG235" s="24">
        <f>D73</f>
        <v>0</v>
      </c>
      <c r="AI235" s="23" t="s">
        <v>159</v>
      </c>
      <c r="AJ235" s="24">
        <f>D79</f>
        <v>0</v>
      </c>
    </row>
  </sheetData>
  <sheetProtection sheet="1" objects="1" scenarios="1" selectLockedCells="1"/>
  <mergeCells count="763">
    <mergeCell ref="E14:F14"/>
    <mergeCell ref="G14:H14"/>
    <mergeCell ref="AC227:AD227"/>
    <mergeCell ref="AF227:AG227"/>
    <mergeCell ref="AI227:AJ227"/>
    <mergeCell ref="I30:J30"/>
    <mergeCell ref="AC197:AD197"/>
    <mergeCell ref="AF197:AG197"/>
    <mergeCell ref="AC207:AD207"/>
    <mergeCell ref="AF207:AG207"/>
    <mergeCell ref="AI207:AJ207"/>
    <mergeCell ref="AC217:AD217"/>
    <mergeCell ref="X76:Z76"/>
    <mergeCell ref="AC147:AD147"/>
    <mergeCell ref="AC157:AD157"/>
    <mergeCell ref="AF157:AG157"/>
    <mergeCell ref="AC167:AD167"/>
    <mergeCell ref="AF167:AG167"/>
    <mergeCell ref="AC177:AD177"/>
    <mergeCell ref="AF177:AG177"/>
    <mergeCell ref="AC187:AD187"/>
    <mergeCell ref="AF187:AG187"/>
    <mergeCell ref="AC105:AG105"/>
    <mergeCell ref="AC107:AD107"/>
    <mergeCell ref="AF107:AG107"/>
    <mergeCell ref="AC117:AD117"/>
    <mergeCell ref="K37:L37"/>
    <mergeCell ref="AC63:AD63"/>
    <mergeCell ref="AE63:AF63"/>
    <mergeCell ref="AI92:AJ92"/>
    <mergeCell ref="AK92:AL92"/>
    <mergeCell ref="AM92:AN92"/>
    <mergeCell ref="I23:J23"/>
    <mergeCell ref="I34:J34"/>
    <mergeCell ref="I35:J35"/>
    <mergeCell ref="I36:J36"/>
    <mergeCell ref="I37:J37"/>
    <mergeCell ref="I38:J38"/>
    <mergeCell ref="I39:J39"/>
    <mergeCell ref="AC83:AD83"/>
    <mergeCell ref="AE83:AF83"/>
    <mergeCell ref="AG83:AH83"/>
    <mergeCell ref="AI83:AJ83"/>
    <mergeCell ref="AK83:AL83"/>
    <mergeCell ref="AM83:AN83"/>
    <mergeCell ref="I27:J27"/>
    <mergeCell ref="AI74:AJ74"/>
    <mergeCell ref="AK74:AL74"/>
    <mergeCell ref="AM74:AN74"/>
    <mergeCell ref="L55:M55"/>
    <mergeCell ref="AF137:AG137"/>
    <mergeCell ref="O34:P34"/>
    <mergeCell ref="AC92:AD92"/>
    <mergeCell ref="AE92:AF92"/>
    <mergeCell ref="AG92:AH92"/>
    <mergeCell ref="AG62:AH62"/>
    <mergeCell ref="AC30:AD30"/>
    <mergeCell ref="AE30:AF30"/>
    <mergeCell ref="AG30:AH30"/>
    <mergeCell ref="AG63:AH63"/>
    <mergeCell ref="V84:W84"/>
    <mergeCell ref="Y84:Z84"/>
    <mergeCell ref="AC127:AD127"/>
    <mergeCell ref="AF127:AG127"/>
    <mergeCell ref="AC137:AD137"/>
    <mergeCell ref="V78:W78"/>
    <mergeCell ref="Y78:Z78"/>
    <mergeCell ref="AF117:AG117"/>
    <mergeCell ref="AC74:AD74"/>
    <mergeCell ref="AE74:AF74"/>
    <mergeCell ref="AG74:AH74"/>
    <mergeCell ref="AC73:AN73"/>
    <mergeCell ref="N52:O53"/>
    <mergeCell ref="N54:O55"/>
    <mergeCell ref="CB62:CC62"/>
    <mergeCell ref="AI63:AJ63"/>
    <mergeCell ref="AP63:AQ63"/>
    <mergeCell ref="AR63:AS63"/>
    <mergeCell ref="AW63:AX63"/>
    <mergeCell ref="AY63:AZ63"/>
    <mergeCell ref="BA63:BB63"/>
    <mergeCell ref="BD63:BE63"/>
    <mergeCell ref="BF63:BG63"/>
    <mergeCell ref="BH63:BI63"/>
    <mergeCell ref="BJ63:BK63"/>
    <mergeCell ref="BM63:BN63"/>
    <mergeCell ref="BO63:BP63"/>
    <mergeCell ref="BQ63:BR63"/>
    <mergeCell ref="BS63:BT63"/>
    <mergeCell ref="BV63:BW63"/>
    <mergeCell ref="BX63:BY63"/>
    <mergeCell ref="BZ63:CA63"/>
    <mergeCell ref="CB63:CC63"/>
    <mergeCell ref="AL63:AM63"/>
    <mergeCell ref="AN63:AO63"/>
    <mergeCell ref="AU63:AV63"/>
    <mergeCell ref="BX52:BY52"/>
    <mergeCell ref="BZ52:CA52"/>
    <mergeCell ref="BJ62:BK62"/>
    <mergeCell ref="BM62:BN62"/>
    <mergeCell ref="BO62:BP62"/>
    <mergeCell ref="BQ62:BR62"/>
    <mergeCell ref="BS62:BT62"/>
    <mergeCell ref="BV62:BW62"/>
    <mergeCell ref="BX62:BY62"/>
    <mergeCell ref="BZ62:CA62"/>
    <mergeCell ref="AI62:AJ62"/>
    <mergeCell ref="AP62:AQ62"/>
    <mergeCell ref="AR62:AS62"/>
    <mergeCell ref="AW62:AX62"/>
    <mergeCell ref="AY62:AZ62"/>
    <mergeCell ref="BA62:BB62"/>
    <mergeCell ref="BD62:BE62"/>
    <mergeCell ref="BF62:BG62"/>
    <mergeCell ref="BH62:BI62"/>
    <mergeCell ref="AN62:AO62"/>
    <mergeCell ref="AU62:AV62"/>
    <mergeCell ref="AL62:AM62"/>
    <mergeCell ref="BX51:BY51"/>
    <mergeCell ref="BZ51:CA51"/>
    <mergeCell ref="BF41:BG41"/>
    <mergeCell ref="BH41:BI41"/>
    <mergeCell ref="BJ41:BK41"/>
    <mergeCell ref="BM41:BN41"/>
    <mergeCell ref="BO41:BP41"/>
    <mergeCell ref="BQ41:BR41"/>
    <mergeCell ref="BS41:BT41"/>
    <mergeCell ref="BF30:BG30"/>
    <mergeCell ref="BH30:BI30"/>
    <mergeCell ref="BM30:BN30"/>
    <mergeCell ref="BO30:BP30"/>
    <mergeCell ref="BQ30:BR30"/>
    <mergeCell ref="BV30:BW30"/>
    <mergeCell ref="BX30:BY30"/>
    <mergeCell ref="BZ30:CA30"/>
    <mergeCell ref="AL40:AM40"/>
    <mergeCell ref="AN40:AO40"/>
    <mergeCell ref="AP40:AQ40"/>
    <mergeCell ref="AR40:AS40"/>
    <mergeCell ref="AU40:AV40"/>
    <mergeCell ref="AW40:AX40"/>
    <mergeCell ref="AY40:AZ40"/>
    <mergeCell ref="BA40:BB40"/>
    <mergeCell ref="BD40:BE40"/>
    <mergeCell ref="BF40:BG40"/>
    <mergeCell ref="BH40:BI40"/>
    <mergeCell ref="BJ40:BK40"/>
    <mergeCell ref="BM40:BN40"/>
    <mergeCell ref="BO40:BP40"/>
    <mergeCell ref="BQ40:BR40"/>
    <mergeCell ref="BS40:BT40"/>
    <mergeCell ref="AW30:AX30"/>
    <mergeCell ref="AY30:AZ30"/>
    <mergeCell ref="AC29:AD29"/>
    <mergeCell ref="AE29:AF29"/>
    <mergeCell ref="AG29:AH29"/>
    <mergeCell ref="AL29:AM29"/>
    <mergeCell ref="AN29:AO29"/>
    <mergeCell ref="AP29:AQ29"/>
    <mergeCell ref="BD30:BE30"/>
    <mergeCell ref="AN30:AO30"/>
    <mergeCell ref="AP30:AQ30"/>
    <mergeCell ref="AU30:AV30"/>
    <mergeCell ref="AL30:AM30"/>
    <mergeCell ref="BX19:BY19"/>
    <mergeCell ref="S20:T20"/>
    <mergeCell ref="BZ19:CA19"/>
    <mergeCell ref="CB19:CC19"/>
    <mergeCell ref="BD18:BE18"/>
    <mergeCell ref="AN18:AO18"/>
    <mergeCell ref="AP18:AQ18"/>
    <mergeCell ref="BD29:BE29"/>
    <mergeCell ref="BF29:BG29"/>
    <mergeCell ref="BH29:BI29"/>
    <mergeCell ref="BM29:BN29"/>
    <mergeCell ref="BO29:BP29"/>
    <mergeCell ref="BQ29:BR29"/>
    <mergeCell ref="BV29:BW29"/>
    <mergeCell ref="BX29:BY29"/>
    <mergeCell ref="BZ29:CA29"/>
    <mergeCell ref="AU29:AV29"/>
    <mergeCell ref="AW29:AX29"/>
    <mergeCell ref="AY29:AZ29"/>
    <mergeCell ref="BA18:BB18"/>
    <mergeCell ref="BX18:BY18"/>
    <mergeCell ref="BZ18:CA18"/>
    <mergeCell ref="BV18:BW18"/>
    <mergeCell ref="BS18:BT18"/>
    <mergeCell ref="AW7:AX7"/>
    <mergeCell ref="AY7:AZ7"/>
    <mergeCell ref="BD7:BE7"/>
    <mergeCell ref="BF7:BG7"/>
    <mergeCell ref="BH7:BI7"/>
    <mergeCell ref="BM7:BN7"/>
    <mergeCell ref="CB18:CC18"/>
    <mergeCell ref="AL19:AM19"/>
    <mergeCell ref="AN19:AO19"/>
    <mergeCell ref="AP19:AQ19"/>
    <mergeCell ref="AR19:AS19"/>
    <mergeCell ref="AU19:AV19"/>
    <mergeCell ref="AW19:AX19"/>
    <mergeCell ref="AY19:AZ19"/>
    <mergeCell ref="BA19:BB19"/>
    <mergeCell ref="BD19:BE19"/>
    <mergeCell ref="BF19:BG19"/>
    <mergeCell ref="BH19:BI19"/>
    <mergeCell ref="BJ19:BK19"/>
    <mergeCell ref="BM19:BN19"/>
    <mergeCell ref="BO19:BP19"/>
    <mergeCell ref="BQ19:BR19"/>
    <mergeCell ref="BS19:BT19"/>
    <mergeCell ref="BV19:BW19"/>
    <mergeCell ref="BX7:BY7"/>
    <mergeCell ref="BZ7:CA7"/>
    <mergeCell ref="BD8:BE8"/>
    <mergeCell ref="BF8:BG8"/>
    <mergeCell ref="BH8:BI8"/>
    <mergeCell ref="BM8:BN8"/>
    <mergeCell ref="BO8:BP8"/>
    <mergeCell ref="BQ8:BR8"/>
    <mergeCell ref="BV8:BW8"/>
    <mergeCell ref="BX8:BY8"/>
    <mergeCell ref="BZ8:CA8"/>
    <mergeCell ref="BO7:BP7"/>
    <mergeCell ref="BQ7:BR7"/>
    <mergeCell ref="BV7:BW7"/>
    <mergeCell ref="AU8:AV8"/>
    <mergeCell ref="S16:T16"/>
    <mergeCell ref="U16:V16"/>
    <mergeCell ref="S13:V13"/>
    <mergeCell ref="S14:T14"/>
    <mergeCell ref="S9:T9"/>
    <mergeCell ref="S10:T10"/>
    <mergeCell ref="U10:V10"/>
    <mergeCell ref="S11:T11"/>
    <mergeCell ref="U14:V14"/>
    <mergeCell ref="S2:V2"/>
    <mergeCell ref="S4:V4"/>
    <mergeCell ref="S5:T5"/>
    <mergeCell ref="U5:V5"/>
    <mergeCell ref="S6:T6"/>
    <mergeCell ref="U6:V6"/>
    <mergeCell ref="S7:T7"/>
    <mergeCell ref="U7:V7"/>
    <mergeCell ref="S8:T8"/>
    <mergeCell ref="U8:V8"/>
    <mergeCell ref="D33:F34"/>
    <mergeCell ref="BM52:BN52"/>
    <mergeCell ref="BO52:BP52"/>
    <mergeCell ref="BQ52:BR52"/>
    <mergeCell ref="AC52:AD52"/>
    <mergeCell ref="AE52:AF52"/>
    <mergeCell ref="AG52:AH52"/>
    <mergeCell ref="AL52:AM52"/>
    <mergeCell ref="AN52:AO52"/>
    <mergeCell ref="AU52:AV52"/>
    <mergeCell ref="AP52:AQ52"/>
    <mergeCell ref="K34:L34"/>
    <mergeCell ref="K35:L35"/>
    <mergeCell ref="K36:L36"/>
    <mergeCell ref="AL41:AM41"/>
    <mergeCell ref="AN41:AO41"/>
    <mergeCell ref="AP41:AQ41"/>
    <mergeCell ref="AR41:AS41"/>
    <mergeCell ref="AU41:AV41"/>
    <mergeCell ref="AW41:AX41"/>
    <mergeCell ref="AY41:AZ41"/>
    <mergeCell ref="BA41:BB41"/>
    <mergeCell ref="BD41:BE41"/>
    <mergeCell ref="AL51:AM51"/>
    <mergeCell ref="AC19:AD19"/>
    <mergeCell ref="AE19:AF19"/>
    <mergeCell ref="AG19:AH19"/>
    <mergeCell ref="AI19:AJ19"/>
    <mergeCell ref="N19:O19"/>
    <mergeCell ref="P19:Q19"/>
    <mergeCell ref="N20:O20"/>
    <mergeCell ref="AC40:AD40"/>
    <mergeCell ref="AE40:AF40"/>
    <mergeCell ref="AG40:AH40"/>
    <mergeCell ref="AI40:AJ40"/>
    <mergeCell ref="S19:T19"/>
    <mergeCell ref="U19:V19"/>
    <mergeCell ref="D35:F35"/>
    <mergeCell ref="G40:G41"/>
    <mergeCell ref="H40:H41"/>
    <mergeCell ref="N10:O10"/>
    <mergeCell ref="P10:Q10"/>
    <mergeCell ref="N11:O11"/>
    <mergeCell ref="N13:Q13"/>
    <mergeCell ref="N17:O17"/>
    <mergeCell ref="P17:Q17"/>
    <mergeCell ref="N18:O18"/>
    <mergeCell ref="D10:F10"/>
    <mergeCell ref="D11:F11"/>
    <mergeCell ref="D12:F12"/>
    <mergeCell ref="D16:F16"/>
    <mergeCell ref="D17:F17"/>
    <mergeCell ref="D15:H15"/>
    <mergeCell ref="D13:F13"/>
    <mergeCell ref="G10:H10"/>
    <mergeCell ref="G12:H12"/>
    <mergeCell ref="G13:H13"/>
    <mergeCell ref="O22:P22"/>
    <mergeCell ref="D38:F38"/>
    <mergeCell ref="D39:F39"/>
    <mergeCell ref="H29:H30"/>
    <mergeCell ref="D27:F27"/>
    <mergeCell ref="D28:F28"/>
    <mergeCell ref="N9:O9"/>
    <mergeCell ref="D2:F2"/>
    <mergeCell ref="G2:H2"/>
    <mergeCell ref="D4:H4"/>
    <mergeCell ref="G6:H6"/>
    <mergeCell ref="D8:H8"/>
    <mergeCell ref="G9:H9"/>
    <mergeCell ref="D6:F6"/>
    <mergeCell ref="D9:F9"/>
    <mergeCell ref="N4:Q4"/>
    <mergeCell ref="N8:O8"/>
    <mergeCell ref="P8:Q8"/>
    <mergeCell ref="K19:L19"/>
    <mergeCell ref="K20:L20"/>
    <mergeCell ref="K21:L21"/>
    <mergeCell ref="K23:L23"/>
    <mergeCell ref="K24:L24"/>
    <mergeCell ref="K25:L25"/>
    <mergeCell ref="I24:J24"/>
    <mergeCell ref="I25:J25"/>
    <mergeCell ref="I18:J18"/>
    <mergeCell ref="I19:J19"/>
    <mergeCell ref="D57:F58"/>
    <mergeCell ref="G58:H58"/>
    <mergeCell ref="D59:F59"/>
    <mergeCell ref="H59:H60"/>
    <mergeCell ref="D60:E60"/>
    <mergeCell ref="H61:H62"/>
    <mergeCell ref="D62:F62"/>
    <mergeCell ref="B6:B9"/>
    <mergeCell ref="D37:F37"/>
    <mergeCell ref="D18:F18"/>
    <mergeCell ref="D30:F30"/>
    <mergeCell ref="D31:F31"/>
    <mergeCell ref="D32:F32"/>
    <mergeCell ref="D19:F19"/>
    <mergeCell ref="D20:F20"/>
    <mergeCell ref="D21:F21"/>
    <mergeCell ref="D22:F22"/>
    <mergeCell ref="B28:B30"/>
    <mergeCell ref="D36:F36"/>
    <mergeCell ref="D24:F24"/>
    <mergeCell ref="D25:F25"/>
    <mergeCell ref="D29:F29"/>
    <mergeCell ref="D23:F23"/>
    <mergeCell ref="D26:F26"/>
    <mergeCell ref="N59:O60"/>
    <mergeCell ref="N61:O62"/>
    <mergeCell ref="D54:F54"/>
    <mergeCell ref="D47:F47"/>
    <mergeCell ref="D48:F48"/>
    <mergeCell ref="J62:K62"/>
    <mergeCell ref="J61:K61"/>
    <mergeCell ref="L58:O58"/>
    <mergeCell ref="L59:M59"/>
    <mergeCell ref="L60:M60"/>
    <mergeCell ref="L61:M61"/>
    <mergeCell ref="L62:M62"/>
    <mergeCell ref="J50:K51"/>
    <mergeCell ref="L51:O51"/>
    <mergeCell ref="J52:K52"/>
    <mergeCell ref="L52:M52"/>
    <mergeCell ref="D50:F51"/>
    <mergeCell ref="G51:H51"/>
    <mergeCell ref="D52:F52"/>
    <mergeCell ref="H52:H53"/>
    <mergeCell ref="D61:F61"/>
    <mergeCell ref="D53:E53"/>
    <mergeCell ref="H54:H55"/>
    <mergeCell ref="D55:F55"/>
    <mergeCell ref="D109:F110"/>
    <mergeCell ref="G109:H110"/>
    <mergeCell ref="D83:F83"/>
    <mergeCell ref="I83:J83"/>
    <mergeCell ref="D85:H85"/>
    <mergeCell ref="D86:F86"/>
    <mergeCell ref="G86:H86"/>
    <mergeCell ref="D88:F88"/>
    <mergeCell ref="G88:H88"/>
    <mergeCell ref="D90:F90"/>
    <mergeCell ref="G90:H90"/>
    <mergeCell ref="D103:F104"/>
    <mergeCell ref="G103:H104"/>
    <mergeCell ref="D106:F107"/>
    <mergeCell ref="G106:H107"/>
    <mergeCell ref="D100:F101"/>
    <mergeCell ref="G100:H101"/>
    <mergeCell ref="D97:F98"/>
    <mergeCell ref="G97:H98"/>
    <mergeCell ref="D64:F64"/>
    <mergeCell ref="D70:F70"/>
    <mergeCell ref="D72:F72"/>
    <mergeCell ref="D71:F71"/>
    <mergeCell ref="D73:F73"/>
    <mergeCell ref="D74:F74"/>
    <mergeCell ref="H71:H73"/>
    <mergeCell ref="I71:J71"/>
    <mergeCell ref="K71:L71"/>
    <mergeCell ref="D79:F79"/>
    <mergeCell ref="D82:H82"/>
    <mergeCell ref="D92:F93"/>
    <mergeCell ref="G92:H93"/>
    <mergeCell ref="D95:F95"/>
    <mergeCell ref="G95:H95"/>
    <mergeCell ref="I86:K86"/>
    <mergeCell ref="D65:F65"/>
    <mergeCell ref="D68:F68"/>
    <mergeCell ref="D66:F66"/>
    <mergeCell ref="D67:F67"/>
    <mergeCell ref="G76:H76"/>
    <mergeCell ref="H65:H67"/>
    <mergeCell ref="I65:J65"/>
    <mergeCell ref="K65:L65"/>
    <mergeCell ref="D80:F80"/>
    <mergeCell ref="D78:F78"/>
    <mergeCell ref="D77:F77"/>
    <mergeCell ref="H77:H79"/>
    <mergeCell ref="I20:J20"/>
    <mergeCell ref="I21:J21"/>
    <mergeCell ref="I22:J22"/>
    <mergeCell ref="K22:L22"/>
    <mergeCell ref="K27:L27"/>
    <mergeCell ref="K38:L38"/>
    <mergeCell ref="K39:L39"/>
    <mergeCell ref="K83:L83"/>
    <mergeCell ref="J57:K58"/>
    <mergeCell ref="J59:K59"/>
    <mergeCell ref="I77:J77"/>
    <mergeCell ref="K77:L77"/>
    <mergeCell ref="I28:J28"/>
    <mergeCell ref="K28:L28"/>
    <mergeCell ref="I43:J43"/>
    <mergeCell ref="K43:L43"/>
    <mergeCell ref="I44:J44"/>
    <mergeCell ref="K44:L44"/>
    <mergeCell ref="I45:J45"/>
    <mergeCell ref="K45:L45"/>
    <mergeCell ref="I48:J48"/>
    <mergeCell ref="K48:L48"/>
    <mergeCell ref="L53:M53"/>
    <mergeCell ref="J54:K54"/>
    <mergeCell ref="H33:H34"/>
    <mergeCell ref="H31:H32"/>
    <mergeCell ref="K29:L29"/>
    <mergeCell ref="K30:L30"/>
    <mergeCell ref="K31:L31"/>
    <mergeCell ref="CE7:CF7"/>
    <mergeCell ref="CG7:CH7"/>
    <mergeCell ref="CI7:CJ7"/>
    <mergeCell ref="CE8:CF8"/>
    <mergeCell ref="CG8:CH8"/>
    <mergeCell ref="CI8:CJ8"/>
    <mergeCell ref="CE18:CF18"/>
    <mergeCell ref="CG18:CH18"/>
    <mergeCell ref="CI18:CJ18"/>
    <mergeCell ref="I31:J31"/>
    <mergeCell ref="I32:J32"/>
    <mergeCell ref="CE19:CF19"/>
    <mergeCell ref="CG19:CH19"/>
    <mergeCell ref="CI19:CJ19"/>
    <mergeCell ref="I17:J17"/>
    <mergeCell ref="K17:L17"/>
    <mergeCell ref="K18:L18"/>
    <mergeCell ref="I26:J26"/>
    <mergeCell ref="K26:L26"/>
    <mergeCell ref="BX40:BY40"/>
    <mergeCell ref="BZ40:CA40"/>
    <mergeCell ref="CB40:CC40"/>
    <mergeCell ref="AC41:AD41"/>
    <mergeCell ref="AE41:AF41"/>
    <mergeCell ref="AG41:AH41"/>
    <mergeCell ref="AI41:AJ41"/>
    <mergeCell ref="I42:J42"/>
    <mergeCell ref="K42:L42"/>
    <mergeCell ref="BV41:BW41"/>
    <mergeCell ref="BX41:BY41"/>
    <mergeCell ref="BZ41:CA41"/>
    <mergeCell ref="CB41:CC41"/>
    <mergeCell ref="L54:M54"/>
    <mergeCell ref="J55:K55"/>
    <mergeCell ref="I40:J41"/>
    <mergeCell ref="K40:L41"/>
    <mergeCell ref="BV40:BW40"/>
    <mergeCell ref="K32:L32"/>
    <mergeCell ref="AN51:AO51"/>
    <mergeCell ref="AP51:AQ51"/>
    <mergeCell ref="AU51:AV51"/>
    <mergeCell ref="AW51:AX51"/>
    <mergeCell ref="AY51:AZ51"/>
    <mergeCell ref="BD51:BE51"/>
    <mergeCell ref="BF51:BG51"/>
    <mergeCell ref="BH51:BI51"/>
    <mergeCell ref="BM51:BN51"/>
    <mergeCell ref="BO51:BP51"/>
    <mergeCell ref="BQ51:BR51"/>
    <mergeCell ref="BV51:BW51"/>
    <mergeCell ref="AW52:AX52"/>
    <mergeCell ref="AY52:AZ52"/>
    <mergeCell ref="BD52:BE52"/>
    <mergeCell ref="BF52:BG52"/>
    <mergeCell ref="BH52:BI52"/>
    <mergeCell ref="BV52:BW52"/>
    <mergeCell ref="CK19:CL19"/>
    <mergeCell ref="CE29:CF29"/>
    <mergeCell ref="CG29:CH29"/>
    <mergeCell ref="CI29:CJ29"/>
    <mergeCell ref="CE30:CF30"/>
    <mergeCell ref="CG30:CH30"/>
    <mergeCell ref="CI30:CJ30"/>
    <mergeCell ref="CK62:CL62"/>
    <mergeCell ref="CE63:CF63"/>
    <mergeCell ref="CG63:CH63"/>
    <mergeCell ref="CI63:CJ63"/>
    <mergeCell ref="CK63:CL63"/>
    <mergeCell ref="CK40:CL40"/>
    <mergeCell ref="CE41:CF41"/>
    <mergeCell ref="CG41:CH41"/>
    <mergeCell ref="CI41:CJ41"/>
    <mergeCell ref="CK41:CL41"/>
    <mergeCell ref="CE51:CF51"/>
    <mergeCell ref="CG51:CH51"/>
    <mergeCell ref="CI51:CJ51"/>
    <mergeCell ref="CE52:CF52"/>
    <mergeCell ref="CG52:CH52"/>
    <mergeCell ref="CI52:CJ52"/>
    <mergeCell ref="CE40:CF40"/>
    <mergeCell ref="CG40:CH40"/>
    <mergeCell ref="CI40:CJ40"/>
    <mergeCell ref="CE62:CF62"/>
    <mergeCell ref="CG62:CH62"/>
    <mergeCell ref="CI62:CJ62"/>
    <mergeCell ref="DO7:DP7"/>
    <mergeCell ref="DQ7:DR7"/>
    <mergeCell ref="DS7:DT7"/>
    <mergeCell ref="CN8:CO8"/>
    <mergeCell ref="CP8:CQ8"/>
    <mergeCell ref="CR8:CS8"/>
    <mergeCell ref="CW8:CX8"/>
    <mergeCell ref="CY8:CZ8"/>
    <mergeCell ref="DA8:DB8"/>
    <mergeCell ref="DF8:DG8"/>
    <mergeCell ref="DH8:DI8"/>
    <mergeCell ref="DJ8:DK8"/>
    <mergeCell ref="DO8:DP8"/>
    <mergeCell ref="DQ8:DR8"/>
    <mergeCell ref="DS8:DT8"/>
    <mergeCell ref="CN7:CO7"/>
    <mergeCell ref="CP7:CQ7"/>
    <mergeCell ref="CR7:CS7"/>
    <mergeCell ref="CW7:CX7"/>
    <mergeCell ref="CY7:CZ7"/>
    <mergeCell ref="DA7:DB7"/>
    <mergeCell ref="DF7:DG7"/>
    <mergeCell ref="DH7:DI7"/>
    <mergeCell ref="DJ7:DK7"/>
    <mergeCell ref="I14:J15"/>
    <mergeCell ref="K14:L15"/>
    <mergeCell ref="I16:J16"/>
    <mergeCell ref="K16:L16"/>
    <mergeCell ref="AW8:AX8"/>
    <mergeCell ref="AY8:AZ8"/>
    <mergeCell ref="AE7:AF7"/>
    <mergeCell ref="AG7:AH7"/>
    <mergeCell ref="AL7:AM7"/>
    <mergeCell ref="AN7:AO7"/>
    <mergeCell ref="AP7:AQ7"/>
    <mergeCell ref="AU7:AV7"/>
    <mergeCell ref="AC8:AD8"/>
    <mergeCell ref="AC7:AD7"/>
    <mergeCell ref="AE8:AF8"/>
    <mergeCell ref="AG8:AH8"/>
    <mergeCell ref="AL8:AM8"/>
    <mergeCell ref="AN8:AO8"/>
    <mergeCell ref="AP8:AQ8"/>
    <mergeCell ref="CN18:CO18"/>
    <mergeCell ref="CP18:CQ18"/>
    <mergeCell ref="CR18:CS18"/>
    <mergeCell ref="CK18:CL18"/>
    <mergeCell ref="S15:T15"/>
    <mergeCell ref="U15:V15"/>
    <mergeCell ref="AY18:AZ18"/>
    <mergeCell ref="S18:T18"/>
    <mergeCell ref="AI18:AJ18"/>
    <mergeCell ref="AL18:AM18"/>
    <mergeCell ref="S17:T17"/>
    <mergeCell ref="U17:V17"/>
    <mergeCell ref="BF18:BG18"/>
    <mergeCell ref="BH18:BI18"/>
    <mergeCell ref="BJ18:BK18"/>
    <mergeCell ref="BM18:BN18"/>
    <mergeCell ref="BO18:BP18"/>
    <mergeCell ref="BQ18:BR18"/>
    <mergeCell ref="AR18:AS18"/>
    <mergeCell ref="AU18:AV18"/>
    <mergeCell ref="AW18:AX18"/>
    <mergeCell ref="AC18:AD18"/>
    <mergeCell ref="AE18:AF18"/>
    <mergeCell ref="AG18:AH18"/>
    <mergeCell ref="CT18:CU18"/>
    <mergeCell ref="CW18:CX18"/>
    <mergeCell ref="CY18:CZ18"/>
    <mergeCell ref="DA18:DB18"/>
    <mergeCell ref="DC18:DD18"/>
    <mergeCell ref="DF18:DG18"/>
    <mergeCell ref="DH18:DI18"/>
    <mergeCell ref="DJ18:DK18"/>
    <mergeCell ref="DL18:DM18"/>
    <mergeCell ref="I29:J29"/>
    <mergeCell ref="DA29:DB29"/>
    <mergeCell ref="DO18:DP18"/>
    <mergeCell ref="DQ18:DR18"/>
    <mergeCell ref="DS18:DT18"/>
    <mergeCell ref="DU18:DV18"/>
    <mergeCell ref="CN19:CO19"/>
    <mergeCell ref="CP19:CQ19"/>
    <mergeCell ref="CR19:CS19"/>
    <mergeCell ref="CT19:CU19"/>
    <mergeCell ref="CW19:CX19"/>
    <mergeCell ref="CY19:CZ19"/>
    <mergeCell ref="DA19:DB19"/>
    <mergeCell ref="DC19:DD19"/>
    <mergeCell ref="DF19:DG19"/>
    <mergeCell ref="DH19:DI19"/>
    <mergeCell ref="DJ19:DK19"/>
    <mergeCell ref="DL19:DM19"/>
    <mergeCell ref="DO19:DP19"/>
    <mergeCell ref="DQ19:DR19"/>
    <mergeCell ref="DS19:DT19"/>
    <mergeCell ref="DU19:DV19"/>
    <mergeCell ref="DF29:DG29"/>
    <mergeCell ref="DH29:DI29"/>
    <mergeCell ref="DJ29:DK29"/>
    <mergeCell ref="DO29:DP29"/>
    <mergeCell ref="DQ29:DR29"/>
    <mergeCell ref="DS29:DT29"/>
    <mergeCell ref="CN30:CO30"/>
    <mergeCell ref="CP30:CQ30"/>
    <mergeCell ref="CR30:CS30"/>
    <mergeCell ref="CW30:CX30"/>
    <mergeCell ref="CY30:CZ30"/>
    <mergeCell ref="DA30:DB30"/>
    <mergeCell ref="DF30:DG30"/>
    <mergeCell ref="DH30:DI30"/>
    <mergeCell ref="DJ30:DK30"/>
    <mergeCell ref="DO30:DP30"/>
    <mergeCell ref="DQ30:DR30"/>
    <mergeCell ref="DS30:DT30"/>
    <mergeCell ref="CN29:CO29"/>
    <mergeCell ref="CP29:CQ29"/>
    <mergeCell ref="CR29:CS29"/>
    <mergeCell ref="CW29:CX29"/>
    <mergeCell ref="CY29:CZ29"/>
    <mergeCell ref="CN40:CO40"/>
    <mergeCell ref="CP40:CQ40"/>
    <mergeCell ref="CR40:CS40"/>
    <mergeCell ref="CT40:CU40"/>
    <mergeCell ref="CW40:CX40"/>
    <mergeCell ref="CY40:CZ40"/>
    <mergeCell ref="DA40:DB40"/>
    <mergeCell ref="CN41:CO41"/>
    <mergeCell ref="CP41:CQ41"/>
    <mergeCell ref="CR41:CS41"/>
    <mergeCell ref="CT41:CU41"/>
    <mergeCell ref="CW41:CX41"/>
    <mergeCell ref="CY41:CZ41"/>
    <mergeCell ref="DA41:DB41"/>
    <mergeCell ref="DC40:DD40"/>
    <mergeCell ref="DF40:DG40"/>
    <mergeCell ref="DH40:DI40"/>
    <mergeCell ref="DJ40:DK40"/>
    <mergeCell ref="DL40:DM40"/>
    <mergeCell ref="DO40:DP40"/>
    <mergeCell ref="DQ40:DR40"/>
    <mergeCell ref="DS40:DT40"/>
    <mergeCell ref="DU40:DV40"/>
    <mergeCell ref="DC41:DD41"/>
    <mergeCell ref="DF41:DG41"/>
    <mergeCell ref="DH41:DI41"/>
    <mergeCell ref="DJ41:DK41"/>
    <mergeCell ref="DL41:DM41"/>
    <mergeCell ref="DO41:DP41"/>
    <mergeCell ref="DQ41:DR41"/>
    <mergeCell ref="DS41:DT41"/>
    <mergeCell ref="DU41:DV41"/>
    <mergeCell ref="D46:E46"/>
    <mergeCell ref="I46:J46"/>
    <mergeCell ref="K46:L46"/>
    <mergeCell ref="D45:F45"/>
    <mergeCell ref="D42:F42"/>
    <mergeCell ref="D43:F43"/>
    <mergeCell ref="D44:F44"/>
    <mergeCell ref="I47:J47"/>
    <mergeCell ref="K47:L47"/>
    <mergeCell ref="CN51:CO51"/>
    <mergeCell ref="CP51:CQ51"/>
    <mergeCell ref="CR51:CS51"/>
    <mergeCell ref="CW51:CX51"/>
    <mergeCell ref="CY51:CZ51"/>
    <mergeCell ref="DA51:DB51"/>
    <mergeCell ref="DF51:DG51"/>
    <mergeCell ref="DH51:DI51"/>
    <mergeCell ref="DJ51:DK51"/>
    <mergeCell ref="CN52:CO52"/>
    <mergeCell ref="CP52:CQ52"/>
    <mergeCell ref="CR52:CS52"/>
    <mergeCell ref="CW52:CX52"/>
    <mergeCell ref="CY52:CZ52"/>
    <mergeCell ref="DA52:DB52"/>
    <mergeCell ref="DF52:DG52"/>
    <mergeCell ref="DH52:DI52"/>
    <mergeCell ref="DJ52:DK52"/>
    <mergeCell ref="DH62:DI62"/>
    <mergeCell ref="DJ62:DK62"/>
    <mergeCell ref="DL62:DM62"/>
    <mergeCell ref="CN63:CO63"/>
    <mergeCell ref="CP63:CQ63"/>
    <mergeCell ref="CR63:CS63"/>
    <mergeCell ref="CT63:CU63"/>
    <mergeCell ref="CW63:CX63"/>
    <mergeCell ref="CY63:CZ63"/>
    <mergeCell ref="DA63:DB63"/>
    <mergeCell ref="DC63:DD63"/>
    <mergeCell ref="DF63:DG63"/>
    <mergeCell ref="DH63:DI63"/>
    <mergeCell ref="DJ63:DK63"/>
    <mergeCell ref="DL63:DM63"/>
    <mergeCell ref="CN62:CO62"/>
    <mergeCell ref="CP62:CQ62"/>
    <mergeCell ref="CR62:CS62"/>
    <mergeCell ref="CT62:CU62"/>
    <mergeCell ref="CW62:CX62"/>
    <mergeCell ref="CY62:CZ62"/>
    <mergeCell ref="DA62:DB62"/>
    <mergeCell ref="DC62:DD62"/>
    <mergeCell ref="DF62:DG62"/>
    <mergeCell ref="AC93:AD93"/>
    <mergeCell ref="AE93:AF93"/>
    <mergeCell ref="AG93:AH93"/>
    <mergeCell ref="AI93:AJ93"/>
    <mergeCell ref="AK93:AL93"/>
    <mergeCell ref="AM93:AN93"/>
    <mergeCell ref="V102:W102"/>
    <mergeCell ref="AC75:AD75"/>
    <mergeCell ref="AE75:AF75"/>
    <mergeCell ref="AG75:AH75"/>
    <mergeCell ref="AI75:AJ75"/>
    <mergeCell ref="AK75:AL75"/>
    <mergeCell ref="AM75:AN75"/>
    <mergeCell ref="AC84:AD84"/>
    <mergeCell ref="AE84:AF84"/>
    <mergeCell ref="AG84:AH84"/>
    <mergeCell ref="AI84:AJ84"/>
    <mergeCell ref="AK84:AL84"/>
    <mergeCell ref="AM84:AN84"/>
  </mergeCells>
  <conditionalFormatting sqref="D90">
    <cfRule type="cellIs" dxfId="39" priority="23" operator="lessThan">
      <formula>0</formula>
    </cfRule>
    <cfRule type="cellIs" dxfId="38" priority="24" operator="greaterThan">
      <formula>0</formula>
    </cfRule>
  </conditionalFormatting>
  <conditionalFormatting sqref="D92">
    <cfRule type="cellIs" dxfId="37" priority="25" operator="lessThan">
      <formula>0</formula>
    </cfRule>
    <cfRule type="cellIs" dxfId="36" priority="26" operator="greaterThan">
      <formula>0</formula>
    </cfRule>
  </conditionalFormatting>
  <conditionalFormatting sqref="D97">
    <cfRule type="cellIs" dxfId="35" priority="27" operator="lessThan">
      <formula>0</formula>
    </cfRule>
    <cfRule type="cellIs" dxfId="34" priority="28" operator="greaterThan">
      <formula>0</formula>
    </cfRule>
  </conditionalFormatting>
  <conditionalFormatting sqref="D100">
    <cfRule type="cellIs" dxfId="33" priority="21" operator="lessThan">
      <formula>0</formula>
    </cfRule>
    <cfRule type="cellIs" dxfId="32" priority="22" operator="greaterThan">
      <formula>0</formula>
    </cfRule>
  </conditionalFormatting>
  <conditionalFormatting sqref="D109">
    <cfRule type="cellIs" dxfId="31" priority="47" operator="lessThan">
      <formula>0</formula>
    </cfRule>
    <cfRule type="cellIs" dxfId="30" priority="48" operator="greaterThan">
      <formula>0</formula>
    </cfRule>
  </conditionalFormatting>
  <conditionalFormatting sqref="E14:F14">
    <cfRule type="cellIs" dxfId="29" priority="13" operator="equal">
      <formula>$V$93</formula>
    </cfRule>
    <cfRule type="cellIs" dxfId="28" priority="14" operator="equal">
      <formula>$V$95</formula>
    </cfRule>
    <cfRule type="cellIs" dxfId="27" priority="15" operator="equal">
      <formula>$V$94</formula>
    </cfRule>
    <cfRule type="cellIs" dxfId="26" priority="16" operator="equal">
      <formula>$V$93</formula>
    </cfRule>
    <cfRule type="cellIs" dxfId="25" priority="17" operator="equal">
      <formula>$V$92</formula>
    </cfRule>
    <cfRule type="cellIs" dxfId="24" priority="18" operator="equal">
      <formula>$N$26</formula>
    </cfRule>
    <cfRule type="cellIs" dxfId="23" priority="19" operator="equal">
      <formula>$N$25</formula>
    </cfRule>
    <cfRule type="cellIs" dxfId="22" priority="20" operator="equal">
      <formula>$N$25</formula>
    </cfRule>
  </conditionalFormatting>
  <conditionalFormatting sqref="G11">
    <cfRule type="cellIs" dxfId="21" priority="49" operator="equal">
      <formula>$V$91</formula>
    </cfRule>
    <cfRule type="cellIs" dxfId="20" priority="50" operator="equal">
      <formula>$V$90</formula>
    </cfRule>
    <cfRule type="cellIs" dxfId="19" priority="51" operator="equal">
      <formula>$V$90</formula>
    </cfRule>
    <cfRule type="cellIs" dxfId="18" priority="52" operator="equal">
      <formula>$V$90</formula>
    </cfRule>
  </conditionalFormatting>
  <conditionalFormatting sqref="J91">
    <cfRule type="cellIs" dxfId="17" priority="41" operator="lessThan">
      <formula>0</formula>
    </cfRule>
    <cfRule type="cellIs" dxfId="16" priority="42" operator="greaterThan">
      <formula>0</formula>
    </cfRule>
  </conditionalFormatting>
  <conditionalFormatting sqref="J93">
    <cfRule type="cellIs" dxfId="15" priority="45" operator="lessThan">
      <formula>0</formula>
    </cfRule>
    <cfRule type="cellIs" dxfId="14" priority="46" operator="greaterThan">
      <formula>0</formula>
    </cfRule>
  </conditionalFormatting>
  <conditionalFormatting sqref="J95">
    <cfRule type="cellIs" dxfId="13" priority="43" operator="lessThan">
      <formula>0</formula>
    </cfRule>
    <cfRule type="cellIs" dxfId="12" priority="44" operator="greaterThan">
      <formula>0</formula>
    </cfRule>
  </conditionalFormatting>
  <conditionalFormatting sqref="N10:N11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N19:N20"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O6:P6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O15:P15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S10:S11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S19:S20">
    <cfRule type="cellIs" dxfId="1" priority="5" operator="lessThan">
      <formula>0</formula>
    </cfRule>
    <cfRule type="cellIs" dxfId="0" priority="6" operator="greaterThan">
      <formula>0</formula>
    </cfRule>
  </conditionalFormatting>
  <dataValidations count="11">
    <dataValidation type="custom" allowBlank="1" showInputMessage="1" showErrorMessage="1" errorTitle="خطاء في ادخال الامر" error="فقط استخدم الارقام" sqref="J54 D10:F10 D53:E53 D54:F54 D61:F61 J61 D73:F73 D67 D79:F79" xr:uid="{AA92F248-D43F-7745-8290-63A211EF5AA3}">
      <formula1>ISNUMBER(D10)</formula1>
    </dataValidation>
    <dataValidation type="custom" allowBlank="1" showInputMessage="1" showErrorMessage="1" errorTitle="خطاء في ادخال الامر" error="فقط استخدم الارقام " sqref="D41:F45 D11:F13 D83:F83 D6:F6 D86:F86 D46:D48 D36:F39 D9:F9 E27:F28 D35 D16:D33 E17:F23" xr:uid="{64C03396-DAF5-0647-8BD3-7F690772AEA1}">
      <formula1>ISNUMBER(D6)</formula1>
    </dataValidation>
    <dataValidation allowBlank="1" showInputMessage="1" showErrorMessage="1" errorTitle="خطاء في ادخال الامر" error="فقط استخدم الارقام " sqref="G70 G64 G77 D52:G52 D59:G59 J59 L59 J52 L52" xr:uid="{3495550F-112C-184C-BEDA-E017B918C9FC}"/>
    <dataValidation type="list" allowBlank="1" showInputMessage="1" showErrorMessage="1" sqref="F46" xr:uid="{2F86ED81-E01D-404A-9D90-7E3D43C05619}">
      <formula1>"الفطر , الاضحى"</formula1>
    </dataValidation>
    <dataValidation type="list" allowBlank="1" showInputMessage="1" showErrorMessage="1" sqref="G33" xr:uid="{82BD3DD9-10A6-3C4B-9430-1276D96296BA}">
      <formula1>"زوجة , الزوج , العيال,-"</formula1>
    </dataValidation>
    <dataValidation allowBlank="1" showInputMessage="1" showErrorMessage="1" errorTitle="خطاء في ادخال الامر" error="فقط استخدم الارقام" sqref="D60:E60 J60:K60 J53:K53" xr:uid="{610E6F87-741D-1E4C-890F-F673B73A4704}"/>
    <dataValidation type="list" allowBlank="1" showInputMessage="1" showErrorMessage="1" sqref="I34:J39 I83:J83 I77:J77 I71:J71 I65:J65 I40 I42:J48 I16:J32" xr:uid="{F4827BD2-6E4B-CC45-9544-E8F5CD009F3F}">
      <formula1>"NBK,ILA,BBK,MEEM,NBB,-"</formula1>
    </dataValidation>
    <dataValidation type="list" allowBlank="1" showInputMessage="1" showErrorMessage="1" sqref="G24:G26" xr:uid="{B032E585-8C20-2B44-8C72-D46C1E8EC5D2}">
      <formula1>"NBK,ILA,BBK,MEEM,NBB,غير محسوب ذي الشهر"</formula1>
    </dataValidation>
    <dataValidation type="list" allowBlank="1" showInputMessage="1" showErrorMessage="1" sqref="G83 G34:G40 G27:G32 H68 H74 H80 G16:G23 G42:G48" xr:uid="{6A4CC7A5-C893-604F-B273-1C965BC2B46C}">
      <formula1>"NBK,ILA,BBK,MEEM,NBB,غير محسوب ذي الشهر,بطاقة صراف الالي"</formula1>
    </dataValidation>
    <dataValidation type="list" allowBlank="1" showInputMessage="1" showErrorMessage="1" sqref="G11" xr:uid="{AB5CBF40-C811-BE47-830A-0374ECF2C7AE}">
      <formula1>$V$90:$V$91</formula1>
    </dataValidation>
    <dataValidation type="list" allowBlank="1" showInputMessage="1" showErrorMessage="1" sqref="E14:F14" xr:uid="{3C14EE2E-0441-9C40-B371-C2EC373EE87E}">
      <formula1>$V$92:$V$95</formula1>
    </dataValidation>
  </dataValidations>
  <hyperlinks>
    <hyperlink ref="B6:B9" location="'صفحة الرئيسية'!A1" display="اضغط هنا للرجوع الصفحة  الرئيسية" xr:uid="{D05749F4-F0EC-E148-AE7A-C62171E939D7}"/>
    <hyperlink ref="B16" location="'1'!A1" display="شهر 1" xr:uid="{735CC0F1-34E7-9648-B5BB-8DDACAE0CE70}"/>
    <hyperlink ref="B17" location="'2'!A1" display="شهر 2" xr:uid="{D9E5FDC9-135F-EF4E-9BF7-DBFE410030CF}"/>
    <hyperlink ref="B18" location="'3'!A1" display="شهر 3" xr:uid="{CADE13CF-9D3A-6B49-9532-5E89A0F299CA}"/>
    <hyperlink ref="B19" location="'4'!A1" display="شهر 4" xr:uid="{6E98097E-768E-1749-B192-973FE238A8AF}"/>
    <hyperlink ref="B20" location="'5'!A1" display="شهر 5" xr:uid="{DF691BB0-FC8B-964F-8837-185D249D55C1}"/>
    <hyperlink ref="B21" location="'6'!A1" display="شهر 6" xr:uid="{30B1DD86-11E1-A548-A476-7C14663501D8}"/>
    <hyperlink ref="B22" location="'7'!A1" display="شهر 7" xr:uid="{89D5B6AF-A210-D34C-AB05-1E94B041124D}"/>
    <hyperlink ref="B23" location="'8'!A1" display="شهر 8" xr:uid="{C7EFA436-FBC8-CB42-8866-0279F2A94196}"/>
    <hyperlink ref="B24" location="'9'!A1" display="شهر 9" xr:uid="{CC4BE496-0DFA-FC4F-9F9C-ED0445C0B801}"/>
    <hyperlink ref="B25" location="'10'!A1" display="شهر 10" xr:uid="{F793E81C-F693-544E-9520-265732369560}"/>
    <hyperlink ref="B26" location="'11'!A1" display="شهر 11" xr:uid="{7A8B273F-4278-C24F-B7D2-240293539EC4}"/>
    <hyperlink ref="B27" location="'12'!A1" display="شهر 12" xr:uid="{BC9F39B5-083F-324E-9B6B-F89137600520}"/>
    <hyperlink ref="B28:B30" location="'سلف و دين واقساط'!A1" display="سلف و دين واقساط" xr:uid="{474581CE-AE5C-6E45-BA83-192EB3F6048D}"/>
  </hyperlink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صفحة الرئيسية</vt:lpstr>
      <vt:lpstr>سلف و دين واقساط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muharraqi</dc:creator>
  <cp:lastModifiedBy>Microsoft Office User</cp:lastModifiedBy>
  <cp:lastPrinted>2026-07-25T09:03:59Z</cp:lastPrinted>
  <dcterms:created xsi:type="dcterms:W3CDTF">2022-06-11T20:00:52Z</dcterms:created>
  <dcterms:modified xsi:type="dcterms:W3CDTF">2026-08-22T07:46:45Z</dcterms:modified>
</cp:coreProperties>
</file>