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R\Documents\VS Report 2023\Report\Submitted\"/>
    </mc:Choice>
  </mc:AlternateContent>
  <xr:revisionPtr revIDLastSave="0" documentId="13_ncr:1_{4649D1BC-12EE-4141-9615-72069EB918ED}" xr6:coauthVersionLast="47" xr6:coauthVersionMax="47" xr10:uidLastSave="{00000000-0000-0000-0000-000000000000}"/>
  <bookViews>
    <workbookView xWindow="-90" yWindow="-90" windowWidth="19380" windowHeight="10260" firstSheet="25" activeTab="25" xr2:uid="{2CD0371F-2419-466C-8E80-7DEC4DD3B71E}"/>
  </bookViews>
  <sheets>
    <sheet name="Figure2" sheetId="1" r:id="rId1"/>
    <sheet name="Figure6" sheetId="2" r:id="rId2"/>
    <sheet name="Figure7" sheetId="3" r:id="rId3"/>
    <sheet name="Table2" sheetId="4" r:id="rId4"/>
    <sheet name="Table3" sheetId="5" r:id="rId5"/>
    <sheet name="Table4" sheetId="6" r:id="rId6"/>
    <sheet name="Table5" sheetId="7" r:id="rId7"/>
    <sheet name="Table6" sheetId="8" r:id="rId8"/>
    <sheet name="Figure9." sheetId="54" r:id="rId9"/>
    <sheet name="Figure10." sheetId="9" r:id="rId10"/>
    <sheet name="Table 6" sheetId="10" r:id="rId11"/>
    <sheet name="Table7" sheetId="11" r:id="rId12"/>
    <sheet name="Figure 11" sheetId="12" r:id="rId13"/>
    <sheet name="Table8" sheetId="13" r:id="rId14"/>
    <sheet name="Figure 12" sheetId="14" r:id="rId15"/>
    <sheet name="Table9" sheetId="49" r:id="rId16"/>
    <sheet name="Figure13" sheetId="15" r:id="rId17"/>
    <sheet name="Table10" sheetId="16" r:id="rId18"/>
    <sheet name="Table11" sheetId="17" r:id="rId19"/>
    <sheet name="Figure 14" sheetId="18" r:id="rId20"/>
    <sheet name="Table12" sheetId="19" r:id="rId21"/>
    <sheet name="Figure 15" sheetId="20" r:id="rId22"/>
    <sheet name="Figure 16" sheetId="55" r:id="rId23"/>
    <sheet name="Figure 17" sheetId="56" r:id="rId24"/>
    <sheet name="Table13" sheetId="21" r:id="rId25"/>
    <sheet name="Table14" sheetId="22" r:id="rId26"/>
    <sheet name="Figure 18" sheetId="23" r:id="rId27"/>
    <sheet name="Figure 19" sheetId="24" r:id="rId28"/>
    <sheet name="Figure 20" sheetId="25" r:id="rId29"/>
    <sheet name="Figure 21" sheetId="26" r:id="rId30"/>
    <sheet name="Figure22" sheetId="28" r:id="rId31"/>
    <sheet name="Figure23" sheetId="29" r:id="rId32"/>
    <sheet name="Figure24" sheetId="30" r:id="rId33"/>
    <sheet name="Figure25" sheetId="31" r:id="rId34"/>
    <sheet name="Figure 26" sheetId="57" r:id="rId35"/>
    <sheet name="Figure27" sheetId="32" r:id="rId36"/>
    <sheet name="Figure 28" sheetId="58" r:id="rId37"/>
    <sheet name="Table15" sheetId="33" r:id="rId38"/>
    <sheet name="Figure28" sheetId="34" r:id="rId39"/>
    <sheet name="Figure29" sheetId="35" r:id="rId40"/>
    <sheet name="Table16" sheetId="36" r:id="rId41"/>
    <sheet name="Table17" sheetId="37" r:id="rId42"/>
    <sheet name="Table 18" sheetId="50" r:id="rId43"/>
    <sheet name="Table 19" sheetId="51" r:id="rId44"/>
    <sheet name="Table 20" sheetId="45" r:id="rId45"/>
    <sheet name="Annex1" sheetId="41" r:id="rId46"/>
    <sheet name="Annex2" sheetId="59" r:id="rId47"/>
    <sheet name="Annex3" sheetId="60" r:id="rId48"/>
    <sheet name="Annex4" sheetId="61" r:id="rId49"/>
    <sheet name="Annex5" sheetId="62" r:id="rId50"/>
    <sheet name="Annex6" sheetId="63" r:id="rId51"/>
    <sheet name="Annex7" sheetId="64" r:id="rId52"/>
    <sheet name="Sheet13" sheetId="65" r:id="rId53"/>
  </sheets>
  <definedNames>
    <definedName name="_ftn1" localSheetId="6">Table5!$B$19</definedName>
    <definedName name="_ftn2" localSheetId="20">Table12!$B$18</definedName>
    <definedName name="_ftnref1" localSheetId="6">Table5!$B$7</definedName>
    <definedName name="_ftnref2" localSheetId="20">Table12!$B$7</definedName>
    <definedName name="_Toc134630567" localSheetId="3">Table2!$B$1</definedName>
    <definedName name="_Toc134630568" localSheetId="4">Table3!$B$2</definedName>
    <definedName name="_Toc134630569" localSheetId="5">Table4!$B$2</definedName>
    <definedName name="_Toc134630570" localSheetId="6">Table5!$B$2</definedName>
    <definedName name="_Toc134630571" localSheetId="7">Table6!$B$2</definedName>
    <definedName name="_Toc134630572" localSheetId="10">'Table 6'!$B$2</definedName>
    <definedName name="_Toc134630573" localSheetId="11">Table7!$B$2</definedName>
    <definedName name="_Toc134630574" localSheetId="13">Table8!$B$2</definedName>
    <definedName name="_Toc134630575" localSheetId="17">Table10!$B$2</definedName>
    <definedName name="_Toc134630576" localSheetId="18">Table11!$B$2</definedName>
    <definedName name="_Toc134630577" localSheetId="20">Table12!$B$2</definedName>
    <definedName name="_Toc134630578" localSheetId="24">Table13!$B$2</definedName>
    <definedName name="_Toc134630579" localSheetId="25">Table14!#REF!</definedName>
    <definedName name="_Toc134630580" localSheetId="37">Table15!$B$2</definedName>
    <definedName name="_Toc134630581" localSheetId="40">Table16!$C$2</definedName>
    <definedName name="_Toc134630594" localSheetId="9">Figure10.!$B$2</definedName>
    <definedName name="_Toc134630595" localSheetId="12">'Figure 11'!$B$1</definedName>
    <definedName name="_Toc134630596" localSheetId="14">'Figure 12'!$B$1</definedName>
    <definedName name="_Toc134630597" localSheetId="16">Figure13!$B$2</definedName>
    <definedName name="_Toc134630598" localSheetId="19">'Figure 14'!$B$2</definedName>
    <definedName name="_Toc134630599" localSheetId="21">'Figure 15'!$B$2</definedName>
    <definedName name="_Toc134630600" localSheetId="26">'Figure 18'!$B$2</definedName>
    <definedName name="_Toc134630601" localSheetId="27">'Figure 19'!$B$2</definedName>
    <definedName name="_Toc134630602" localSheetId="28">'Figure 20'!$B$2</definedName>
    <definedName name="_Toc134630603" localSheetId="29">'Figure 21'!$B$2</definedName>
    <definedName name="_Toc134630607" localSheetId="30">Figure22!$B$2</definedName>
    <definedName name="_Toc134630608" localSheetId="31">Figure23!$B$2</definedName>
    <definedName name="_Toc134630609" localSheetId="32">Figure24!$B$2</definedName>
    <definedName name="_Toc134630610" localSheetId="33">Figure25!$B$2</definedName>
    <definedName name="_Toc134630612" localSheetId="35">Figure27!#REF!</definedName>
    <definedName name="_Toc134630613" localSheetId="38">Figure28!$B$2</definedName>
    <definedName name="_Toc134630614" localSheetId="39">Figure29!$B$2</definedName>
    <definedName name="_Toc161930309" localSheetId="24">Table13!$B$2</definedName>
    <definedName name="_Toc161930314" localSheetId="42">'Table 18'!$B$1</definedName>
    <definedName name="_Toc161930315" localSheetId="43">'Table 19'!$B$1</definedName>
    <definedName name="_Toc161930316" localSheetId="44">'Table 20'!$C$1</definedName>
    <definedName name="_Toc161930335" localSheetId="0">Figure2!$H$2</definedName>
    <definedName name="_Toc161930339" localSheetId="1">Figure6!$B$3</definedName>
    <definedName name="_Toc161930342" localSheetId="8">Figure9.!$B$2</definedName>
    <definedName name="_Toc161930348" localSheetId="21">'Figure 15'!$J$2</definedName>
    <definedName name="_Toc161930349" localSheetId="22">'Figure 16'!$B$2</definedName>
    <definedName name="_Toc161930350" localSheetId="23">'Figure 17'!$B$2</definedName>
    <definedName name="_Toc161930351" localSheetId="26">'Figure 18'!$B$2</definedName>
    <definedName name="_Toc161930353" localSheetId="28">'Figure 20'!$B$2</definedName>
    <definedName name="_Toc161930355" localSheetId="30">Figure22!$B$2</definedName>
    <definedName name="_Toc161930356" localSheetId="31">Figure23!$B$2</definedName>
    <definedName name="_Toc161930357" localSheetId="32">Figure24!$B$2</definedName>
    <definedName name="_Toc161930358" localSheetId="35">Figure27!$A$1</definedName>
    <definedName name="_Toc161930359" localSheetId="36">'Figure 28'!$A$1</definedName>
    <definedName name="_Toc32437736" localSheetId="41">Table17!$B$2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2" l="1"/>
  <c r="C3" i="32"/>
  <c r="B3" i="32"/>
  <c r="C7" i="30"/>
  <c r="D5" i="29"/>
  <c r="E5" i="26"/>
  <c r="E4" i="26"/>
  <c r="L6" i="20"/>
  <c r="M6" i="20"/>
  <c r="N6" i="20"/>
  <c r="O6" i="20"/>
  <c r="K6" i="20"/>
  <c r="O23" i="2" l="1"/>
  <c r="P23" i="2"/>
  <c r="Q23" i="2"/>
  <c r="R23" i="2"/>
  <c r="C5" i="20"/>
  <c r="N24" i="2"/>
  <c r="N23" i="2" s="1"/>
  <c r="O24" i="2"/>
  <c r="P24" i="2"/>
  <c r="Q24" i="2"/>
  <c r="R24" i="2"/>
  <c r="D5" i="37" l="1"/>
  <c r="D6" i="37"/>
  <c r="D7" i="37"/>
  <c r="D4" i="37"/>
  <c r="E8" i="33"/>
  <c r="C11" i="15" l="1"/>
  <c r="E6" i="15" s="1"/>
  <c r="D11" i="15"/>
  <c r="F7" i="15" s="1"/>
  <c r="F6" i="15" l="1"/>
  <c r="E5" i="15"/>
  <c r="F5" i="15"/>
  <c r="E11" i="15"/>
  <c r="F11" i="15"/>
  <c r="E10" i="15"/>
  <c r="F10" i="15"/>
  <c r="E9" i="15"/>
  <c r="F9" i="15"/>
  <c r="E8" i="15"/>
  <c r="F8" i="15"/>
  <c r="E7" i="15"/>
</calcChain>
</file>

<file path=xl/sharedStrings.xml><?xml version="1.0" encoding="utf-8"?>
<sst xmlns="http://schemas.openxmlformats.org/spreadsheetml/2006/main" count="1032" uniqueCount="497">
  <si>
    <t>Female</t>
  </si>
  <si>
    <t>Male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</si>
  <si>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</si>
  <si>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</si>
  <si>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</si>
  <si>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</si>
  <si>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</si>
  <si>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</si>
  <si>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</si>
  <si>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</si>
  <si>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</si>
  <si>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</si>
  <si>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</si>
  <si>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</si>
  <si>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</si>
  <si>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</si>
  <si>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</si>
  <si>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</si>
  <si>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85+</t>
  </si>
  <si>
    <t>Birth registration completeness rate</t>
  </si>
  <si>
    <t>Death registration completeness rate</t>
  </si>
  <si>
    <t>Mothers' age groups</t>
  </si>
  <si>
    <t xml:space="preserve">Female population, census 2022 </t>
  </si>
  <si>
    <t>Unadjusted numbers, 2022</t>
  </si>
  <si>
    <t>Number of registered births</t>
  </si>
  <si>
    <t>ASFR per 1,000</t>
  </si>
  <si>
    <t>Number of births</t>
  </si>
  <si>
    <t>Table 2: Adjustment for fertility statistics</t>
  </si>
  <si>
    <t>Table 3: Adjusted and unadjusted values of CDR, 2019-2022</t>
  </si>
  <si>
    <t>Indicator</t>
  </si>
  <si>
    <t>Population size</t>
  </si>
  <si>
    <t>Registered deaths (number)</t>
  </si>
  <si>
    <t>Adjusted number of deaths</t>
  </si>
  <si>
    <t>Unadjusted CDR (per 1000)</t>
  </si>
  <si>
    <t>Adjusted CDR (per 1000)</t>
  </si>
  <si>
    <t>Table 4: Comparing CRVS death indicators (adjusted) with the results from other sources</t>
  </si>
  <si>
    <t>CRVS (adjusted)</t>
  </si>
  <si>
    <t>RDHS 2019/20</t>
  </si>
  <si>
    <t>RDHS 2014/15</t>
  </si>
  <si>
    <t>MAS 2018</t>
  </si>
  <si>
    <t xml:space="preserve">5-PHC </t>
  </si>
  <si>
    <t>Crude death rate</t>
  </si>
  <si>
    <t>-</t>
  </si>
  <si>
    <t>- </t>
  </si>
  <si>
    <t>3.2 </t>
  </si>
  <si>
    <t>Neonatal (0-27 completed days)</t>
  </si>
  <si>
    <t> 25.4</t>
  </si>
  <si>
    <t> 14.1</t>
  </si>
  <si>
    <t> 34.3</t>
  </si>
  <si>
    <t> 23.3</t>
  </si>
  <si>
    <t> 28.9</t>
  </si>
  <si>
    <t>Under five mortality rate</t>
  </si>
  <si>
    <t> 40.9</t>
  </si>
  <si>
    <t> 32.3</t>
  </si>
  <si>
    <t> 40.8</t>
  </si>
  <si>
    <t>Source: CRVS system, MAS, RDHS and PHC</t>
  </si>
  <si>
    <t>Table 5: Summary statistics on births</t>
  </si>
  <si>
    <t>Registered live births (number)</t>
  </si>
  <si>
    <t>Males</t>
  </si>
  <si>
    <t>Females</t>
  </si>
  <si>
    <t>Registration completeness (%)</t>
  </si>
  <si>
    <t>Sex ratio at birth</t>
  </si>
  <si>
    <t>Adjusted Crude birth rate (per 1,000 population)</t>
  </si>
  <si>
    <t>Total fertility rate (births per woman)</t>
  </si>
  <si>
    <t>Expected live births (number)</t>
  </si>
  <si>
    <t>Both sexes</t>
  </si>
  <si>
    <t>Rwanda</t>
  </si>
  <si>
    <t>Bugesera</t>
  </si>
  <si>
    <t>Burera</t>
  </si>
  <si>
    <t>Gakenke</t>
  </si>
  <si>
    <t>Gasabo</t>
  </si>
  <si>
    <t>Gatsibo</t>
  </si>
  <si>
    <t>Gicumbi</t>
  </si>
  <si>
    <t>Gisagara</t>
  </si>
  <si>
    <t>Huye</t>
  </si>
  <si>
    <t>Kamonyi</t>
  </si>
  <si>
    <t>Karongi</t>
  </si>
  <si>
    <t>Kayonza</t>
  </si>
  <si>
    <t>Kicukiro</t>
  </si>
  <si>
    <t>Kirehe</t>
  </si>
  <si>
    <t>Muhanga</t>
  </si>
  <si>
    <t>Musanze</t>
  </si>
  <si>
    <t>Ngoma</t>
  </si>
  <si>
    <t>Ngororero</t>
  </si>
  <si>
    <t>Nyabihu</t>
  </si>
  <si>
    <t>Nyagatare</t>
  </si>
  <si>
    <t>Nyamagabe</t>
  </si>
  <si>
    <t>Nyamasheke</t>
  </si>
  <si>
    <t>Nyanza</t>
  </si>
  <si>
    <t>Nyarugenge</t>
  </si>
  <si>
    <t>Nyaruguru</t>
  </si>
  <si>
    <t>Rubavu</t>
  </si>
  <si>
    <t>Ruhango</t>
  </si>
  <si>
    <t>Rulindo</t>
  </si>
  <si>
    <t>Rusizi</t>
  </si>
  <si>
    <t>Rutsiro</t>
  </si>
  <si>
    <t>Rwamagana</t>
  </si>
  <si>
    <t>District</t>
  </si>
  <si>
    <t>Number of live births</t>
  </si>
  <si>
    <t>Total</t>
  </si>
  <si>
    <t>Mother age</t>
  </si>
  <si>
    <t>Grand Total</t>
  </si>
  <si>
    <r>
      <t>Figure 10: Registered</t>
    </r>
    <r>
      <rPr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 xml:space="preserve">live births by age of mothers </t>
    </r>
  </si>
  <si>
    <t>Age</t>
  </si>
  <si>
    <t>Counts</t>
  </si>
  <si>
    <t>Percentages</t>
  </si>
  <si>
    <t>Single births</t>
  </si>
  <si>
    <t>Multiple births</t>
  </si>
  <si>
    <t>All</t>
  </si>
  <si>
    <t>FEMALE</t>
  </si>
  <si>
    <t>MALE</t>
  </si>
  <si>
    <t>1500-1999</t>
  </si>
  <si>
    <t>2000-2499</t>
  </si>
  <si>
    <t>2500-2999</t>
  </si>
  <si>
    <t>3000-3499</t>
  </si>
  <si>
    <t>3500-3999</t>
  </si>
  <si>
    <t>4000-4499</t>
  </si>
  <si>
    <t>6+</t>
  </si>
  <si>
    <t>Birth order</t>
  </si>
  <si>
    <t>Table 10: Summary comparison of fertility indicators from CRVS with other sources</t>
  </si>
  <si>
    <t>CRVS</t>
  </si>
  <si>
    <t>5-PHC 2022</t>
  </si>
  <si>
    <t xml:space="preserve">TFR </t>
  </si>
  <si>
    <t>3.7 </t>
  </si>
  <si>
    <t>GFR</t>
  </si>
  <si>
    <t>106.6 </t>
  </si>
  <si>
    <t>CBR</t>
  </si>
  <si>
    <t>27.6 </t>
  </si>
  <si>
    <t>Sex ratio at Birth</t>
  </si>
  <si>
    <t>102 </t>
  </si>
  <si>
    <t>Average weight at birth in grams</t>
  </si>
  <si>
    <t>Low birth weight (%)</t>
  </si>
  <si>
    <t>Note: Only sex ratio at birth and birth weight related indicators are based on unadjusted data</t>
  </si>
  <si>
    <t>Year</t>
  </si>
  <si>
    <t>Unadjusted</t>
  </si>
  <si>
    <t>Adjusted</t>
  </si>
  <si>
    <t>Total registered live births</t>
  </si>
  <si>
    <t>CBR (Per 1,000 population)</t>
  </si>
  <si>
    <t>Total estimated live births</t>
  </si>
  <si>
    <t>ASFR/1000</t>
  </si>
  <si>
    <t>Expected number of deaths (number)</t>
  </si>
  <si>
    <t>Death registration completeness (%)</t>
  </si>
  <si>
    <t>Crude death rate per 1,000 (Adjusted)</t>
  </si>
  <si>
    <t>Under-5 mortality rate per 1,000 live births (Adjusted)</t>
  </si>
  <si>
    <t>Sex ratio at death</t>
  </si>
  <si>
    <t xml:space="preserve">Table 13: Registered deaths by provinces with estimated population and by sex of decedent  </t>
  </si>
  <si>
    <t>Province of residence</t>
  </si>
  <si>
    <t>Number of registered deaths</t>
  </si>
  <si>
    <t xml:space="preserve">Rwanda </t>
  </si>
  <si>
    <t>Eastern Province</t>
  </si>
  <si>
    <t>Kigali city</t>
  </si>
  <si>
    <t>Northern Province</t>
  </si>
  <si>
    <t>Southern Province</t>
  </si>
  <si>
    <t>Western Province</t>
  </si>
  <si>
    <t>Percent distribution</t>
  </si>
  <si>
    <t>Community</t>
  </si>
  <si>
    <t>Health facility</t>
  </si>
  <si>
    <t xml:space="preserve">Figure 16: Age-sex distribution of registered deaths in rural areas </t>
  </si>
  <si>
    <t>Figure 18: Deaths registered by place of residence (urban and rural) and place of occurrence</t>
  </si>
  <si>
    <t>Number of marriages</t>
  </si>
  <si>
    <t>Population</t>
  </si>
  <si>
    <t>21-24</t>
  </si>
  <si>
    <t>40+</t>
  </si>
  <si>
    <t>Table 16: Groom and Bride age relationship at marriage date</t>
  </si>
  <si>
    <t>Table 17: Registered marriages by matrimonial regime</t>
  </si>
  <si>
    <t>Regime of marriage</t>
  </si>
  <si>
    <t>Count</t>
  </si>
  <si>
    <t>Percentage</t>
  </si>
  <si>
    <t>Community of property regime</t>
  </si>
  <si>
    <t>ISHIMWE</t>
  </si>
  <si>
    <t>INEZA</t>
  </si>
  <si>
    <t>MUGISHA</t>
  </si>
  <si>
    <t>UWASE</t>
  </si>
  <si>
    <t>IRAKOZE</t>
  </si>
  <si>
    <t>HIRWA</t>
  </si>
  <si>
    <t>IGIRANEZA</t>
  </si>
  <si>
    <t>IRADUKUNDA</t>
  </si>
  <si>
    <t>KWIZERA</t>
  </si>
  <si>
    <t>UMUTONIWASE</t>
  </si>
  <si>
    <t>IRASUBIZA</t>
  </si>
  <si>
    <t>IGANZE</t>
  </si>
  <si>
    <t>INEZAYIMANA</t>
  </si>
  <si>
    <t>GANZA</t>
  </si>
  <si>
    <t>NISHIMWE</t>
  </si>
  <si>
    <t>IRANZI</t>
  </si>
  <si>
    <t>IZIBYOSE</t>
  </si>
  <si>
    <t>IGIHOZO</t>
  </si>
  <si>
    <t>ISIMBI</t>
  </si>
  <si>
    <t>NIYOGISUBIZO</t>
  </si>
  <si>
    <t>UMUKUNDWA</t>
  </si>
  <si>
    <t>NIYONKURU</t>
  </si>
  <si>
    <t>UWAMAHORO</t>
  </si>
  <si>
    <t>BYIRINGIRO</t>
  </si>
  <si>
    <t>UMUHOZA</t>
  </si>
  <si>
    <t>BYISHIMO</t>
  </si>
  <si>
    <t>NIYOGUSHIMWA</t>
  </si>
  <si>
    <t>Age groups</t>
  </si>
  <si>
    <t>Urban</t>
  </si>
  <si>
    <t>Rural</t>
  </si>
  <si>
    <t xml:space="preserve"> </t>
  </si>
  <si>
    <t>Number of VAs</t>
  </si>
  <si>
    <t>80 +</t>
  </si>
  <si>
    <t>Figure 2: 5-Years Age-group Population Pyramid, 2023</t>
  </si>
  <si>
    <r>
      <t>Source: NISR, 5</t>
    </r>
    <r>
      <rPr>
        <b/>
        <i/>
        <vertAlign val="superscript"/>
        <sz val="10"/>
        <color theme="1"/>
        <rFont val="Times New Roman"/>
        <family val="1"/>
      </rPr>
      <t>th</t>
    </r>
    <r>
      <rPr>
        <b/>
        <i/>
        <sz val="10"/>
        <color theme="1"/>
        <rFont val="Times New Roman"/>
        <family val="1"/>
      </rPr>
      <t xml:space="preserve"> Rwanda Population and Housing Census, 2023</t>
    </r>
  </si>
  <si>
    <t>Source: Data from CRVS system, 2019-2023</t>
  </si>
  <si>
    <t>Figure 7: Completeness of birth and death registration in %, 2019-2023</t>
  </si>
  <si>
    <t>Source: CRVS system; 4-PHC and 5-PHC RPHC, 219-2023 (NISR)</t>
  </si>
  <si>
    <t>Adjusted numbers, 2023</t>
  </si>
  <si>
    <t>Source: CRVS system and 5-PHC, 2023</t>
  </si>
  <si>
    <t>Source: CRVS system, 4th PHC Projections and 5-PHC, 2023</t>
  </si>
  <si>
    <t>Infant mortality rate (0 year)</t>
  </si>
  <si>
    <t>Table 14: Registered deaths by place of occurrence and Districts of reseidence</t>
  </si>
  <si>
    <t>Source: CRVS system and 5-PHC Projections, 2023</t>
  </si>
  <si>
    <t>Figure 9: Proportion of timely registered biths in %, 2019 to 2023</t>
  </si>
  <si>
    <t>Same as place of usual residence</t>
  </si>
  <si>
    <t>Other places</t>
  </si>
  <si>
    <t>Foreign</t>
  </si>
  <si>
    <t>Source: CRVS system, 2023</t>
  </si>
  <si>
    <t>Source: Data CRVS system, 2023</t>
  </si>
  <si>
    <t>&lt;1500</t>
  </si>
  <si>
    <t>Weight</t>
  </si>
  <si>
    <t>Frequency</t>
  </si>
  <si>
    <r>
      <t>Source: CRVS system &amp; 5</t>
    </r>
    <r>
      <rPr>
        <b/>
        <i/>
        <vertAlign val="superscript"/>
        <sz val="10"/>
        <color theme="1"/>
        <rFont val="Times New Roman"/>
        <family val="1"/>
      </rPr>
      <t>th</t>
    </r>
    <r>
      <rPr>
        <b/>
        <i/>
        <sz val="10"/>
        <color theme="1"/>
        <rFont val="Times New Roman"/>
        <family val="1"/>
      </rPr>
      <t xml:space="preserve"> RPHC, 2023</t>
    </r>
  </si>
  <si>
    <t>Table 11: Unadjusted and Adjusted crude birth rate, 2019-2023</t>
  </si>
  <si>
    <r>
      <t>Note: Female population data were sourced from the 5</t>
    </r>
    <r>
      <rPr>
        <b/>
        <vertAlign val="superscript"/>
        <sz val="9"/>
        <color theme="1"/>
        <rFont val="Times New Roman"/>
        <family val="1"/>
      </rPr>
      <t>th</t>
    </r>
    <r>
      <rPr>
        <b/>
        <sz val="9"/>
        <color theme="1"/>
        <rFont val="Times New Roman"/>
        <family val="1"/>
      </rPr>
      <t xml:space="preserve"> RPHC, 2023</t>
    </r>
  </si>
  <si>
    <t>Table 12: Summary mortality statistics, 2023</t>
  </si>
  <si>
    <t xml:space="preserve">Timely registered </t>
  </si>
  <si>
    <t>late registration</t>
  </si>
  <si>
    <t>Figure 14: Proportion of timely registered deaths in %, 2019 to 2023</t>
  </si>
  <si>
    <t>Not sated</t>
  </si>
  <si>
    <t xml:space="preserve">Estimated Populations </t>
  </si>
  <si>
    <t>Row Labels</t>
  </si>
  <si>
    <t>0 1-4</t>
  </si>
  <si>
    <t>0 5-9</t>
  </si>
  <si>
    <t>80-85</t>
  </si>
  <si>
    <t>1-4</t>
  </si>
  <si>
    <t>COMMUNITY</t>
  </si>
  <si>
    <t>HF</t>
  </si>
  <si>
    <t>Residence</t>
  </si>
  <si>
    <t>Proportion of timely registered deaths</t>
  </si>
  <si>
    <t>Proportion of timely registered births</t>
  </si>
  <si>
    <t>Table 15: Registered marriages, 2019-2023</t>
  </si>
  <si>
    <t xml:space="preserve"> Bugesera</t>
  </si>
  <si>
    <t xml:space="preserve"> Burera</t>
  </si>
  <si>
    <t xml:space="preserve"> Gakenke</t>
  </si>
  <si>
    <t xml:space="preserve"> Gasabo</t>
  </si>
  <si>
    <t xml:space="preserve"> Gatsibo</t>
  </si>
  <si>
    <t xml:space="preserve"> Gicumbi</t>
  </si>
  <si>
    <t xml:space="preserve"> Gisagara</t>
  </si>
  <si>
    <t xml:space="preserve"> Huye</t>
  </si>
  <si>
    <t xml:space="preserve"> Kamonyi</t>
  </si>
  <si>
    <t xml:space="preserve"> Karongi</t>
  </si>
  <si>
    <t xml:space="preserve"> Kayonza</t>
  </si>
  <si>
    <t xml:space="preserve"> Kicukiro</t>
  </si>
  <si>
    <t xml:space="preserve"> Kirehe</t>
  </si>
  <si>
    <t xml:space="preserve"> Muhanga</t>
  </si>
  <si>
    <t xml:space="preserve"> Musanze</t>
  </si>
  <si>
    <t xml:space="preserve"> Ngoma</t>
  </si>
  <si>
    <t xml:space="preserve"> Ngororero</t>
  </si>
  <si>
    <t xml:space="preserve"> Nyabihu</t>
  </si>
  <si>
    <t xml:space="preserve"> Nyagatare</t>
  </si>
  <si>
    <t xml:space="preserve"> Nyamagabe</t>
  </si>
  <si>
    <t xml:space="preserve"> Nyamasheke</t>
  </si>
  <si>
    <t xml:space="preserve"> Nyanza</t>
  </si>
  <si>
    <t xml:space="preserve"> Nyarugenge</t>
  </si>
  <si>
    <t xml:space="preserve"> Nyaruguru</t>
  </si>
  <si>
    <t xml:space="preserve"> Rubavu</t>
  </si>
  <si>
    <t xml:space="preserve"> Ruhango</t>
  </si>
  <si>
    <t xml:space="preserve"> Rulindo</t>
  </si>
  <si>
    <t xml:space="preserve"> Rusizi</t>
  </si>
  <si>
    <t xml:space="preserve"> Rutsiro</t>
  </si>
  <si>
    <t xml:space="preserve"> Rwamagana</t>
  </si>
  <si>
    <t>Embassy</t>
  </si>
  <si>
    <t>Figure 28: Marriages registered by location of registration office</t>
  </si>
  <si>
    <t>Wife</t>
  </si>
  <si>
    <t>Husband</t>
  </si>
  <si>
    <t xml:space="preserve"> Source: Data from CRVS system, 2023.</t>
  </si>
  <si>
    <t>Figure 29: Marriages registered in 2023 by age of bride and groom</t>
  </si>
  <si>
    <t>Age of wife</t>
  </si>
  <si>
    <t>Age of husband</t>
  </si>
  <si>
    <t>Limited Community of property regime</t>
  </si>
  <si>
    <t>Separation of property regime</t>
  </si>
  <si>
    <t>Source: Data from CRVS system, 2023</t>
  </si>
  <si>
    <t>University or higher</t>
  </si>
  <si>
    <t>Primary</t>
  </si>
  <si>
    <t>Lower secondary</t>
  </si>
  <si>
    <t>Upper Secondary</t>
  </si>
  <si>
    <t>Post-primary</t>
  </si>
  <si>
    <t>Preschool</t>
  </si>
  <si>
    <t>None/ never attended</t>
  </si>
  <si>
    <t>Table 19: Marriage regime and husband's education</t>
  </si>
  <si>
    <t>Proprtion of timely registred births</t>
  </si>
  <si>
    <t>Proportion of late registered births</t>
  </si>
  <si>
    <t>Table 10: Average weight at birth by age of mothers</t>
  </si>
  <si>
    <t>Timely registered births</t>
  </si>
  <si>
    <t>Late registrations of birth</t>
  </si>
  <si>
    <t>Expected births</t>
  </si>
  <si>
    <t>Timely registered births/expected</t>
  </si>
  <si>
    <t xml:space="preserve">late registrations of birth/Expected </t>
  </si>
  <si>
    <t>Total completeness rate</t>
  </si>
  <si>
    <t>Timely registered deaths as a share of expected deaths</t>
  </si>
  <si>
    <t>Births registered within 30 days as a share of expected births</t>
  </si>
  <si>
    <t>Births registered after 30 days as a share of expected births</t>
  </si>
  <si>
    <t>Unregistered births as a share of expected births</t>
  </si>
  <si>
    <t>Unregistered deaths as a share of expected deaths</t>
  </si>
  <si>
    <t>Late registration of deaths as a share of expected deaths</t>
  </si>
  <si>
    <t>Neonatal</t>
  </si>
  <si>
    <t>Figure 6: Proportions of timely registered births and deaths in %, 2019 to 2023</t>
  </si>
  <si>
    <t>Figure 8: Change in birth registration completeness rate, 2019-2023</t>
  </si>
  <si>
    <t>Registered births</t>
  </si>
  <si>
    <t>Completeness rate (%)</t>
  </si>
  <si>
    <t>Source: CRVS system  &amp; PHC-5, 2023</t>
  </si>
  <si>
    <t>Figure 9: Registered and unregistered births as shares (%) of expected births, 2023</t>
  </si>
  <si>
    <t>Table 6: Registered live births by mothers’ residence districts</t>
  </si>
  <si>
    <t>Table 7: Registered live births by place of occurrence and by place of usual residence of mothers, 2023</t>
  </si>
  <si>
    <t>Table 8: Registered live births by age of mothers and pregnancy type, 2023</t>
  </si>
  <si>
    <t>Figure 12: Shares (%) of registered live births by weight at birth and sex</t>
  </si>
  <si>
    <t>Figure 13: Frequency of birth order (%) in 2023 compared to 2022</t>
  </si>
  <si>
    <t>Figure 14: Age Specific Fertility Rate per 1,000 women (unadjusted)</t>
  </si>
  <si>
    <r>
      <t>Source: CRVS system and 5</t>
    </r>
    <r>
      <rPr>
        <b/>
        <i/>
        <vertAlign val="superscript"/>
        <sz val="8"/>
        <color theme="1"/>
        <rFont val="Times New Roman"/>
        <family val="1"/>
      </rPr>
      <t>th</t>
    </r>
    <r>
      <rPr>
        <b/>
        <i/>
        <sz val="8"/>
        <color theme="1"/>
        <rFont val="Times New Roman"/>
        <family val="1"/>
      </rPr>
      <t xml:space="preserve"> PHC (NISR), 2023</t>
    </r>
  </si>
  <si>
    <t>Source: CRVS system and population and housing census Projections, 2023</t>
  </si>
  <si>
    <t>Figure 15: Change in death registration completeness rate (%), 2019-2023</t>
  </si>
  <si>
    <t>Figure 16: Registered and unregistered deaths as shares (%) of expected deaths, 2023</t>
  </si>
  <si>
    <t>4000+</t>
  </si>
  <si>
    <t>Total/Completeness rate</t>
  </si>
  <si>
    <t>Figure 17: Proportion of timely registered deaths in %, 2019 to 2023</t>
  </si>
  <si>
    <t>Timely registered</t>
  </si>
  <si>
    <t>Late registrations</t>
  </si>
  <si>
    <t>District name</t>
  </si>
  <si>
    <t>Figure 18: Age-Sex structure of all registered deaths (counts), 2023</t>
  </si>
  <si>
    <t xml:space="preserve">Figure 20: Age-sex distribution of registered deaths in urban areas </t>
  </si>
  <si>
    <t xml:space="preserve">Figure 22: Age sex distribution (%) of deaths certified by health facilities using MCCoD </t>
  </si>
  <si>
    <t>Figure 23: Distribution of institutional cause of death by usability, 2023.</t>
  </si>
  <si>
    <t xml:space="preserve">Figure 24: Distribution of usable death causes at health facilities by three main Broad Groups </t>
  </si>
  <si>
    <t>Communicable, maternal, perinatal and nutritional conditions</t>
  </si>
  <si>
    <t>Injuries</t>
  </si>
  <si>
    <t>Figure 25: Death causes recorded by health facilities in broad groups by age of Males</t>
  </si>
  <si>
    <t>Figure 26: Death causes recorded by health facilities in broad groups by age of females</t>
  </si>
  <si>
    <r>
      <t>Figure 27: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Times New Roman"/>
        <family val="1"/>
      </rPr>
      <t>Age sex distribution (%) of community deaths recorded in 2023</t>
    </r>
  </si>
  <si>
    <t>Figure 28: Distribution of usable community causes of death by broad groups</t>
  </si>
  <si>
    <t>GroupI: Communicable</t>
  </si>
  <si>
    <t>Group II: Non-communicable</t>
  </si>
  <si>
    <t>Group III: Injuries</t>
  </si>
  <si>
    <t>Crude marriage rate (0/00)</t>
  </si>
  <si>
    <t>Registration office location District</t>
  </si>
  <si>
    <t>Husband’s education level</t>
  </si>
  <si>
    <t xml:space="preserve"> Wife's education level</t>
  </si>
  <si>
    <t>Table 18: Husband’s and wife’ s education at marriage date</t>
  </si>
  <si>
    <t> Marriage Regime</t>
  </si>
  <si>
    <t>Husbands' education level (counts)</t>
  </si>
  <si>
    <t>Husbands' education level (percentages)</t>
  </si>
  <si>
    <t>Wife’s education level (counts) </t>
  </si>
  <si>
    <t>Wife’s education level (percentages) </t>
  </si>
  <si>
    <r>
      <t>Table 20: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Marriage regime and wife's education</t>
    </r>
  </si>
  <si>
    <t>Child surnames</t>
  </si>
  <si>
    <t>Total Counts</t>
  </si>
  <si>
    <t>UWINEZA</t>
  </si>
  <si>
    <t>MANZI</t>
  </si>
  <si>
    <t>KUNDWA</t>
  </si>
  <si>
    <t>MUCYO</t>
  </si>
  <si>
    <t>Annex 1: Top 20 most preferred babies’ surname in 2023 by sex</t>
  </si>
  <si>
    <t>Top 20 Leading COD,Male, all ages</t>
  </si>
  <si>
    <t>Top 20 Leading COD, Female, all ages</t>
  </si>
  <si>
    <t xml:space="preserve">Rank </t>
  </si>
  <si>
    <t>Cause</t>
  </si>
  <si>
    <t>%</t>
  </si>
  <si>
    <t>Prematurity and low birth weight</t>
  </si>
  <si>
    <t>Birth asphyxia and birth trauma</t>
  </si>
  <si>
    <t>Cerebrovascular disease</t>
  </si>
  <si>
    <t>Nephritis and nephrosis</t>
  </si>
  <si>
    <t>Diabetes mellitus</t>
  </si>
  <si>
    <t>Road traffic accidents</t>
  </si>
  <si>
    <t>HIV</t>
  </si>
  <si>
    <t>Tuberculosis</t>
  </si>
  <si>
    <t>Lower respiratory infections</t>
  </si>
  <si>
    <t>Endocrine disorders</t>
  </si>
  <si>
    <t>Congenital heart anomalies</t>
  </si>
  <si>
    <t>Diarrhoeal diseases</t>
  </si>
  <si>
    <t>Protein-energy malnutrition</t>
  </si>
  <si>
    <t>Liver cancer</t>
  </si>
  <si>
    <t>Hepatitis B</t>
  </si>
  <si>
    <t>Prostate cancer</t>
  </si>
  <si>
    <t>Lymphomas and multiple myeloma</t>
  </si>
  <si>
    <t>Inflammatory heart diseases</t>
  </si>
  <si>
    <t>Leukaemia</t>
  </si>
  <si>
    <t>Cervix uteri cancer</t>
  </si>
  <si>
    <t>Peptic ulcer</t>
  </si>
  <si>
    <t>Hypertensive disease</t>
  </si>
  <si>
    <t>Meningitis</t>
  </si>
  <si>
    <t>Hepatitis C</t>
  </si>
  <si>
    <t>Annex 2:  Top 20 leading causes of death at health facilities by sex, all ages (2023)</t>
  </si>
  <si>
    <t xml:space="preserve">Top 20 Leading COD, both sexes, all ages </t>
  </si>
  <si>
    <t xml:space="preserve">Top 20 Leading COD, both sexes, 0 -4 Years </t>
  </si>
  <si>
    <t>Abdominal wall defect</t>
  </si>
  <si>
    <t>Down syndrome</t>
  </si>
  <si>
    <t>Spina bifida</t>
  </si>
  <si>
    <t>Skin diseases</t>
  </si>
  <si>
    <t>Iron deficiency Anaemia</t>
  </si>
  <si>
    <t>Epilepsy</t>
  </si>
  <si>
    <t>Stomach cancer</t>
  </si>
  <si>
    <t>Chronic obstructive pulmonary disease</t>
  </si>
  <si>
    <t>Annex 3: Top 20 leading causes of death at health facilities, both Sexes (2023)</t>
  </si>
  <si>
    <t>S/N</t>
  </si>
  <si>
    <t>Cause of deaths</t>
  </si>
  <si>
    <t> S/N</t>
  </si>
  <si>
    <t>Cause of death</t>
  </si>
  <si>
    <t xml:space="preserve">Percentages </t>
  </si>
  <si>
    <t>Other and unspecified cardiac dis</t>
  </si>
  <si>
    <t>Digestive neoplasms</t>
  </si>
  <si>
    <t>HIV/AIDS related death</t>
  </si>
  <si>
    <t>Acute cardiac disease</t>
  </si>
  <si>
    <t>Pulmonary tuberculosis</t>
  </si>
  <si>
    <t>Stroke</t>
  </si>
  <si>
    <t>Reproductive neoplasms MF</t>
  </si>
  <si>
    <t>Assault</t>
  </si>
  <si>
    <t>Acute resp infect incl pneumonia</t>
  </si>
  <si>
    <t>Road traffic accident</t>
  </si>
  <si>
    <t>Other and unspecified neoplasms</t>
  </si>
  <si>
    <t>Liver cirrhosis</t>
  </si>
  <si>
    <t>Chronic obstructive pulmonary dis</t>
  </si>
  <si>
    <t>Respiratory neoplasms</t>
  </si>
  <si>
    <t>Acute abdomen</t>
  </si>
  <si>
    <t>Severe malnutrition</t>
  </si>
  <si>
    <t>Other and unspecified NCD</t>
  </si>
  <si>
    <t>Other and unspecified infect dis</t>
  </si>
  <si>
    <t>Malaria</t>
  </si>
  <si>
    <t>Obstetric haemorrhage</t>
  </si>
  <si>
    <t>Meningitis and encephalitis</t>
  </si>
  <si>
    <t>Annex 4: Top 20 leading cause of death in community by sex, all ages (2023)</t>
  </si>
  <si>
    <t>Causes of death</t>
  </si>
  <si>
    <t>Number of deaths</t>
  </si>
  <si>
    <t>Diarrheal diseases</t>
  </si>
  <si>
    <t xml:space="preserve">Annex 5: Top 20 leading cause of death in community, both sexes, all ages (2023) </t>
  </si>
  <si>
    <t>Major Group</t>
  </si>
  <si>
    <t>Number</t>
  </si>
  <si>
    <t>Group I: Communicable</t>
  </si>
  <si>
    <t>Infectious</t>
  </si>
  <si>
    <t>Maternal</t>
  </si>
  <si>
    <t>Nutrition</t>
  </si>
  <si>
    <t>Group II: Non-Communicable</t>
  </si>
  <si>
    <t>Cancers</t>
  </si>
  <si>
    <t>Other NCD</t>
  </si>
  <si>
    <t>External Causes</t>
  </si>
  <si>
    <t>Undetermined &amp; Ill defined</t>
  </si>
  <si>
    <t>undetermined</t>
  </si>
  <si>
    <t>Annex 6: Major causes of death in the community disaggregated by sex, 2023</t>
  </si>
  <si>
    <t>80+</t>
  </si>
  <si>
    <t>Annex 7: Numbers of total population in 2023 by age groups and sex (projections)</t>
  </si>
  <si>
    <t>#</t>
  </si>
  <si>
    <t>Cause of death quality</t>
  </si>
  <si>
    <t xml:space="preserve">Unusable </t>
  </si>
  <si>
    <t>Usable</t>
  </si>
  <si>
    <t>Major broader Cause</t>
  </si>
  <si>
    <t>Case numbers</t>
  </si>
  <si>
    <t xml:space="preserve">Percentage </t>
  </si>
  <si>
    <t>Noncommunicable diseases</t>
  </si>
  <si>
    <t>injuries</t>
  </si>
  <si>
    <t xml:space="preserve">Total </t>
  </si>
  <si>
    <t>Age group</t>
  </si>
  <si>
    <t>M0-4</t>
  </si>
  <si>
    <t>M5-9</t>
  </si>
  <si>
    <t>M10-14</t>
  </si>
  <si>
    <t>M15-19</t>
  </si>
  <si>
    <t>M20-24</t>
  </si>
  <si>
    <t>M25-29</t>
  </si>
  <si>
    <t>M30-34</t>
  </si>
  <si>
    <t>M35-39</t>
  </si>
  <si>
    <t>M40-44</t>
  </si>
  <si>
    <t>M45-49</t>
  </si>
  <si>
    <t>M50-54</t>
  </si>
  <si>
    <t>M55-59</t>
  </si>
  <si>
    <t>M60-64</t>
  </si>
  <si>
    <t>M65-69</t>
  </si>
  <si>
    <t>M70-74</t>
  </si>
  <si>
    <t>M75-79</t>
  </si>
  <si>
    <t>M80-84</t>
  </si>
  <si>
    <t>M85+</t>
  </si>
  <si>
    <t xml:space="preserve">Age group </t>
  </si>
  <si>
    <t>F0-4</t>
  </si>
  <si>
    <t>F5-9</t>
  </si>
  <si>
    <t>F10-14</t>
  </si>
  <si>
    <t>F15-19</t>
  </si>
  <si>
    <t>F20-24</t>
  </si>
  <si>
    <t>F25-29</t>
  </si>
  <si>
    <t>F30-34</t>
  </si>
  <si>
    <t>F35-39</t>
  </si>
  <si>
    <t>F40-44</t>
  </si>
  <si>
    <t>F45-49</t>
  </si>
  <si>
    <t>F50-54</t>
  </si>
  <si>
    <t>F55-59</t>
  </si>
  <si>
    <t>F60-64</t>
  </si>
  <si>
    <t>F65-69</t>
  </si>
  <si>
    <t>F70-74</t>
  </si>
  <si>
    <t>F75-79</t>
  </si>
  <si>
    <t>F80-84</t>
  </si>
  <si>
    <t>F85+</t>
  </si>
  <si>
    <t>85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</si>
</sst>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0.0"/>
    <numFmt numFmtId="165" formatCode="_-* #,##0_-;\-* #,##0_-;_-* &quot;-&quot;??_-;_-@_-"/>
    <numFmt numFmtId="166" formatCode="_-* #,##0.0_-;\-* #,##0.0_-;_-* &quot;-&quot;??_-;_-@_-"/>
    <numFmt numFmtId="167" formatCode="_-* #,##0.0_-;\-* #,##0.0_-;_-* &quot;-&quot;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vertAlign val="superscript"/>
      <sz val="10"/>
      <color theme="1"/>
      <name val="Times New Roman"/>
      <family val="1"/>
    </font>
    <font>
      <sz val="12"/>
      <color theme="1"/>
      <name val="Times New Roman"/>
      <family val="1"/>
    </font>
    <font>
      <b/>
      <i/>
      <sz val="9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Calibri"/>
      <family val="2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vertAlign val="superscript"/>
      <sz val="9"/>
      <color theme="1"/>
      <name val="Times New Roman"/>
      <family val="1"/>
    </font>
    <font>
      <b/>
      <sz val="11"/>
      <name val="Calibri"/>
      <family val="2"/>
      <scheme val="minor"/>
    </font>
    <font>
      <b/>
      <sz val="12"/>
      <name val="Times New Roman"/>
      <family val="1"/>
    </font>
    <font>
      <b/>
      <i/>
      <sz val="11"/>
      <color rgb="FF000000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b/>
      <sz val="10"/>
      <color theme="1"/>
      <name val="Calibri"/>
      <family val="2"/>
      <scheme val="minor"/>
    </font>
    <font>
      <sz val="12"/>
      <name val="Times New Roman"/>
      <family val="1"/>
    </font>
    <font>
      <b/>
      <sz val="11"/>
      <name val="Times New Roman"/>
      <family val="1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8"/>
      <color theme="1"/>
      <name val="Times New Roman"/>
      <family val="1"/>
    </font>
    <font>
      <b/>
      <i/>
      <vertAlign val="superscript"/>
      <sz val="8"/>
      <color theme="1"/>
      <name val="Times New Roman"/>
      <family val="1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name val="Times New Roman"/>
      <family val="1"/>
    </font>
    <font>
      <b/>
      <sz val="12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Aptos Narrow"/>
      <family val="2"/>
    </font>
    <font>
      <sz val="11"/>
      <color theme="1"/>
      <name val="Aptos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FF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C0E6F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4">
    <xf numFmtId="0" fontId="0" fillId="0" borderId="0" xfId="0"/>
    <xf numFmtId="0" fontId="0" fillId="0" borderId="1" xfId="0" applyBorder="1"/>
    <xf numFmtId="0" fontId="2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right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0" fontId="13" fillId="0" borderId="0" xfId="2" applyAlignment="1">
      <alignment vertical="center"/>
    </xf>
    <xf numFmtId="0" fontId="8" fillId="0" borderId="1" xfId="0" applyFont="1" applyBorder="1" applyAlignment="1">
      <alignment vertical="center" wrapText="1"/>
    </xf>
    <xf numFmtId="164" fontId="0" fillId="0" borderId="1" xfId="0" applyNumberFormat="1" applyBorder="1"/>
    <xf numFmtId="0" fontId="15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right" vertical="center"/>
    </xf>
    <xf numFmtId="0" fontId="4" fillId="0" borderId="0" xfId="0" applyFont="1"/>
    <xf numFmtId="41" fontId="0" fillId="0" borderId="1" xfId="1" applyFont="1" applyBorder="1"/>
    <xf numFmtId="0" fontId="19" fillId="0" borderId="0" xfId="0" applyFont="1" applyAlignment="1">
      <alignment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3" fillId="0" borderId="0" xfId="0" applyFont="1"/>
    <xf numFmtId="0" fontId="15" fillId="0" borderId="1" xfId="0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right" vertical="center" wrapText="1"/>
    </xf>
    <xf numFmtId="3" fontId="12" fillId="0" borderId="1" xfId="0" applyNumberFormat="1" applyFont="1" applyBorder="1" applyAlignment="1">
      <alignment horizontal="right" vertical="center"/>
    </xf>
    <xf numFmtId="3" fontId="18" fillId="0" borderId="1" xfId="0" applyNumberFormat="1" applyFont="1" applyBorder="1" applyAlignment="1">
      <alignment horizontal="right" vertical="center" wrapText="1"/>
    </xf>
    <xf numFmtId="0" fontId="9" fillId="0" borderId="1" xfId="0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4" fillId="0" borderId="1" xfId="2" applyFont="1" applyBorder="1" applyAlignment="1">
      <alignment vertical="center" wrapText="1"/>
    </xf>
    <xf numFmtId="0" fontId="22" fillId="0" borderId="1" xfId="2" applyFont="1" applyBorder="1" applyAlignment="1">
      <alignment horizontal="right" vertical="center" wrapText="1"/>
    </xf>
    <xf numFmtId="0" fontId="15" fillId="0" borderId="0" xfId="0" applyFont="1" applyAlignment="1">
      <alignment horizontal="left" vertical="center"/>
    </xf>
    <xf numFmtId="0" fontId="14" fillId="0" borderId="0" xfId="0" applyFont="1"/>
    <xf numFmtId="0" fontId="14" fillId="0" borderId="0" xfId="2" applyFont="1" applyAlignment="1">
      <alignment vertical="center"/>
    </xf>
    <xf numFmtId="2" fontId="0" fillId="0" borderId="1" xfId="0" applyNumberFormat="1" applyBorder="1"/>
    <xf numFmtId="0" fontId="18" fillId="0" borderId="0" xfId="0" applyFont="1"/>
    <xf numFmtId="41" fontId="18" fillId="0" borderId="1" xfId="1" applyFont="1" applyBorder="1"/>
    <xf numFmtId="164" fontId="18" fillId="0" borderId="1" xfId="0" applyNumberFormat="1" applyFont="1" applyBorder="1"/>
    <xf numFmtId="3" fontId="12" fillId="0" borderId="1" xfId="0" applyNumberFormat="1" applyFont="1" applyBorder="1" applyAlignment="1">
      <alignment horizontal="right" vertical="center" wrapText="1"/>
    </xf>
    <xf numFmtId="0" fontId="2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5" fillId="0" borderId="1" xfId="0" applyFont="1" applyBorder="1"/>
    <xf numFmtId="0" fontId="18" fillId="0" borderId="1" xfId="0" applyFont="1" applyBorder="1"/>
    <xf numFmtId="165" fontId="18" fillId="0" borderId="1" xfId="0" applyNumberFormat="1" applyFont="1" applyBorder="1"/>
    <xf numFmtId="0" fontId="25" fillId="0" borderId="0" xfId="0" applyFont="1" applyAlignment="1">
      <alignment vertical="center"/>
    </xf>
    <xf numFmtId="164" fontId="12" fillId="0" borderId="1" xfId="0" applyNumberFormat="1" applyFont="1" applyBorder="1" applyAlignment="1">
      <alignment vertical="center" wrapText="1"/>
    </xf>
    <xf numFmtId="164" fontId="0" fillId="0" borderId="0" xfId="0" applyNumberFormat="1"/>
    <xf numFmtId="41" fontId="18" fillId="0" borderId="0" xfId="1" applyFont="1" applyBorder="1"/>
    <xf numFmtId="0" fontId="26" fillId="0" borderId="0" xfId="2" applyFont="1" applyAlignment="1">
      <alignment vertical="center"/>
    </xf>
    <xf numFmtId="0" fontId="15" fillId="2" borderId="1" xfId="0" applyFont="1" applyFill="1" applyBorder="1"/>
    <xf numFmtId="0" fontId="15" fillId="2" borderId="2" xfId="0" applyFont="1" applyFill="1" applyBorder="1"/>
    <xf numFmtId="0" fontId="15" fillId="2" borderId="6" xfId="0" applyFont="1" applyFill="1" applyBorder="1"/>
    <xf numFmtId="0" fontId="15" fillId="2" borderId="3" xfId="0" applyFont="1" applyFill="1" applyBorder="1"/>
    <xf numFmtId="0" fontId="15" fillId="3" borderId="1" xfId="0" applyFont="1" applyFill="1" applyBorder="1"/>
    <xf numFmtId="0" fontId="15" fillId="3" borderId="1" xfId="0" applyFont="1" applyFill="1" applyBorder="1" applyAlignment="1">
      <alignment wrapText="1"/>
    </xf>
    <xf numFmtId="0" fontId="15" fillId="3" borderId="1" xfId="0" applyFont="1" applyFill="1" applyBorder="1" applyAlignment="1">
      <alignment horizontal="left"/>
    </xf>
    <xf numFmtId="41" fontId="15" fillId="3" borderId="1" xfId="1" applyFont="1" applyFill="1" applyBorder="1" applyAlignment="1">
      <alignment horizontal="right"/>
    </xf>
    <xf numFmtId="164" fontId="15" fillId="2" borderId="1" xfId="0" applyNumberFormat="1" applyFont="1" applyFill="1" applyBorder="1"/>
    <xf numFmtId="0" fontId="18" fillId="0" borderId="1" xfId="0" applyFont="1" applyBorder="1" applyAlignment="1">
      <alignment horizontal="left"/>
    </xf>
    <xf numFmtId="41" fontId="18" fillId="2" borderId="1" xfId="1" applyFont="1" applyFill="1" applyBorder="1"/>
    <xf numFmtId="0" fontId="25" fillId="0" borderId="0" xfId="0" applyFont="1"/>
    <xf numFmtId="0" fontId="25" fillId="0" borderId="0" xfId="0" applyFont="1" applyAlignment="1">
      <alignment horizontal="left" vertical="center"/>
    </xf>
    <xf numFmtId="0" fontId="27" fillId="0" borderId="0" xfId="0" applyFont="1"/>
    <xf numFmtId="0" fontId="15" fillId="0" borderId="0" xfId="0" applyFont="1"/>
    <xf numFmtId="164" fontId="18" fillId="0" borderId="0" xfId="0" applyNumberFormat="1" applyFont="1"/>
    <xf numFmtId="0" fontId="15" fillId="0" borderId="1" xfId="0" applyFont="1" applyBorder="1" applyAlignment="1">
      <alignment vertical="center"/>
    </xf>
    <xf numFmtId="164" fontId="18" fillId="0" borderId="1" xfId="0" applyNumberFormat="1" applyFont="1" applyBorder="1" applyAlignment="1">
      <alignment horizontal="right" vertical="center" wrapText="1"/>
    </xf>
    <xf numFmtId="164" fontId="12" fillId="0" borderId="1" xfId="0" applyNumberFormat="1" applyFont="1" applyBorder="1" applyAlignment="1">
      <alignment horizontal="right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2" fillId="3" borderId="1" xfId="0" applyFont="1" applyFill="1" applyBorder="1"/>
    <xf numFmtId="41" fontId="2" fillId="0" borderId="1" xfId="1" applyFont="1" applyBorder="1"/>
    <xf numFmtId="0" fontId="0" fillId="0" borderId="1" xfId="0" quotePrefix="1" applyBorder="1"/>
    <xf numFmtId="0" fontId="2" fillId="4" borderId="1" xfId="0" applyFont="1" applyFill="1" applyBorder="1"/>
    <xf numFmtId="0" fontId="2" fillId="5" borderId="1" xfId="0" applyFont="1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5" borderId="1" xfId="0" applyFill="1" applyBorder="1"/>
    <xf numFmtId="0" fontId="2" fillId="3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1" fontId="18" fillId="0" borderId="1" xfId="1" applyFont="1" applyBorder="1" applyAlignment="1"/>
    <xf numFmtId="0" fontId="12" fillId="0" borderId="1" xfId="0" applyFont="1" applyBorder="1" applyAlignment="1">
      <alignment horizontal="center"/>
    </xf>
    <xf numFmtId="166" fontId="10" fillId="0" borderId="1" xfId="0" applyNumberFormat="1" applyFont="1" applyBorder="1" applyAlignment="1">
      <alignment horizontal="right" vertical="center" wrapText="1"/>
    </xf>
    <xf numFmtId="41" fontId="15" fillId="0" borderId="1" xfId="1" applyFont="1" applyBorder="1"/>
    <xf numFmtId="164" fontId="6" fillId="0" borderId="1" xfId="0" applyNumberFormat="1" applyFont="1" applyBorder="1" applyAlignment="1">
      <alignment horizontal="right" vertical="center"/>
    </xf>
    <xf numFmtId="0" fontId="16" fillId="0" borderId="1" xfId="0" applyFont="1" applyBorder="1"/>
    <xf numFmtId="41" fontId="0" fillId="0" borderId="1" xfId="1" applyFont="1" applyBorder="1" applyAlignment="1"/>
    <xf numFmtId="164" fontId="10" fillId="0" borderId="1" xfId="0" applyNumberFormat="1" applyFont="1" applyBorder="1" applyAlignment="1">
      <alignment wrapText="1"/>
    </xf>
    <xf numFmtId="3" fontId="10" fillId="0" borderId="1" xfId="0" applyNumberFormat="1" applyFont="1" applyBorder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3" fontId="10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23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0" fontId="14" fillId="0" borderId="1" xfId="0" applyFont="1" applyBorder="1" applyAlignment="1">
      <alignment horizontal="right"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1" fontId="0" fillId="0" borderId="1" xfId="0" applyNumberFormat="1" applyBorder="1"/>
    <xf numFmtId="0" fontId="8" fillId="0" borderId="0" xfId="0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center" wrapText="1"/>
    </xf>
    <xf numFmtId="41" fontId="0" fillId="0" borderId="1" xfId="0" applyNumberFormat="1" applyBorder="1"/>
    <xf numFmtId="41" fontId="2" fillId="0" borderId="1" xfId="0" applyNumberFormat="1" applyFont="1" applyBorder="1"/>
    <xf numFmtId="3" fontId="0" fillId="0" borderId="1" xfId="0" applyNumberFormat="1" applyBorder="1"/>
    <xf numFmtId="3" fontId="30" fillId="0" borderId="1" xfId="0" applyNumberFormat="1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31" fillId="0" borderId="1" xfId="0" applyFont="1" applyBorder="1" applyAlignment="1">
      <alignment horizontal="justify" vertical="center" wrapText="1"/>
    </xf>
    <xf numFmtId="0" fontId="31" fillId="0" borderId="1" xfId="0" applyFont="1" applyBorder="1" applyAlignment="1">
      <alignment vertical="center" wrapText="1"/>
    </xf>
    <xf numFmtId="3" fontId="31" fillId="0" borderId="1" xfId="0" applyNumberFormat="1" applyFont="1" applyBorder="1" applyAlignment="1">
      <alignment horizontal="right" vertical="center" wrapText="1"/>
    </xf>
    <xf numFmtId="3" fontId="30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31" fillId="0" borderId="1" xfId="0" applyFont="1" applyBorder="1" applyAlignment="1">
      <alignment horizontal="right" vertical="center" wrapText="1"/>
    </xf>
    <xf numFmtId="0" fontId="30" fillId="0" borderId="1" xfId="0" applyFont="1" applyBorder="1" applyAlignment="1">
      <alignment horizontal="right" vertical="center"/>
    </xf>
    <xf numFmtId="3" fontId="32" fillId="0" borderId="1" xfId="0" applyNumberFormat="1" applyFont="1" applyBorder="1" applyAlignment="1">
      <alignment horizontal="right" vertical="center" wrapText="1"/>
    </xf>
    <xf numFmtId="0" fontId="14" fillId="0" borderId="1" xfId="2" applyFont="1" applyBorder="1" applyAlignment="1">
      <alignment horizontal="justify" vertical="center" wrapText="1"/>
    </xf>
    <xf numFmtId="2" fontId="2" fillId="0" borderId="1" xfId="0" applyNumberFormat="1" applyFont="1" applyBorder="1"/>
    <xf numFmtId="0" fontId="33" fillId="0" borderId="8" xfId="0" applyFont="1" applyBorder="1"/>
    <xf numFmtId="0" fontId="14" fillId="0" borderId="0" xfId="0" applyFont="1" applyAlignment="1">
      <alignment vertical="center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right" vertical="center" wrapText="1"/>
    </xf>
    <xf numFmtId="0" fontId="14" fillId="0" borderId="1" xfId="2" applyFont="1" applyBorder="1" applyAlignment="1">
      <alignment horizontal="right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3" fontId="14" fillId="6" borderId="1" xfId="0" applyNumberFormat="1" applyFont="1" applyFill="1" applyBorder="1" applyAlignment="1">
      <alignment horizontal="right" vertical="center" wrapText="1"/>
    </xf>
    <xf numFmtId="3" fontId="14" fillId="0" borderId="1" xfId="0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right" vertical="center" wrapText="1"/>
    </xf>
    <xf numFmtId="0" fontId="35" fillId="0" borderId="0" xfId="0" applyFont="1"/>
    <xf numFmtId="0" fontId="8" fillId="2" borderId="0" xfId="0" applyFont="1" applyFill="1" applyAlignment="1">
      <alignment vertical="center"/>
    </xf>
    <xf numFmtId="0" fontId="37" fillId="0" borderId="1" xfId="0" applyFont="1" applyBorder="1" applyAlignment="1">
      <alignment vertical="center" wrapText="1"/>
    </xf>
    <xf numFmtId="0" fontId="37" fillId="0" borderId="1" xfId="0" applyFont="1" applyBorder="1" applyAlignment="1">
      <alignment horizontal="right" vertical="center" wrapText="1"/>
    </xf>
    <xf numFmtId="0" fontId="38" fillId="0" borderId="1" xfId="2" applyFont="1" applyBorder="1" applyAlignment="1">
      <alignment horizontal="right" vertical="center" wrapText="1"/>
    </xf>
    <xf numFmtId="0" fontId="39" fillId="0" borderId="1" xfId="0" applyFont="1" applyBorder="1" applyAlignment="1">
      <alignment vertical="center" wrapText="1"/>
    </xf>
    <xf numFmtId="3" fontId="39" fillId="0" borderId="1" xfId="0" applyNumberFormat="1" applyFont="1" applyBorder="1" applyAlignment="1">
      <alignment horizontal="right" vertical="center" wrapText="1"/>
    </xf>
    <xf numFmtId="0" fontId="34" fillId="0" borderId="1" xfId="0" applyFont="1" applyBorder="1"/>
    <xf numFmtId="0" fontId="40" fillId="0" borderId="1" xfId="2" applyFont="1" applyBorder="1" applyAlignment="1">
      <alignment vertical="center" wrapText="1"/>
    </xf>
    <xf numFmtId="3" fontId="34" fillId="0" borderId="1" xfId="0" applyNumberFormat="1" applyFont="1" applyBorder="1" applyAlignment="1">
      <alignment horizontal="right" vertical="center" wrapText="1"/>
    </xf>
    <xf numFmtId="3" fontId="39" fillId="0" borderId="1" xfId="0" applyNumberFormat="1" applyFont="1" applyBorder="1" applyAlignment="1">
      <alignment horizontal="right" vertical="center"/>
    </xf>
    <xf numFmtId="164" fontId="34" fillId="0" borderId="1" xfId="0" applyNumberFormat="1" applyFont="1" applyBorder="1"/>
    <xf numFmtId="0" fontId="35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41" fillId="0" borderId="0" xfId="0" applyFont="1"/>
    <xf numFmtId="0" fontId="42" fillId="0" borderId="0" xfId="0" applyFont="1"/>
    <xf numFmtId="164" fontId="41" fillId="0" borderId="0" xfId="0" applyNumberFormat="1" applyFont="1"/>
    <xf numFmtId="0" fontId="29" fillId="0" borderId="0" xfId="0" applyFont="1" applyAlignment="1">
      <alignment vertical="center"/>
    </xf>
    <xf numFmtId="0" fontId="14" fillId="0" borderId="1" xfId="0" applyFont="1" applyBorder="1"/>
    <xf numFmtId="0" fontId="23" fillId="0" borderId="1" xfId="0" applyFont="1" applyBorder="1" applyAlignment="1">
      <alignment horizontal="right" vertical="center" wrapText="1"/>
    </xf>
    <xf numFmtId="164" fontId="14" fillId="0" borderId="1" xfId="0" applyNumberFormat="1" applyFont="1" applyBorder="1"/>
    <xf numFmtId="0" fontId="8" fillId="0" borderId="1" xfId="0" applyFont="1" applyBorder="1" applyAlignment="1">
      <alignment vertical="center"/>
    </xf>
    <xf numFmtId="3" fontId="15" fillId="0" borderId="1" xfId="0" applyNumberFormat="1" applyFont="1" applyBorder="1" applyAlignment="1">
      <alignment horizontal="right" vertical="center"/>
    </xf>
    <xf numFmtId="3" fontId="18" fillId="0" borderId="1" xfId="0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3" fontId="29" fillId="0" borderId="1" xfId="0" applyNumberFormat="1" applyFont="1" applyBorder="1" applyAlignment="1">
      <alignment horizontal="right" vertical="center"/>
    </xf>
    <xf numFmtId="3" fontId="29" fillId="6" borderId="1" xfId="0" applyNumberFormat="1" applyFont="1" applyFill="1" applyBorder="1" applyAlignment="1">
      <alignment horizontal="right" vertical="center"/>
    </xf>
    <xf numFmtId="0" fontId="23" fillId="0" borderId="1" xfId="0" applyFont="1" applyBorder="1" applyAlignment="1">
      <alignment horizontal="right" vertical="center"/>
    </xf>
    <xf numFmtId="3" fontId="43" fillId="0" borderId="1" xfId="0" applyNumberFormat="1" applyFont="1" applyBorder="1" applyAlignment="1">
      <alignment horizontal="right" vertical="center"/>
    </xf>
    <xf numFmtId="0" fontId="28" fillId="0" borderId="1" xfId="0" applyFont="1" applyBorder="1" applyAlignment="1">
      <alignment horizontal="right" vertical="center"/>
    </xf>
    <xf numFmtId="0" fontId="43" fillId="0" borderId="1" xfId="0" applyFont="1" applyBorder="1" applyAlignment="1">
      <alignment horizontal="right" vertical="center"/>
    </xf>
    <xf numFmtId="0" fontId="11" fillId="6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right" vertical="center"/>
    </xf>
    <xf numFmtId="0" fontId="18" fillId="0" borderId="1" xfId="0" applyFont="1" applyBorder="1" applyAlignment="1">
      <alignment vertical="center"/>
    </xf>
    <xf numFmtId="3" fontId="18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167" fontId="0" fillId="0" borderId="1" xfId="1" applyNumberFormat="1" applyFont="1" applyBorder="1"/>
    <xf numFmtId="0" fontId="35" fillId="0" borderId="0" xfId="0" applyFont="1" applyAlignment="1">
      <alignment horizontal="left" vertical="center"/>
    </xf>
    <xf numFmtId="0" fontId="8" fillId="0" borderId="0" xfId="0" applyFont="1"/>
    <xf numFmtId="0" fontId="4" fillId="0" borderId="0" xfId="0" applyFont="1" applyAlignment="1">
      <alignment horizontal="justify" vertical="center"/>
    </xf>
    <xf numFmtId="10" fontId="0" fillId="0" borderId="1" xfId="0" applyNumberFormat="1" applyBorder="1"/>
    <xf numFmtId="41" fontId="0" fillId="2" borderId="1" xfId="1" applyFont="1" applyFill="1" applyBorder="1"/>
    <xf numFmtId="41" fontId="2" fillId="3" borderId="1" xfId="1" applyFont="1" applyFill="1" applyBorder="1"/>
    <xf numFmtId="0" fontId="19" fillId="0" borderId="1" xfId="0" applyFont="1" applyBorder="1" applyAlignment="1">
      <alignment horizontal="center" vertical="center" textRotation="90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textRotation="90" wrapText="1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right" vertical="center"/>
    </xf>
    <xf numFmtId="3" fontId="20" fillId="0" borderId="1" xfId="0" applyNumberFormat="1" applyFont="1" applyBorder="1" applyAlignment="1">
      <alignment horizontal="right" vertical="center"/>
    </xf>
    <xf numFmtId="0" fontId="19" fillId="0" borderId="1" xfId="0" applyFont="1" applyBorder="1" applyAlignment="1">
      <alignment vertical="center"/>
    </xf>
    <xf numFmtId="0" fontId="45" fillId="6" borderId="1" xfId="0" applyFont="1" applyFill="1" applyBorder="1" applyAlignment="1">
      <alignment vertical="center"/>
    </xf>
    <xf numFmtId="0" fontId="45" fillId="6" borderId="1" xfId="0" applyFont="1" applyFill="1" applyBorder="1" applyAlignment="1">
      <alignment vertical="center" textRotation="90"/>
    </xf>
    <xf numFmtId="0" fontId="46" fillId="6" borderId="1" xfId="0" applyFont="1" applyFill="1" applyBorder="1" applyAlignment="1">
      <alignment vertical="center"/>
    </xf>
    <xf numFmtId="3" fontId="46" fillId="6" borderId="1" xfId="0" applyNumberFormat="1" applyFont="1" applyFill="1" applyBorder="1" applyAlignment="1">
      <alignment horizontal="right" vertical="center"/>
    </xf>
    <xf numFmtId="0" fontId="46" fillId="6" borderId="1" xfId="0" applyFont="1" applyFill="1" applyBorder="1" applyAlignment="1">
      <alignment horizontal="right" vertical="center"/>
    </xf>
    <xf numFmtId="3" fontId="45" fillId="6" borderId="1" xfId="0" applyNumberFormat="1" applyFont="1" applyFill="1" applyBorder="1" applyAlignment="1">
      <alignment horizontal="right" vertical="center"/>
    </xf>
    <xf numFmtId="0" fontId="45" fillId="6" borderId="1" xfId="0" applyFont="1" applyFill="1" applyBorder="1" applyAlignment="1">
      <alignment vertical="center" textRotation="90" wrapText="1"/>
    </xf>
    <xf numFmtId="0" fontId="17" fillId="0" borderId="1" xfId="0" applyFont="1" applyBorder="1" applyAlignment="1">
      <alignment vertical="center"/>
    </xf>
    <xf numFmtId="0" fontId="47" fillId="6" borderId="1" xfId="0" applyFont="1" applyFill="1" applyBorder="1" applyAlignment="1">
      <alignment vertical="center"/>
    </xf>
    <xf numFmtId="0" fontId="48" fillId="0" borderId="1" xfId="0" applyFont="1" applyBorder="1" applyAlignment="1">
      <alignment horizontal="right" vertical="center"/>
    </xf>
    <xf numFmtId="0" fontId="48" fillId="0" borderId="1" xfId="0" applyFont="1" applyBorder="1" applyAlignment="1">
      <alignment vertical="center"/>
    </xf>
    <xf numFmtId="0" fontId="45" fillId="8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3" fontId="15" fillId="0" borderId="1" xfId="0" applyNumberFormat="1" applyFont="1" applyBorder="1" applyAlignment="1">
      <alignment vertical="center"/>
    </xf>
    <xf numFmtId="49" fontId="18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horizontal="center" wrapText="1"/>
    </xf>
    <xf numFmtId="0" fontId="15" fillId="0" borderId="2" xfId="0" applyFont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0" fontId="14" fillId="0" borderId="1" xfId="2" applyFont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textRotation="90"/>
    </xf>
    <xf numFmtId="0" fontId="45" fillId="6" borderId="1" xfId="0" applyFont="1" applyFill="1" applyBorder="1" applyAlignment="1">
      <alignment vertical="center"/>
    </xf>
    <xf numFmtId="0" fontId="45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48" fillId="0" borderId="1" xfId="0" applyFont="1" applyBorder="1" applyAlignment="1">
      <alignment vertical="center"/>
    </xf>
    <xf numFmtId="0" fontId="48" fillId="0" borderId="1" xfId="0" applyFont="1" applyBorder="1" applyAlignment="1">
      <alignment horizontal="right" vertical="center"/>
    </xf>
    <xf numFmtId="0" fontId="45" fillId="7" borderId="9" xfId="0" applyFont="1" applyFill="1" applyBorder="1" applyAlignment="1">
      <alignment horizontal="left" vertical="center"/>
    </xf>
    <xf numFmtId="0" fontId="45" fillId="7" borderId="10" xfId="0" applyFont="1" applyFill="1" applyBorder="1" applyAlignment="1">
      <alignment horizontal="left" vertical="center"/>
    </xf>
    <xf numFmtId="0" fontId="45" fillId="7" borderId="11" xfId="0" applyFont="1" applyFill="1" applyBorder="1" applyAlignment="1">
      <alignment horizontal="left" vertical="center"/>
    </xf>
    <xf numFmtId="0" fontId="45" fillId="8" borderId="2" xfId="0" applyFont="1" applyFill="1" applyBorder="1" applyAlignment="1">
      <alignment horizontal="center" vertical="center" wrapText="1"/>
    </xf>
    <xf numFmtId="0" fontId="45" fillId="8" borderId="3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47" fillId="6" borderId="1" xfId="0" applyFont="1" applyFill="1" applyBorder="1" applyAlignment="1">
      <alignment vertical="center"/>
    </xf>
    <xf numFmtId="0" fontId="45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9" fontId="0" fillId="0" borderId="1" xfId="4" applyFont="1" applyBorder="1"/>
    <xf numFmtId="9" fontId="0" fillId="0" borderId="1" xfId="4" applyFont="1" applyBorder="1" applyAlignment="1">
      <alignment wrapText="1"/>
    </xf>
    <xf numFmtId="0" fontId="11" fillId="9" borderId="1" xfId="0" applyFont="1" applyFill="1" applyBorder="1" applyAlignment="1">
      <alignment vertical="center"/>
    </xf>
    <xf numFmtId="0" fontId="11" fillId="10" borderId="1" xfId="0" applyFont="1" applyFill="1" applyBorder="1" applyAlignment="1">
      <alignment vertical="center"/>
    </xf>
    <xf numFmtId="10" fontId="18" fillId="0" borderId="1" xfId="0" applyNumberFormat="1" applyFont="1" applyBorder="1" applyAlignment="1">
      <alignment horizontal="right" vertical="center"/>
    </xf>
    <xf numFmtId="0" fontId="11" fillId="9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vertical="center"/>
    </xf>
    <xf numFmtId="3" fontId="11" fillId="6" borderId="1" xfId="0" applyNumberFormat="1" applyFont="1" applyFill="1" applyBorder="1" applyAlignment="1">
      <alignment horizontal="right" vertical="center"/>
    </xf>
    <xf numFmtId="0" fontId="11" fillId="6" borderId="1" xfId="0" applyFont="1" applyFill="1" applyBorder="1" applyAlignment="1">
      <alignment horizontal="right" vertical="center"/>
    </xf>
  </cellXfs>
  <cellStyles count="5">
    <cellStyle name="Comma [0]" xfId="1" builtinId="6"/>
    <cellStyle name="Comma [0] 2" xfId="3" xr:uid="{2D38554A-B7F6-4013-A37D-7AAFB1F0FCD6}"/>
    <cellStyle name="Hyperlink" xfId="2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Figure6!$M$21</c:f>
              <c:strCache>
                <c:ptCount val="1"/>
                <c:pt idx="0">
                  <c:v>Births registered within 30 days as a share of expected births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Figure6!$N$20:$R$20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Figure6!$N$21:$R$21</c:f>
              <c:numCache>
                <c:formatCode>0.0</c:formatCode>
                <c:ptCount val="5"/>
                <c:pt idx="0">
                  <c:v>67.829794554757655</c:v>
                </c:pt>
                <c:pt idx="1">
                  <c:v>62.047799594886122</c:v>
                </c:pt>
                <c:pt idx="2">
                  <c:v>78.956744177205223</c:v>
                </c:pt>
                <c:pt idx="3">
                  <c:v>88.389434595112604</c:v>
                </c:pt>
                <c:pt idx="4">
                  <c:v>88.678955370332432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E-45B4-B45A-CB140FB4EC60}"/>
            </c:ext>
          </c:extLst>
        </c:ser>
        <c:ser>
          <c:idx val="1"/>
          <c:order val="1"/>
          <c:tx>
            <c:strRef>
              <c:f>Figure6!$M$22</c:f>
              <c:strCache>
                <c:ptCount val="1"/>
                <c:pt idx="0">
                  <c:v>Births registered after 30 days as a share of expected births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Figure6!$N$20:$R$20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Figure6!$N$22:$R$22</c:f>
              <c:numCache>
                <c:formatCode>0.0</c:formatCode>
                <c:ptCount val="5"/>
                <c:pt idx="0">
                  <c:v>19.131480515444466</c:v>
                </c:pt>
                <c:pt idx="1">
                  <c:v>23.772116857238533</c:v>
                </c:pt>
                <c:pt idx="2">
                  <c:v>5.2925857635145599</c:v>
                </c:pt>
                <c:pt idx="3">
                  <c:v>4.4803872457202596</c:v>
                </c:pt>
                <c:pt idx="4">
                  <c:v>1.3615876473188773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E-45B4-B45A-CB140FB4EC60}"/>
            </c:ext>
          </c:extLst>
        </c:ser>
        <c:ser>
          <c:idx val="2"/>
          <c:order val="2"/>
          <c:tx>
            <c:strRef>
              <c:f>Figure6!$M$23</c:f>
              <c:strCache>
                <c:ptCount val="1"/>
                <c:pt idx="0">
                  <c:v>Unregistered births as a share of expected births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Figure6!$N$20:$R$20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Figure6!$N$23:$R$23</c:f>
              <c:numCache>
                <c:formatCode>0.0</c:formatCode>
                <c:ptCount val="5"/>
                <c:pt idx="0">
                  <c:v>13.03872492979788</c:v>
                </c:pt>
                <c:pt idx="1">
                  <c:v>14.180083547875341</c:v>
                </c:pt>
                <c:pt idx="2">
                  <c:v>15.75067005928021</c:v>
                </c:pt>
                <c:pt idx="3">
                  <c:v>7.13017815916713</c:v>
                </c:pt>
                <c:pt idx="4">
                  <c:v>9.9594569823486978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3E-45B4-B45A-CB140FB4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798608"/>
        <c:axId val="1136800528"/>
      </c:areaChart>
      <c:catAx>
        <c:axId val="113679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W"/>
          </a:p>
        </c:txPr>
        <c:crossAx val="1136800528"/>
        <c:crosses val="autoZero"/>
        <c:auto val="1"/>
        <c:lblAlgn val="ctr"/>
        <c:lblOffset val="100"/>
        <c:noMultiLvlLbl val="0"/>
      </c:catAx>
      <c:valAx>
        <c:axId val="1136800528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13679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16'!$B$4</c:f>
              <c:strCache>
                <c:ptCount val="1"/>
                <c:pt idx="0">
                  <c:v>Timely registered deaths as a share of expected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R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16'!$C$3:$G$3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'Figure 16'!$C$4:$G$4</c:f>
              <c:numCache>
                <c:formatCode>0.0</c:formatCode>
                <c:ptCount val="5"/>
                <c:pt idx="0">
                  <c:v>68.599999999999994</c:v>
                </c:pt>
                <c:pt idx="1">
                  <c:v>70.099999999999994</c:v>
                </c:pt>
                <c:pt idx="2">
                  <c:v>73.8</c:v>
                </c:pt>
                <c:pt idx="3">
                  <c:v>68.900000000000006</c:v>
                </c:pt>
                <c:pt idx="4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F-40C4-904E-7D73B51DC027}"/>
            </c:ext>
          </c:extLst>
        </c:ser>
        <c:ser>
          <c:idx val="1"/>
          <c:order val="1"/>
          <c:tx>
            <c:strRef>
              <c:f>'Figure 16'!$B$5</c:f>
              <c:strCache>
                <c:ptCount val="1"/>
                <c:pt idx="0">
                  <c:v>Late registration of deaths as a share of expected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R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16'!$C$3:$G$3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'Figure 16'!$C$5:$G$5</c:f>
              <c:numCache>
                <c:formatCode>0.0</c:formatCode>
                <c:ptCount val="5"/>
                <c:pt idx="0">
                  <c:v>9.9</c:v>
                </c:pt>
                <c:pt idx="1">
                  <c:v>11.4</c:v>
                </c:pt>
                <c:pt idx="2">
                  <c:v>8.4</c:v>
                </c:pt>
                <c:pt idx="3">
                  <c:v>1.6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F-40C4-904E-7D73B51DC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9050447"/>
        <c:axId val="226817055"/>
      </c:barChart>
      <c:catAx>
        <c:axId val="36905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RW"/>
          </a:p>
        </c:txPr>
        <c:crossAx val="226817055"/>
        <c:crosses val="autoZero"/>
        <c:auto val="1"/>
        <c:lblAlgn val="ctr"/>
        <c:lblOffset val="100"/>
        <c:noMultiLvlLbl val="0"/>
      </c:catAx>
      <c:valAx>
        <c:axId val="22681705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RW"/>
            </a:p>
          </c:txPr>
        </c:title>
        <c:numFmt formatCode="0.0" sourceLinked="1"/>
        <c:majorTickMark val="none"/>
        <c:minorTickMark val="none"/>
        <c:tickLblPos val="nextTo"/>
        <c:crossAx val="36905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R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R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'Figure 15'!$K$17:$O$17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'Figure 15'!$K$18:$O$18</c:f>
              <c:numCache>
                <c:formatCode>0.0</c:formatCode>
                <c:ptCount val="5"/>
                <c:pt idx="0">
                  <c:v>31.423024091293321</c:v>
                </c:pt>
                <c:pt idx="1">
                  <c:v>29.929651962339996</c:v>
                </c:pt>
                <c:pt idx="2">
                  <c:v>26.168162531558565</c:v>
                </c:pt>
                <c:pt idx="3">
                  <c:v>31.087522190608208</c:v>
                </c:pt>
                <c:pt idx="4">
                  <c:v>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7-41A7-A5EC-34F91E363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940607"/>
        <c:axId val="1681499760"/>
      </c:barChart>
      <c:catAx>
        <c:axId val="79494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RW"/>
          </a:p>
        </c:txPr>
        <c:crossAx val="1681499760"/>
        <c:crosses val="autoZero"/>
        <c:auto val="1"/>
        <c:lblAlgn val="ctr"/>
        <c:lblOffset val="100"/>
        <c:noMultiLvlLbl val="0"/>
      </c:catAx>
      <c:valAx>
        <c:axId val="16814997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RW"/>
            </a:p>
          </c:txPr>
        </c:title>
        <c:numFmt formatCode="0.0" sourceLinked="1"/>
        <c:majorTickMark val="none"/>
        <c:minorTickMark val="none"/>
        <c:tickLblPos val="nextTo"/>
        <c:crossAx val="79494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R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403225</xdr:colOff>
      <xdr:row>23</xdr:row>
      <xdr:rowOff>6350</xdr:rowOff>
    </xdr:from>
    <xdr:to>
      <xdr:col>17</xdr:col>
      <xdr:colOff>209550</xdr:colOff>
      <xdr:row>37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12F9D-B6F5-3596-047C-DB22938BD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398462</xdr:colOff>
      <xdr:row>1</xdr:row>
      <xdr:rowOff>130175</xdr:rowOff>
    </xdr:from>
    <xdr:to>
      <xdr:col>7</xdr:col>
      <xdr:colOff>419100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F4C7B-A7CB-CC2F-05F4-57E6312F3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593725</xdr:colOff>
      <xdr:row>22</xdr:row>
      <xdr:rowOff>100012</xdr:rowOff>
    </xdr:from>
    <xdr:to>
      <xdr:col>13</xdr:col>
      <xdr:colOff>66675</xdr:colOff>
      <xdr:row>37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CEC6C3-27F5-B324-D890-555EC8EE5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Desktop/Dell/Working%20CRVS/Vital%20Statistics%202022/alldeath%20datst%20(version%201).xlsx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../Final%20Tables_To%20be%20published2023.xlsx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LENOVO/Downloads/Final%20Tables_To%20be%20published2023(1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F219-6CAF-497C-AC04-599C145A9036}">
  <dimension ref="B2:K22"/>
  <sheetViews>
    <sheetView topLeftCell="G1" workbookViewId="0">
      <selection activeCell="M12" sqref="M12"/>
    </sheetView>
  </sheetViews>
  <sheetFormatPr defaultRowHeight="14.75" x14ac:dyDescent="0.75"/>
  <cols>
    <col min="2" max="4" width="17.26953125" customWidth="1"/>
    <col min="5" max="5" width="9.86328125" bestFit="1" customWidth="1"/>
    <col min="9" max="11" width="14.26953125" customWidth="1"/>
  </cols>
  <sheetData>
    <row r="2" spans="2:11" ht="15.5" x14ac:dyDescent="0.75">
      <c r="B2" s="2" t="s">
        <v>202</v>
      </c>
      <c r="H2" s="5" t="s">
        <v>202</v>
      </c>
      <c r="I2" s="5"/>
    </row>
    <row r="3" spans="2:11" s="2" customFormat="1" x14ac:dyDescent="0.75">
      <c r="B3" s="28"/>
      <c r="C3" s="28" t="s">
        <v>65</v>
      </c>
      <c r="D3" s="28" t="s">
        <v>1</v>
      </c>
      <c r="E3" s="28" t="s">
        <v>0</v>
      </c>
      <c r="H3" s="28"/>
      <c r="I3" s="28" t="s">
        <v>1</v>
      </c>
      <c r="J3" s="28" t="s">
        <v>0</v>
      </c>
      <c r="K3" s="28" t="s">
        <v>99</v>
      </c>
    </row>
    <row r="4" spans="2:11" x14ac:dyDescent="0.75">
      <c r="B4" s="1" t="s">
        <v>2</v>
      </c>
      <c r="C4" s="26">
        <v>1720326</v>
      </c>
      <c r="D4" s="26">
        <v>864345</v>
      </c>
      <c r="E4" s="26">
        <v>855982</v>
      </c>
      <c r="H4" s="1" t="s">
        <v>2</v>
      </c>
      <c r="I4" s="110">
        <v>864345</v>
      </c>
      <c r="J4" s="26">
        <v>855982</v>
      </c>
      <c r="K4" s="110">
        <v>1720327</v>
      </c>
    </row>
    <row r="5" spans="2:11" x14ac:dyDescent="0.75">
      <c r="B5" s="1" t="s">
        <v>3</v>
      </c>
      <c r="C5" s="26">
        <v>1699683</v>
      </c>
      <c r="D5" s="26">
        <v>850707</v>
      </c>
      <c r="E5" s="26">
        <v>848976</v>
      </c>
      <c r="H5" s="1" t="s">
        <v>3</v>
      </c>
      <c r="I5" s="110">
        <v>850707</v>
      </c>
      <c r="J5" s="26">
        <v>848976</v>
      </c>
      <c r="K5" s="110">
        <v>1699683</v>
      </c>
    </row>
    <row r="6" spans="2:11" x14ac:dyDescent="0.75">
      <c r="B6" s="1" t="s">
        <v>4</v>
      </c>
      <c r="C6" s="26">
        <v>1567089</v>
      </c>
      <c r="D6" s="26">
        <v>783863</v>
      </c>
      <c r="E6" s="26">
        <v>783226</v>
      </c>
      <c r="H6" s="1" t="s">
        <v>4</v>
      </c>
      <c r="I6" s="110">
        <v>783863</v>
      </c>
      <c r="J6" s="26">
        <v>783226</v>
      </c>
      <c r="K6" s="110">
        <v>1567089</v>
      </c>
    </row>
    <row r="7" spans="2:11" x14ac:dyDescent="0.75">
      <c r="B7" s="1" t="s">
        <v>5</v>
      </c>
      <c r="C7" s="26">
        <v>1530205</v>
      </c>
      <c r="D7" s="26">
        <v>761978</v>
      </c>
      <c r="E7" s="26">
        <v>768227</v>
      </c>
      <c r="H7" s="1" t="s">
        <v>5</v>
      </c>
      <c r="I7" s="110">
        <v>761978</v>
      </c>
      <c r="J7" s="26">
        <v>768227</v>
      </c>
      <c r="K7" s="110">
        <v>1530205</v>
      </c>
    </row>
    <row r="8" spans="2:11" x14ac:dyDescent="0.75">
      <c r="B8" s="1" t="s">
        <v>6</v>
      </c>
      <c r="C8" s="26">
        <v>1233097</v>
      </c>
      <c r="D8" s="26">
        <v>602606</v>
      </c>
      <c r="E8" s="26">
        <v>630491</v>
      </c>
      <c r="H8" s="1" t="s">
        <v>6</v>
      </c>
      <c r="I8" s="110">
        <v>602606</v>
      </c>
      <c r="J8" s="26">
        <v>630491</v>
      </c>
      <c r="K8" s="110">
        <v>1233097</v>
      </c>
    </row>
    <row r="9" spans="2:11" x14ac:dyDescent="0.75">
      <c r="B9" s="1" t="s">
        <v>7</v>
      </c>
      <c r="C9" s="26">
        <v>1022503</v>
      </c>
      <c r="D9" s="26">
        <v>500878</v>
      </c>
      <c r="E9" s="26">
        <v>521625</v>
      </c>
      <c r="H9" s="1" t="s">
        <v>7</v>
      </c>
      <c r="I9" s="110">
        <v>500878</v>
      </c>
      <c r="J9" s="26">
        <v>521625</v>
      </c>
      <c r="K9" s="110">
        <v>1022503</v>
      </c>
    </row>
    <row r="10" spans="2:11" x14ac:dyDescent="0.75">
      <c r="B10" s="1" t="s">
        <v>8</v>
      </c>
      <c r="C10" s="26">
        <v>955492</v>
      </c>
      <c r="D10" s="26">
        <v>468166</v>
      </c>
      <c r="E10" s="26">
        <v>487326</v>
      </c>
      <c r="H10" s="1" t="s">
        <v>8</v>
      </c>
      <c r="I10" s="110">
        <v>468166</v>
      </c>
      <c r="J10" s="26">
        <v>487326</v>
      </c>
      <c r="K10" s="110">
        <v>955492</v>
      </c>
    </row>
    <row r="11" spans="2:11" x14ac:dyDescent="0.75">
      <c r="B11" s="1" t="s">
        <v>9</v>
      </c>
      <c r="C11" s="26">
        <v>885260</v>
      </c>
      <c r="D11" s="26">
        <v>433162</v>
      </c>
      <c r="E11" s="26">
        <v>452098</v>
      </c>
      <c r="H11" s="1" t="s">
        <v>9</v>
      </c>
      <c r="I11" s="110">
        <v>433162</v>
      </c>
      <c r="J11" s="26">
        <v>452098</v>
      </c>
      <c r="K11" s="110">
        <v>885260</v>
      </c>
    </row>
    <row r="12" spans="2:11" x14ac:dyDescent="0.75">
      <c r="B12" s="1" t="s">
        <v>10</v>
      </c>
      <c r="C12" s="26">
        <v>759508</v>
      </c>
      <c r="D12" s="26">
        <v>365707</v>
      </c>
      <c r="E12" s="26">
        <v>393801</v>
      </c>
      <c r="H12" s="1" t="s">
        <v>10</v>
      </c>
      <c r="I12" s="110">
        <v>365707</v>
      </c>
      <c r="J12" s="26">
        <v>393801</v>
      </c>
      <c r="K12" s="110">
        <v>759508</v>
      </c>
    </row>
    <row r="13" spans="2:11" x14ac:dyDescent="0.75">
      <c r="B13" s="1" t="s">
        <v>11</v>
      </c>
      <c r="C13" s="26">
        <v>516051</v>
      </c>
      <c r="D13" s="26">
        <v>234461</v>
      </c>
      <c r="E13" s="26">
        <v>281590</v>
      </c>
      <c r="H13" s="1" t="s">
        <v>11</v>
      </c>
      <c r="I13" s="110">
        <v>234461</v>
      </c>
      <c r="J13" s="26">
        <v>281590</v>
      </c>
      <c r="K13" s="110">
        <v>516051</v>
      </c>
    </row>
    <row r="14" spans="2:11" x14ac:dyDescent="0.75">
      <c r="B14" s="1" t="s">
        <v>12</v>
      </c>
      <c r="C14" s="26">
        <v>402947</v>
      </c>
      <c r="D14" s="26">
        <v>181851</v>
      </c>
      <c r="E14" s="26">
        <v>221097</v>
      </c>
      <c r="H14" s="1" t="s">
        <v>12</v>
      </c>
      <c r="I14" s="110">
        <v>181851</v>
      </c>
      <c r="J14" s="26">
        <v>221097</v>
      </c>
      <c r="K14" s="110">
        <v>402948</v>
      </c>
    </row>
    <row r="15" spans="2:11" x14ac:dyDescent="0.75">
      <c r="B15" s="1" t="s">
        <v>13</v>
      </c>
      <c r="C15" s="26">
        <v>322440</v>
      </c>
      <c r="D15" s="26">
        <v>145271</v>
      </c>
      <c r="E15" s="26">
        <v>177169</v>
      </c>
      <c r="H15" s="1" t="s">
        <v>13</v>
      </c>
      <c r="I15" s="110">
        <v>145271</v>
      </c>
      <c r="J15" s="26">
        <v>177169</v>
      </c>
      <c r="K15" s="110">
        <v>322440</v>
      </c>
    </row>
    <row r="16" spans="2:11" x14ac:dyDescent="0.75">
      <c r="B16" s="1" t="s">
        <v>14</v>
      </c>
      <c r="C16" s="26">
        <v>311559</v>
      </c>
      <c r="D16" s="26">
        <v>137265</v>
      </c>
      <c r="E16" s="26">
        <v>174294</v>
      </c>
      <c r="H16" s="1" t="s">
        <v>14</v>
      </c>
      <c r="I16" s="110">
        <v>137265</v>
      </c>
      <c r="J16" s="26">
        <v>174294</v>
      </c>
      <c r="K16" s="110">
        <v>311559</v>
      </c>
    </row>
    <row r="17" spans="2:11" x14ac:dyDescent="0.75">
      <c r="B17" s="1" t="s">
        <v>15</v>
      </c>
      <c r="C17" s="26">
        <v>227906</v>
      </c>
      <c r="D17" s="26">
        <v>98385</v>
      </c>
      <c r="E17" s="26">
        <v>129521</v>
      </c>
      <c r="H17" s="1" t="s">
        <v>15</v>
      </c>
      <c r="I17" s="110">
        <v>98385</v>
      </c>
      <c r="J17" s="26">
        <v>129521</v>
      </c>
      <c r="K17" s="110">
        <v>227906</v>
      </c>
    </row>
    <row r="18" spans="2:11" x14ac:dyDescent="0.75">
      <c r="B18" s="1" t="s">
        <v>16</v>
      </c>
      <c r="C18" s="26">
        <v>154452</v>
      </c>
      <c r="D18" s="26">
        <v>63800</v>
      </c>
      <c r="E18" s="26">
        <v>90652</v>
      </c>
      <c r="H18" s="1" t="s">
        <v>16</v>
      </c>
      <c r="I18" s="110">
        <v>63800</v>
      </c>
      <c r="J18" s="26">
        <v>90652</v>
      </c>
      <c r="K18" s="110">
        <v>154452</v>
      </c>
    </row>
    <row r="19" spans="2:11" x14ac:dyDescent="0.75">
      <c r="B19" s="1" t="s">
        <v>17</v>
      </c>
      <c r="C19" s="26">
        <v>81959</v>
      </c>
      <c r="D19" s="26">
        <v>30757</v>
      </c>
      <c r="E19" s="26">
        <v>51202</v>
      </c>
      <c r="H19" s="1" t="s">
        <v>17</v>
      </c>
      <c r="I19" s="110">
        <v>30757</v>
      </c>
      <c r="J19" s="26">
        <v>51202</v>
      </c>
      <c r="K19" s="110">
        <v>81959</v>
      </c>
    </row>
    <row r="20" spans="2:11" x14ac:dyDescent="0.75">
      <c r="B20" s="1" t="s">
        <v>201</v>
      </c>
      <c r="C20" s="26">
        <v>108589</v>
      </c>
      <c r="D20" s="26">
        <v>37122</v>
      </c>
      <c r="E20" s="26">
        <v>71467</v>
      </c>
      <c r="H20" s="1" t="s">
        <v>201</v>
      </c>
      <c r="I20" s="110">
        <v>37122</v>
      </c>
      <c r="J20" s="26">
        <v>71467</v>
      </c>
      <c r="K20" s="110">
        <v>108589</v>
      </c>
    </row>
    <row r="21" spans="2:11" s="2" customFormat="1" x14ac:dyDescent="0.75">
      <c r="B21" s="28" t="s">
        <v>99</v>
      </c>
      <c r="C21" s="81">
        <v>13499066</v>
      </c>
      <c r="D21" s="81">
        <v>6560324</v>
      </c>
      <c r="E21" s="81">
        <v>6938742</v>
      </c>
      <c r="H21" s="28" t="s">
        <v>99</v>
      </c>
      <c r="I21" s="111">
        <v>6560324</v>
      </c>
      <c r="J21" s="81">
        <v>6938742</v>
      </c>
      <c r="K21" s="111">
        <v>13499066</v>
      </c>
    </row>
    <row r="22" spans="2:11" ht="15" x14ac:dyDescent="0.75">
      <c r="B22" s="3" t="s">
        <v>203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587A3-9A02-4C52-8863-B95DABC427B7}">
  <dimension ref="B2:G6"/>
  <sheetViews>
    <sheetView workbookViewId="0">
      <selection activeCell="H8" sqref="H8"/>
    </sheetView>
  </sheetViews>
  <sheetFormatPr defaultRowHeight="14.75" x14ac:dyDescent="0.75"/>
  <cols>
    <col min="2" max="2" width="31.36328125" customWidth="1"/>
  </cols>
  <sheetData>
    <row r="2" spans="2:7" x14ac:dyDescent="0.75">
      <c r="B2" s="19" t="s">
        <v>213</v>
      </c>
    </row>
    <row r="3" spans="2:7" x14ac:dyDescent="0.75">
      <c r="B3" s="1"/>
      <c r="C3" s="1">
        <v>2019</v>
      </c>
      <c r="D3" s="1">
        <v>2020</v>
      </c>
      <c r="E3" s="1">
        <v>2021</v>
      </c>
      <c r="F3" s="1">
        <v>2022</v>
      </c>
      <c r="G3" s="1">
        <v>2023</v>
      </c>
    </row>
    <row r="4" spans="2:7" x14ac:dyDescent="0.75">
      <c r="B4" s="1" t="s">
        <v>291</v>
      </c>
      <c r="C4" s="1">
        <v>78</v>
      </c>
      <c r="D4" s="18">
        <v>72.317208118255834</v>
      </c>
      <c r="E4" s="18">
        <v>93.717949131181726</v>
      </c>
      <c r="F4" s="1">
        <v>95.9</v>
      </c>
      <c r="G4" s="18">
        <v>98.487806046380726</v>
      </c>
    </row>
    <row r="5" spans="2:7" x14ac:dyDescent="0.75">
      <c r="B5" s="1" t="s">
        <v>292</v>
      </c>
      <c r="C5" s="1">
        <v>22</v>
      </c>
      <c r="D5" s="18">
        <v>27.682791881744155</v>
      </c>
      <c r="E5" s="18">
        <v>6.2820508688182715</v>
      </c>
      <c r="F5" s="1">
        <v>4.0999999999999996</v>
      </c>
      <c r="G5" s="18">
        <v>1.5121939536192661</v>
      </c>
    </row>
    <row r="6" spans="2:7" x14ac:dyDescent="0.75">
      <c r="B6" s="4" t="s">
        <v>208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D7F7-4B6A-4813-925E-7A26772516B9}">
  <dimension ref="B2:F37"/>
  <sheetViews>
    <sheetView workbookViewId="0">
      <selection activeCell="G16" sqref="G16"/>
    </sheetView>
  </sheetViews>
  <sheetFormatPr defaultRowHeight="14.5" x14ac:dyDescent="0.7"/>
  <cols>
    <col min="1" max="1" width="8.7265625" style="45"/>
    <col min="2" max="2" width="14.453125" style="45" customWidth="1"/>
    <col min="3" max="6" width="15.1796875" style="45" customWidth="1"/>
    <col min="7" max="16384" width="8.7265625" style="45"/>
  </cols>
  <sheetData>
    <row r="2" spans="2:6" x14ac:dyDescent="0.7">
      <c r="B2" s="19" t="s">
        <v>313</v>
      </c>
    </row>
    <row r="3" spans="2:6" x14ac:dyDescent="0.7">
      <c r="B3" s="217" t="s">
        <v>97</v>
      </c>
      <c r="C3" s="217" t="s">
        <v>98</v>
      </c>
      <c r="D3" s="217"/>
      <c r="E3" s="217"/>
      <c r="F3" s="217" t="s">
        <v>61</v>
      </c>
    </row>
    <row r="4" spans="2:6" x14ac:dyDescent="0.7">
      <c r="B4" s="217"/>
      <c r="C4" s="23" t="s">
        <v>65</v>
      </c>
      <c r="D4" s="23" t="s">
        <v>0</v>
      </c>
      <c r="E4" s="23" t="s">
        <v>1</v>
      </c>
      <c r="F4" s="217"/>
    </row>
    <row r="5" spans="2:6" x14ac:dyDescent="0.7">
      <c r="B5" s="52" t="s">
        <v>66</v>
      </c>
      <c r="C5" s="46">
        <v>165268</v>
      </c>
      <c r="D5" s="46">
        <v>168750</v>
      </c>
      <c r="E5" s="46">
        <v>334018</v>
      </c>
      <c r="F5" s="47">
        <v>102.10688094488951</v>
      </c>
    </row>
    <row r="6" spans="2:6" x14ac:dyDescent="0.7">
      <c r="B6" s="52" t="s">
        <v>67</v>
      </c>
      <c r="C6" s="46">
        <v>7212</v>
      </c>
      <c r="D6" s="46">
        <v>7441</v>
      </c>
      <c r="E6" s="46">
        <v>14653</v>
      </c>
      <c r="F6" s="47">
        <v>103.17526344980588</v>
      </c>
    </row>
    <row r="7" spans="2:6" x14ac:dyDescent="0.7">
      <c r="B7" s="52" t="s">
        <v>68</v>
      </c>
      <c r="C7" s="46">
        <v>4651</v>
      </c>
      <c r="D7" s="46">
        <v>4700</v>
      </c>
      <c r="E7" s="46">
        <v>9351</v>
      </c>
      <c r="F7" s="47">
        <v>101.05353687379058</v>
      </c>
    </row>
    <row r="8" spans="2:6" x14ac:dyDescent="0.7">
      <c r="B8" s="52" t="s">
        <v>69</v>
      </c>
      <c r="C8" s="46">
        <v>4086</v>
      </c>
      <c r="D8" s="46">
        <v>4183</v>
      </c>
      <c r="E8" s="46">
        <v>8269</v>
      </c>
      <c r="F8" s="47">
        <v>102.37395986294663</v>
      </c>
    </row>
    <row r="9" spans="2:6" x14ac:dyDescent="0.7">
      <c r="B9" s="52" t="s">
        <v>70</v>
      </c>
      <c r="C9" s="46">
        <v>11837</v>
      </c>
      <c r="D9" s="46">
        <v>12008</v>
      </c>
      <c r="E9" s="46">
        <v>23845</v>
      </c>
      <c r="F9" s="47">
        <v>101.44462279293739</v>
      </c>
    </row>
    <row r="10" spans="2:6" x14ac:dyDescent="0.7">
      <c r="B10" s="52" t="s">
        <v>71</v>
      </c>
      <c r="C10" s="46">
        <v>6855</v>
      </c>
      <c r="D10" s="46">
        <v>6888</v>
      </c>
      <c r="E10" s="46">
        <v>13743</v>
      </c>
      <c r="F10" s="47">
        <v>100.48140043763676</v>
      </c>
    </row>
    <row r="11" spans="2:6" x14ac:dyDescent="0.7">
      <c r="B11" s="52" t="s">
        <v>72</v>
      </c>
      <c r="C11" s="46">
        <v>5699</v>
      </c>
      <c r="D11" s="46">
        <v>5754</v>
      </c>
      <c r="E11" s="46">
        <v>11453</v>
      </c>
      <c r="F11" s="47">
        <v>100.96508159326198</v>
      </c>
    </row>
    <row r="12" spans="2:6" x14ac:dyDescent="0.7">
      <c r="B12" s="52" t="s">
        <v>73</v>
      </c>
      <c r="C12" s="46">
        <v>5257</v>
      </c>
      <c r="D12" s="46">
        <v>5321</v>
      </c>
      <c r="E12" s="46">
        <v>10578</v>
      </c>
      <c r="F12" s="47">
        <v>101.21742438653226</v>
      </c>
    </row>
    <row r="13" spans="2:6" x14ac:dyDescent="0.7">
      <c r="B13" s="52" t="s">
        <v>74</v>
      </c>
      <c r="C13" s="46">
        <v>4797</v>
      </c>
      <c r="D13" s="46">
        <v>4728</v>
      </c>
      <c r="E13" s="46">
        <v>9525</v>
      </c>
      <c r="F13" s="47">
        <v>98.561601000625387</v>
      </c>
    </row>
    <row r="14" spans="2:6" x14ac:dyDescent="0.7">
      <c r="B14" s="52" t="s">
        <v>75</v>
      </c>
      <c r="C14" s="46">
        <v>5480</v>
      </c>
      <c r="D14" s="46">
        <v>5591</v>
      </c>
      <c r="E14" s="46">
        <v>11071</v>
      </c>
      <c r="F14" s="47">
        <v>102.02554744525547</v>
      </c>
    </row>
    <row r="15" spans="2:6" x14ac:dyDescent="0.7">
      <c r="B15" s="52" t="s">
        <v>76</v>
      </c>
      <c r="C15" s="46">
        <v>4030</v>
      </c>
      <c r="D15" s="46">
        <v>4180</v>
      </c>
      <c r="E15" s="46">
        <v>8210</v>
      </c>
      <c r="F15" s="47">
        <v>103.72208436724566</v>
      </c>
    </row>
    <row r="16" spans="2:6" x14ac:dyDescent="0.7">
      <c r="B16" s="52" t="s">
        <v>77</v>
      </c>
      <c r="C16" s="46">
        <v>5897</v>
      </c>
      <c r="D16" s="46">
        <v>6279</v>
      </c>
      <c r="E16" s="46">
        <v>12176</v>
      </c>
      <c r="F16" s="47">
        <v>106.47787010344243</v>
      </c>
    </row>
    <row r="17" spans="2:6" x14ac:dyDescent="0.7">
      <c r="B17" s="52" t="s">
        <v>78</v>
      </c>
      <c r="C17" s="46">
        <v>6536</v>
      </c>
      <c r="D17" s="46">
        <v>6811</v>
      </c>
      <c r="E17" s="46">
        <v>13347</v>
      </c>
      <c r="F17" s="47">
        <v>104.20746634026928</v>
      </c>
    </row>
    <row r="18" spans="2:6" x14ac:dyDescent="0.7">
      <c r="B18" s="52" t="s">
        <v>79</v>
      </c>
      <c r="C18" s="46">
        <v>6127</v>
      </c>
      <c r="D18" s="46">
        <v>6055</v>
      </c>
      <c r="E18" s="46">
        <v>12182</v>
      </c>
      <c r="F18" s="47">
        <v>98.824873510690395</v>
      </c>
    </row>
    <row r="19" spans="2:6" x14ac:dyDescent="0.7">
      <c r="B19" s="52" t="s">
        <v>80</v>
      </c>
      <c r="C19" s="46">
        <v>4112</v>
      </c>
      <c r="D19" s="46">
        <v>4208</v>
      </c>
      <c r="E19" s="46">
        <v>8320</v>
      </c>
      <c r="F19" s="47">
        <v>102.33463035019454</v>
      </c>
    </row>
    <row r="20" spans="2:6" x14ac:dyDescent="0.7">
      <c r="B20" s="52" t="s">
        <v>81</v>
      </c>
      <c r="C20" s="46">
        <v>6008</v>
      </c>
      <c r="D20" s="46">
        <v>6181</v>
      </c>
      <c r="E20" s="46">
        <v>12189</v>
      </c>
      <c r="F20" s="47">
        <v>102.87949400798935</v>
      </c>
    </row>
    <row r="21" spans="2:6" x14ac:dyDescent="0.7">
      <c r="B21" s="52" t="s">
        <v>82</v>
      </c>
      <c r="C21" s="46">
        <v>4772</v>
      </c>
      <c r="D21" s="46">
        <v>5197</v>
      </c>
      <c r="E21" s="46">
        <v>9969</v>
      </c>
      <c r="F21" s="47">
        <v>108.90611902766136</v>
      </c>
    </row>
    <row r="22" spans="2:6" x14ac:dyDescent="0.7">
      <c r="B22" s="52" t="s">
        <v>83</v>
      </c>
      <c r="C22" s="46">
        <v>4381</v>
      </c>
      <c r="D22" s="46">
        <v>4393</v>
      </c>
      <c r="E22" s="46">
        <v>8774</v>
      </c>
      <c r="F22" s="47">
        <v>100.27391006619493</v>
      </c>
    </row>
    <row r="23" spans="2:6" x14ac:dyDescent="0.7">
      <c r="B23" s="52" t="s">
        <v>84</v>
      </c>
      <c r="C23" s="46">
        <v>4080</v>
      </c>
      <c r="D23" s="46">
        <v>3940</v>
      </c>
      <c r="E23" s="46">
        <v>8020</v>
      </c>
      <c r="F23" s="47">
        <v>96.568627450980387</v>
      </c>
    </row>
    <row r="24" spans="2:6" x14ac:dyDescent="0.7">
      <c r="B24" s="52" t="s">
        <v>85</v>
      </c>
      <c r="C24" s="46">
        <v>8616</v>
      </c>
      <c r="D24" s="46">
        <v>8929</v>
      </c>
      <c r="E24" s="46">
        <v>17545</v>
      </c>
      <c r="F24" s="47">
        <v>103.63277623026927</v>
      </c>
    </row>
    <row r="25" spans="2:6" x14ac:dyDescent="0.7">
      <c r="B25" s="52" t="s">
        <v>86</v>
      </c>
      <c r="C25" s="46">
        <v>4420</v>
      </c>
      <c r="D25" s="46">
        <v>4529</v>
      </c>
      <c r="E25" s="46">
        <v>8949</v>
      </c>
      <c r="F25" s="47">
        <v>102.46606334841628</v>
      </c>
    </row>
    <row r="26" spans="2:6" x14ac:dyDescent="0.7">
      <c r="B26" s="52" t="s">
        <v>87</v>
      </c>
      <c r="C26" s="46">
        <v>5104</v>
      </c>
      <c r="D26" s="46">
        <v>5132</v>
      </c>
      <c r="E26" s="46">
        <v>10236</v>
      </c>
      <c r="F26" s="47">
        <v>100.54858934169279</v>
      </c>
    </row>
    <row r="27" spans="2:6" x14ac:dyDescent="0.7">
      <c r="B27" s="52" t="s">
        <v>88</v>
      </c>
      <c r="C27" s="46">
        <v>4331</v>
      </c>
      <c r="D27" s="46">
        <v>4427</v>
      </c>
      <c r="E27" s="46">
        <v>8758</v>
      </c>
      <c r="F27" s="47">
        <v>102.2165781574694</v>
      </c>
    </row>
    <row r="28" spans="2:6" x14ac:dyDescent="0.7">
      <c r="B28" s="52" t="s">
        <v>89</v>
      </c>
      <c r="C28" s="46">
        <v>4882</v>
      </c>
      <c r="D28" s="46">
        <v>5121</v>
      </c>
      <c r="E28" s="46">
        <v>10003</v>
      </c>
      <c r="F28" s="47">
        <v>104.89553461696026</v>
      </c>
    </row>
    <row r="29" spans="2:6" x14ac:dyDescent="0.7">
      <c r="B29" s="52" t="s">
        <v>90</v>
      </c>
      <c r="C29" s="46">
        <v>4070</v>
      </c>
      <c r="D29" s="46">
        <v>4099</v>
      </c>
      <c r="E29" s="46">
        <v>8169</v>
      </c>
      <c r="F29" s="47">
        <v>100.71253071253072</v>
      </c>
    </row>
    <row r="30" spans="2:6" x14ac:dyDescent="0.7">
      <c r="B30" s="52" t="s">
        <v>91</v>
      </c>
      <c r="C30" s="46">
        <v>7034</v>
      </c>
      <c r="D30" s="46">
        <v>7100</v>
      </c>
      <c r="E30" s="46">
        <v>14134</v>
      </c>
      <c r="F30" s="47">
        <v>100.93829968723344</v>
      </c>
    </row>
    <row r="31" spans="2:6" x14ac:dyDescent="0.7">
      <c r="B31" s="52" t="s">
        <v>92</v>
      </c>
      <c r="C31" s="46">
        <v>4174</v>
      </c>
      <c r="D31" s="46">
        <v>4295</v>
      </c>
      <c r="E31" s="46">
        <v>8469</v>
      </c>
      <c r="F31" s="47">
        <v>102.89889793962625</v>
      </c>
    </row>
    <row r="32" spans="2:6" x14ac:dyDescent="0.7">
      <c r="B32" s="52" t="s">
        <v>93</v>
      </c>
      <c r="C32" s="46">
        <v>4099</v>
      </c>
      <c r="D32" s="46">
        <v>4276</v>
      </c>
      <c r="E32" s="46">
        <v>8375</v>
      </c>
      <c r="F32" s="47">
        <v>104.31812637228592</v>
      </c>
    </row>
    <row r="33" spans="2:6" x14ac:dyDescent="0.7">
      <c r="B33" s="52" t="s">
        <v>94</v>
      </c>
      <c r="C33" s="46">
        <v>6522</v>
      </c>
      <c r="D33" s="46">
        <v>6574</v>
      </c>
      <c r="E33" s="46">
        <v>13096</v>
      </c>
      <c r="F33" s="47">
        <v>100.79730144127568</v>
      </c>
    </row>
    <row r="34" spans="2:6" x14ac:dyDescent="0.7">
      <c r="B34" s="52" t="s">
        <v>95</v>
      </c>
      <c r="C34" s="46">
        <v>4175</v>
      </c>
      <c r="D34" s="46">
        <v>4268</v>
      </c>
      <c r="E34" s="46">
        <v>8443</v>
      </c>
      <c r="F34" s="47">
        <v>102.22754491017965</v>
      </c>
    </row>
    <row r="35" spans="2:6" x14ac:dyDescent="0.7">
      <c r="B35" s="52" t="s">
        <v>96</v>
      </c>
      <c r="C35" s="46">
        <v>5948</v>
      </c>
      <c r="D35" s="46">
        <v>6071</v>
      </c>
      <c r="E35" s="46">
        <v>12019</v>
      </c>
      <c r="F35" s="47">
        <v>102.06792199058508</v>
      </c>
    </row>
    <row r="36" spans="2:6" x14ac:dyDescent="0.7">
      <c r="B36" s="52" t="s">
        <v>216</v>
      </c>
      <c r="C36" s="46">
        <v>76</v>
      </c>
      <c r="D36" s="46">
        <v>71</v>
      </c>
      <c r="E36" s="46">
        <v>147</v>
      </c>
      <c r="F36" s="47">
        <v>93.421052631578945</v>
      </c>
    </row>
    <row r="37" spans="2:6" x14ac:dyDescent="0.7">
      <c r="B37" s="71" t="s">
        <v>217</v>
      </c>
    </row>
  </sheetData>
  <mergeCells count="3">
    <mergeCell ref="B3:B4"/>
    <mergeCell ref="C3:E3"/>
    <mergeCell ref="F3:F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F7BE-C390-4952-978C-37F874D38CC4}">
  <dimension ref="B2:H37"/>
  <sheetViews>
    <sheetView workbookViewId="0">
      <selection activeCell="H16" sqref="H16"/>
    </sheetView>
  </sheetViews>
  <sheetFormatPr defaultRowHeight="14.5" x14ac:dyDescent="0.7"/>
  <cols>
    <col min="1" max="1" width="8.7265625" style="45"/>
    <col min="2" max="2" width="14.76953125" style="45" customWidth="1"/>
    <col min="3" max="3" width="13.453125" style="45" customWidth="1"/>
    <col min="4" max="4" width="11.7265625" style="45" customWidth="1"/>
    <col min="5" max="5" width="9.81640625" style="45" customWidth="1"/>
    <col min="6" max="6" width="17.2265625" style="45" customWidth="1"/>
    <col min="7" max="7" width="12.86328125" style="45" customWidth="1"/>
    <col min="8" max="8" width="17.2265625" style="45" customWidth="1"/>
    <col min="9" max="16384" width="8.7265625" style="45"/>
  </cols>
  <sheetData>
    <row r="2" spans="2:8" x14ac:dyDescent="0.7">
      <c r="B2" s="41" t="s">
        <v>314</v>
      </c>
    </row>
    <row r="3" spans="2:8" x14ac:dyDescent="0.7">
      <c r="B3" s="59"/>
      <c r="C3" s="60" t="s">
        <v>104</v>
      </c>
      <c r="D3" s="61"/>
      <c r="E3" s="62"/>
      <c r="F3" s="60" t="s">
        <v>105</v>
      </c>
      <c r="G3" s="61"/>
      <c r="H3" s="62"/>
    </row>
    <row r="4" spans="2:8" ht="43" x14ac:dyDescent="0.7">
      <c r="B4" s="63"/>
      <c r="C4" s="64" t="s">
        <v>214</v>
      </c>
      <c r="D4" s="63" t="s">
        <v>215</v>
      </c>
      <c r="E4" s="63" t="s">
        <v>99</v>
      </c>
      <c r="F4" s="64" t="s">
        <v>214</v>
      </c>
      <c r="G4" s="63" t="s">
        <v>215</v>
      </c>
      <c r="H4" s="63" t="s">
        <v>99</v>
      </c>
    </row>
    <row r="5" spans="2:8" x14ac:dyDescent="0.7">
      <c r="B5" s="65" t="s">
        <v>66</v>
      </c>
      <c r="C5" s="66">
        <v>285506</v>
      </c>
      <c r="D5" s="66">
        <v>48512</v>
      </c>
      <c r="E5" s="66">
        <v>334018</v>
      </c>
      <c r="F5" s="67">
        <v>85.476231819842042</v>
      </c>
      <c r="G5" s="67">
        <v>14.523768180157957</v>
      </c>
      <c r="H5" s="67">
        <v>100</v>
      </c>
    </row>
    <row r="6" spans="2:8" x14ac:dyDescent="0.7">
      <c r="B6" s="68" t="s">
        <v>67</v>
      </c>
      <c r="C6" s="46">
        <v>13382</v>
      </c>
      <c r="D6" s="46">
        <v>556</v>
      </c>
      <c r="E6" s="46">
        <v>13938</v>
      </c>
      <c r="F6" s="47">
        <v>96.010905438369917</v>
      </c>
      <c r="G6" s="47">
        <v>3.9890945616300759</v>
      </c>
      <c r="H6" s="47">
        <v>100</v>
      </c>
    </row>
    <row r="7" spans="2:8" x14ac:dyDescent="0.7">
      <c r="B7" s="68" t="s">
        <v>68</v>
      </c>
      <c r="C7" s="46">
        <v>7279</v>
      </c>
      <c r="D7" s="46">
        <v>243</v>
      </c>
      <c r="E7" s="46">
        <v>7522</v>
      </c>
      <c r="F7" s="47">
        <v>96.769476203137458</v>
      </c>
      <c r="G7" s="47">
        <v>3.2305237968625367</v>
      </c>
      <c r="H7" s="47">
        <v>100</v>
      </c>
    </row>
    <row r="8" spans="2:8" x14ac:dyDescent="0.7">
      <c r="B8" s="68" t="s">
        <v>69</v>
      </c>
      <c r="C8" s="46">
        <v>7535</v>
      </c>
      <c r="D8" s="46">
        <v>1174</v>
      </c>
      <c r="E8" s="46">
        <v>8709</v>
      </c>
      <c r="F8" s="47">
        <v>86.519692272361922</v>
      </c>
      <c r="G8" s="47">
        <v>13.480307727638074</v>
      </c>
      <c r="H8" s="47">
        <v>100</v>
      </c>
    </row>
    <row r="9" spans="2:8" x14ac:dyDescent="0.7">
      <c r="B9" s="68" t="s">
        <v>70</v>
      </c>
      <c r="C9" s="46">
        <v>16129</v>
      </c>
      <c r="D9" s="46">
        <v>7380</v>
      </c>
      <c r="E9" s="46">
        <v>23509</v>
      </c>
      <c r="F9" s="47">
        <v>68.607767238079035</v>
      </c>
      <c r="G9" s="47">
        <v>31.392232761920969</v>
      </c>
      <c r="H9" s="47">
        <v>100</v>
      </c>
    </row>
    <row r="10" spans="2:8" x14ac:dyDescent="0.7">
      <c r="B10" s="68" t="s">
        <v>71</v>
      </c>
      <c r="C10" s="46">
        <v>13084</v>
      </c>
      <c r="D10" s="46">
        <v>1058</v>
      </c>
      <c r="E10" s="46">
        <v>14142</v>
      </c>
      <c r="F10" s="47">
        <v>92.518738509404614</v>
      </c>
      <c r="G10" s="47">
        <v>7.4812614905953891</v>
      </c>
      <c r="H10" s="47">
        <v>100</v>
      </c>
    </row>
    <row r="11" spans="2:8" x14ac:dyDescent="0.7">
      <c r="B11" s="68" t="s">
        <v>72</v>
      </c>
      <c r="C11" s="46">
        <v>10875</v>
      </c>
      <c r="D11" s="46">
        <v>999</v>
      </c>
      <c r="E11" s="46">
        <v>11874</v>
      </c>
      <c r="F11" s="47">
        <v>91.586659929257195</v>
      </c>
      <c r="G11" s="47">
        <v>8.4133400707427981</v>
      </c>
      <c r="H11" s="47">
        <v>100</v>
      </c>
    </row>
    <row r="12" spans="2:8" x14ac:dyDescent="0.7">
      <c r="B12" s="68" t="s">
        <v>73</v>
      </c>
      <c r="C12" s="46">
        <v>9522</v>
      </c>
      <c r="D12" s="46">
        <v>392</v>
      </c>
      <c r="E12" s="46">
        <v>9914</v>
      </c>
      <c r="F12" s="47">
        <v>96.045995561831759</v>
      </c>
      <c r="G12" s="47">
        <v>3.9540044381682469</v>
      </c>
      <c r="H12" s="47">
        <v>100</v>
      </c>
    </row>
    <row r="13" spans="2:8" x14ac:dyDescent="0.7">
      <c r="B13" s="68" t="s">
        <v>74</v>
      </c>
      <c r="C13" s="69">
        <v>8497</v>
      </c>
      <c r="D13" s="46">
        <v>2419</v>
      </c>
      <c r="E13" s="46">
        <v>10916</v>
      </c>
      <c r="F13" s="47">
        <v>77.839868083547088</v>
      </c>
      <c r="G13" s="47">
        <v>22.160131916452912</v>
      </c>
      <c r="H13" s="47">
        <v>100</v>
      </c>
    </row>
    <row r="14" spans="2:8" x14ac:dyDescent="0.7">
      <c r="B14" s="68" t="s">
        <v>75</v>
      </c>
      <c r="C14" s="69">
        <v>7204</v>
      </c>
      <c r="D14" s="46">
        <v>81</v>
      </c>
      <c r="E14" s="46">
        <v>7285</v>
      </c>
      <c r="F14" s="47">
        <v>98.888126286890881</v>
      </c>
      <c r="G14" s="47">
        <v>1.1118737131091283</v>
      </c>
      <c r="H14" s="47">
        <v>100</v>
      </c>
    </row>
    <row r="15" spans="2:8" x14ac:dyDescent="0.7">
      <c r="B15" s="68" t="s">
        <v>76</v>
      </c>
      <c r="C15" s="69">
        <v>7990</v>
      </c>
      <c r="D15" s="46">
        <v>1635</v>
      </c>
      <c r="E15" s="46">
        <v>9625</v>
      </c>
      <c r="F15" s="47">
        <v>83.012987012987011</v>
      </c>
      <c r="G15" s="47">
        <v>16.987012987012985</v>
      </c>
      <c r="H15" s="47">
        <v>100</v>
      </c>
    </row>
    <row r="16" spans="2:8" x14ac:dyDescent="0.7">
      <c r="B16" s="68" t="s">
        <v>77</v>
      </c>
      <c r="C16" s="69">
        <v>11265</v>
      </c>
      <c r="D16" s="46">
        <v>722</v>
      </c>
      <c r="E16" s="46">
        <v>11987</v>
      </c>
      <c r="F16" s="47">
        <v>93.976808208892976</v>
      </c>
      <c r="G16" s="47">
        <v>6.023191791107033</v>
      </c>
      <c r="H16" s="47">
        <v>100</v>
      </c>
    </row>
    <row r="17" spans="2:8" x14ac:dyDescent="0.7">
      <c r="B17" s="68" t="s">
        <v>78</v>
      </c>
      <c r="C17" s="69">
        <v>7280</v>
      </c>
      <c r="D17" s="46">
        <v>6491</v>
      </c>
      <c r="E17" s="46">
        <v>13771</v>
      </c>
      <c r="F17" s="47">
        <v>52.864715706920343</v>
      </c>
      <c r="G17" s="47">
        <v>47.135284293079657</v>
      </c>
      <c r="H17" s="47">
        <v>100</v>
      </c>
    </row>
    <row r="18" spans="2:8" x14ac:dyDescent="0.7">
      <c r="B18" s="68" t="s">
        <v>79</v>
      </c>
      <c r="C18" s="69">
        <v>11694</v>
      </c>
      <c r="D18" s="46">
        <v>332</v>
      </c>
      <c r="E18" s="46">
        <v>12026</v>
      </c>
      <c r="F18" s="47">
        <v>97.239314817894567</v>
      </c>
      <c r="G18" s="47">
        <v>2.7606851821054383</v>
      </c>
      <c r="H18" s="47">
        <v>100</v>
      </c>
    </row>
    <row r="19" spans="2:8" x14ac:dyDescent="0.7">
      <c r="B19" s="68" t="s">
        <v>80</v>
      </c>
      <c r="C19" s="69">
        <v>7280</v>
      </c>
      <c r="D19" s="46">
        <v>2240</v>
      </c>
      <c r="E19" s="46">
        <v>9520</v>
      </c>
      <c r="F19" s="47">
        <v>76.470588235294116</v>
      </c>
      <c r="G19" s="47">
        <v>23.52941176470588</v>
      </c>
      <c r="H19" s="47">
        <v>100</v>
      </c>
    </row>
    <row r="20" spans="2:8" x14ac:dyDescent="0.7">
      <c r="B20" s="68" t="s">
        <v>81</v>
      </c>
      <c r="C20" s="69">
        <v>11204</v>
      </c>
      <c r="D20" s="46">
        <v>2094</v>
      </c>
      <c r="E20" s="46">
        <v>13298</v>
      </c>
      <c r="F20" s="47">
        <v>84.253271168596783</v>
      </c>
      <c r="G20" s="47">
        <v>15.746728831403217</v>
      </c>
      <c r="H20" s="47">
        <v>100</v>
      </c>
    </row>
    <row r="21" spans="2:8" x14ac:dyDescent="0.7">
      <c r="B21" s="68" t="s">
        <v>82</v>
      </c>
      <c r="C21" s="69">
        <v>9479</v>
      </c>
      <c r="D21" s="46">
        <v>406</v>
      </c>
      <c r="E21" s="46">
        <v>9885</v>
      </c>
      <c r="F21" s="47">
        <v>95.892766818411729</v>
      </c>
      <c r="G21" s="47">
        <v>4.1072331815882652</v>
      </c>
      <c r="H21" s="47">
        <v>100</v>
      </c>
    </row>
    <row r="22" spans="2:8" x14ac:dyDescent="0.7">
      <c r="B22" s="68" t="s">
        <v>83</v>
      </c>
      <c r="C22" s="69">
        <v>8037</v>
      </c>
      <c r="D22" s="46">
        <v>1382</v>
      </c>
      <c r="E22" s="46">
        <v>9419</v>
      </c>
      <c r="F22" s="47">
        <v>85.327529461726286</v>
      </c>
      <c r="G22" s="47">
        <v>14.672470538273702</v>
      </c>
      <c r="H22" s="47">
        <v>100</v>
      </c>
    </row>
    <row r="23" spans="2:8" x14ac:dyDescent="0.7">
      <c r="B23" s="68" t="s">
        <v>84</v>
      </c>
      <c r="C23" s="69">
        <v>6061</v>
      </c>
      <c r="D23" s="46">
        <v>2722</v>
      </c>
      <c r="E23" s="46">
        <v>8783</v>
      </c>
      <c r="F23" s="47">
        <v>69.008311510873284</v>
      </c>
      <c r="G23" s="47">
        <v>30.991688489126723</v>
      </c>
      <c r="H23" s="47">
        <v>100</v>
      </c>
    </row>
    <row r="24" spans="2:8" x14ac:dyDescent="0.7">
      <c r="B24" s="68" t="s">
        <v>85</v>
      </c>
      <c r="C24" s="69">
        <v>16236</v>
      </c>
      <c r="D24" s="46">
        <v>206</v>
      </c>
      <c r="E24" s="46">
        <v>16442</v>
      </c>
      <c r="F24" s="47">
        <v>98.747111057049025</v>
      </c>
      <c r="G24" s="47">
        <v>1.2528889429509793</v>
      </c>
      <c r="H24" s="47">
        <v>100</v>
      </c>
    </row>
    <row r="25" spans="2:8" x14ac:dyDescent="0.7">
      <c r="B25" s="68" t="s">
        <v>86</v>
      </c>
      <c r="C25" s="69">
        <v>8393</v>
      </c>
      <c r="D25" s="46">
        <v>393</v>
      </c>
      <c r="E25" s="46">
        <v>8786</v>
      </c>
      <c r="F25" s="47">
        <v>95.526974732529027</v>
      </c>
      <c r="G25" s="47">
        <v>4.4730252674709767</v>
      </c>
      <c r="H25" s="47">
        <v>100</v>
      </c>
    </row>
    <row r="26" spans="2:8" x14ac:dyDescent="0.7">
      <c r="B26" s="68" t="s">
        <v>87</v>
      </c>
      <c r="C26" s="69">
        <v>9588</v>
      </c>
      <c r="D26" s="46">
        <v>559</v>
      </c>
      <c r="E26" s="46">
        <v>10147</v>
      </c>
      <c r="F26" s="47">
        <v>94.490982556420619</v>
      </c>
      <c r="G26" s="47">
        <v>5.5090174435793831</v>
      </c>
      <c r="H26" s="47">
        <v>100</v>
      </c>
    </row>
    <row r="27" spans="2:8" x14ac:dyDescent="0.7">
      <c r="B27" s="68" t="s">
        <v>88</v>
      </c>
      <c r="C27" s="69">
        <v>7389</v>
      </c>
      <c r="D27" s="46">
        <v>986</v>
      </c>
      <c r="E27" s="46">
        <v>8375</v>
      </c>
      <c r="F27" s="47">
        <v>88.226865671641804</v>
      </c>
      <c r="G27" s="47">
        <v>11.773134328358209</v>
      </c>
      <c r="H27" s="47">
        <v>100</v>
      </c>
    </row>
    <row r="28" spans="2:8" x14ac:dyDescent="0.7">
      <c r="B28" s="68" t="s">
        <v>89</v>
      </c>
      <c r="C28" s="69">
        <v>8514</v>
      </c>
      <c r="D28" s="46">
        <v>9114</v>
      </c>
      <c r="E28" s="46">
        <v>17628</v>
      </c>
      <c r="F28" s="47">
        <v>48.298162014976178</v>
      </c>
      <c r="G28" s="47">
        <v>51.701837985023822</v>
      </c>
      <c r="H28" s="47">
        <v>100</v>
      </c>
    </row>
    <row r="29" spans="2:8" x14ac:dyDescent="0.7">
      <c r="B29" s="68" t="s">
        <v>90</v>
      </c>
      <c r="C29" s="69">
        <v>7291</v>
      </c>
      <c r="D29" s="46">
        <v>55</v>
      </c>
      <c r="E29" s="46">
        <v>7346</v>
      </c>
      <c r="F29" s="47">
        <v>99.251293220800434</v>
      </c>
      <c r="G29" s="47">
        <v>0.74870677919956441</v>
      </c>
      <c r="H29" s="47">
        <v>100</v>
      </c>
    </row>
    <row r="30" spans="2:8" x14ac:dyDescent="0.7">
      <c r="B30" s="68" t="s">
        <v>91</v>
      </c>
      <c r="C30" s="69">
        <v>12363</v>
      </c>
      <c r="D30" s="46">
        <v>1264</v>
      </c>
      <c r="E30" s="46">
        <v>13627</v>
      </c>
      <c r="F30" s="47">
        <v>90.724297350847579</v>
      </c>
      <c r="G30" s="47">
        <v>9.2757026491524179</v>
      </c>
      <c r="H30" s="47">
        <v>100</v>
      </c>
    </row>
    <row r="31" spans="2:8" x14ac:dyDescent="0.7">
      <c r="B31" s="68" t="s">
        <v>92</v>
      </c>
      <c r="C31" s="69">
        <v>7071</v>
      </c>
      <c r="D31" s="46">
        <v>1484</v>
      </c>
      <c r="E31" s="46">
        <v>8555</v>
      </c>
      <c r="F31" s="47">
        <v>82.653419053185274</v>
      </c>
      <c r="G31" s="47">
        <v>17.346580946814726</v>
      </c>
      <c r="H31" s="47">
        <v>100</v>
      </c>
    </row>
    <row r="32" spans="2:8" x14ac:dyDescent="0.7">
      <c r="B32" s="68" t="s">
        <v>93</v>
      </c>
      <c r="C32" s="69">
        <v>6517</v>
      </c>
      <c r="D32" s="46">
        <v>1286</v>
      </c>
      <c r="E32" s="46">
        <v>7803</v>
      </c>
      <c r="F32" s="47">
        <v>83.519159297706011</v>
      </c>
      <c r="G32" s="47">
        <v>16.480840702293989</v>
      </c>
      <c r="H32" s="47">
        <v>100</v>
      </c>
    </row>
    <row r="33" spans="2:8" x14ac:dyDescent="0.7">
      <c r="B33" s="68" t="s">
        <v>94</v>
      </c>
      <c r="C33" s="69">
        <v>12465</v>
      </c>
      <c r="D33" s="46">
        <v>75</v>
      </c>
      <c r="E33" s="46">
        <v>12540</v>
      </c>
      <c r="F33" s="47">
        <v>99.401913875598098</v>
      </c>
      <c r="G33" s="47">
        <v>0.59808612440191389</v>
      </c>
      <c r="H33" s="47">
        <v>100</v>
      </c>
    </row>
    <row r="34" spans="2:8" x14ac:dyDescent="0.7">
      <c r="B34" s="68" t="s">
        <v>95</v>
      </c>
      <c r="C34" s="69">
        <v>6950</v>
      </c>
      <c r="D34" s="46">
        <v>227</v>
      </c>
      <c r="E34" s="46">
        <v>7177</v>
      </c>
      <c r="F34" s="47">
        <v>96.83711857322001</v>
      </c>
      <c r="G34" s="47">
        <v>3.1628814267799918</v>
      </c>
      <c r="H34" s="47">
        <v>100</v>
      </c>
    </row>
    <row r="35" spans="2:8" x14ac:dyDescent="0.7">
      <c r="B35" s="68" t="s">
        <v>96</v>
      </c>
      <c r="C35" s="69">
        <v>8857</v>
      </c>
      <c r="D35" s="46">
        <v>537</v>
      </c>
      <c r="E35" s="46">
        <v>9394</v>
      </c>
      <c r="F35" s="47">
        <v>94.283585267191825</v>
      </c>
      <c r="G35" s="47">
        <v>5.7164147328081754</v>
      </c>
      <c r="H35" s="47">
        <v>100</v>
      </c>
    </row>
    <row r="36" spans="2:8" x14ac:dyDescent="0.7">
      <c r="B36" s="68" t="s">
        <v>216</v>
      </c>
      <c r="C36" s="69">
        <v>75</v>
      </c>
      <c r="D36" s="46">
        <v>0</v>
      </c>
      <c r="E36" s="46">
        <v>75</v>
      </c>
      <c r="F36" s="47">
        <v>100</v>
      </c>
      <c r="G36" s="47">
        <v>0</v>
      </c>
      <c r="H36" s="47">
        <v>100</v>
      </c>
    </row>
    <row r="37" spans="2:8" x14ac:dyDescent="0.7">
      <c r="B37" s="70" t="s">
        <v>218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2DF53-331C-43FA-A4E2-131BC2AC4069}">
  <dimension ref="B1:D13"/>
  <sheetViews>
    <sheetView workbookViewId="0">
      <selection activeCell="G8" sqref="G8"/>
    </sheetView>
  </sheetViews>
  <sheetFormatPr defaultRowHeight="14.75" x14ac:dyDescent="0.75"/>
  <cols>
    <col min="2" max="4" width="19.7265625" customWidth="1"/>
  </cols>
  <sheetData>
    <row r="1" spans="2:4" x14ac:dyDescent="0.75">
      <c r="B1" s="27" t="s">
        <v>102</v>
      </c>
      <c r="C1" s="27"/>
    </row>
    <row r="2" spans="2:4" x14ac:dyDescent="0.75">
      <c r="B2" s="28" t="s">
        <v>100</v>
      </c>
      <c r="C2" s="28" t="s">
        <v>105</v>
      </c>
      <c r="D2" s="28" t="s">
        <v>26</v>
      </c>
    </row>
    <row r="3" spans="2:4" x14ac:dyDescent="0.75">
      <c r="B3" s="28" t="s">
        <v>108</v>
      </c>
      <c r="C3" s="129">
        <v>100</v>
      </c>
      <c r="D3" s="26">
        <v>334018</v>
      </c>
    </row>
    <row r="4" spans="2:4" x14ac:dyDescent="0.75">
      <c r="B4" s="1" t="s">
        <v>4</v>
      </c>
      <c r="C4" s="44">
        <v>2.245387973103246E-2</v>
      </c>
      <c r="D4" s="1">
        <v>75</v>
      </c>
    </row>
    <row r="5" spans="2:4" x14ac:dyDescent="0.75">
      <c r="B5" s="1" t="s">
        <v>5</v>
      </c>
      <c r="C5" s="18">
        <v>5.7874126544078459</v>
      </c>
      <c r="D5" s="1">
        <v>19331</v>
      </c>
    </row>
    <row r="6" spans="2:4" x14ac:dyDescent="0.75">
      <c r="B6" s="1" t="s">
        <v>6</v>
      </c>
      <c r="C6" s="18">
        <v>22.853259405181756</v>
      </c>
      <c r="D6" s="1">
        <v>76334</v>
      </c>
    </row>
    <row r="7" spans="2:4" x14ac:dyDescent="0.75">
      <c r="B7" s="1" t="s">
        <v>7</v>
      </c>
      <c r="C7" s="18">
        <v>24.014274679807677</v>
      </c>
      <c r="D7" s="1">
        <v>80212</v>
      </c>
    </row>
    <row r="8" spans="2:4" x14ac:dyDescent="0.75">
      <c r="B8" s="1" t="s">
        <v>8</v>
      </c>
      <c r="C8" s="18">
        <v>21.522492799789234</v>
      </c>
      <c r="D8" s="1">
        <v>71889</v>
      </c>
    </row>
    <row r="9" spans="2:4" x14ac:dyDescent="0.75">
      <c r="B9" s="1" t="s">
        <v>9</v>
      </c>
      <c r="C9" s="18">
        <v>16.544018585824716</v>
      </c>
      <c r="D9" s="1">
        <v>55260</v>
      </c>
    </row>
    <row r="10" spans="2:4" x14ac:dyDescent="0.75">
      <c r="B10" s="1" t="s">
        <v>10</v>
      </c>
      <c r="C10" s="18">
        <v>8.2160242861163173</v>
      </c>
      <c r="D10" s="1">
        <v>27443</v>
      </c>
    </row>
    <row r="11" spans="2:4" x14ac:dyDescent="0.75">
      <c r="B11" s="1" t="s">
        <v>11</v>
      </c>
      <c r="C11" s="18">
        <v>0.99335963930087601</v>
      </c>
      <c r="D11" s="1">
        <v>3318</v>
      </c>
    </row>
    <row r="12" spans="2:4" x14ac:dyDescent="0.75">
      <c r="B12" s="1" t="s">
        <v>12</v>
      </c>
      <c r="C12" s="44">
        <v>4.6704069840547514E-2</v>
      </c>
      <c r="D12" s="1">
        <v>156</v>
      </c>
    </row>
    <row r="13" spans="2:4" x14ac:dyDescent="0.75">
      <c r="B13" s="2" t="s">
        <v>218</v>
      </c>
      <c r="C1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2EE4F-A687-4EF0-97C2-4315992F4064}">
  <dimension ref="B2:H15"/>
  <sheetViews>
    <sheetView workbookViewId="0">
      <selection activeCell="J8" sqref="J8"/>
    </sheetView>
  </sheetViews>
  <sheetFormatPr defaultRowHeight="14.75" x14ac:dyDescent="0.75"/>
  <cols>
    <col min="2" max="2" width="7.04296875" customWidth="1"/>
    <col min="3" max="3" width="11.04296875" bestFit="1" customWidth="1"/>
    <col min="4" max="4" width="13.1796875" bestFit="1" customWidth="1"/>
    <col min="5" max="5" width="8.36328125" bestFit="1" customWidth="1"/>
    <col min="6" max="6" width="11.04296875" bestFit="1" customWidth="1"/>
    <col min="7" max="7" width="13.1796875" bestFit="1" customWidth="1"/>
    <col min="8" max="8" width="5.1796875" bestFit="1" customWidth="1"/>
  </cols>
  <sheetData>
    <row r="2" spans="2:8" ht="15.5" x14ac:dyDescent="0.75">
      <c r="B2" s="5" t="s">
        <v>315</v>
      </c>
    </row>
    <row r="3" spans="2:8" x14ac:dyDescent="0.75">
      <c r="B3" s="218" t="s">
        <v>103</v>
      </c>
      <c r="C3" s="219" t="s">
        <v>104</v>
      </c>
      <c r="D3" s="219"/>
      <c r="E3" s="219"/>
      <c r="F3" s="219" t="s">
        <v>105</v>
      </c>
      <c r="G3" s="219"/>
      <c r="H3" s="219"/>
    </row>
    <row r="4" spans="2:8" x14ac:dyDescent="0.75">
      <c r="B4" s="218"/>
      <c r="C4" s="95" t="s">
        <v>106</v>
      </c>
      <c r="D4" s="95" t="s">
        <v>107</v>
      </c>
      <c r="E4" s="95" t="s">
        <v>99</v>
      </c>
      <c r="F4" s="95" t="s">
        <v>106</v>
      </c>
      <c r="G4" s="95" t="s">
        <v>107</v>
      </c>
      <c r="H4" s="95" t="s">
        <v>99</v>
      </c>
    </row>
    <row r="5" spans="2:8" x14ac:dyDescent="0.75">
      <c r="B5" s="1" t="s">
        <v>108</v>
      </c>
      <c r="C5" s="96">
        <v>325117</v>
      </c>
      <c r="D5" s="96">
        <v>8901</v>
      </c>
      <c r="E5" s="96">
        <v>334018</v>
      </c>
      <c r="F5" s="18">
        <v>97.335173553521074</v>
      </c>
      <c r="G5" s="18">
        <v>2.6648264464789322</v>
      </c>
      <c r="H5" s="18">
        <v>100</v>
      </c>
    </row>
    <row r="6" spans="2:8" x14ac:dyDescent="0.75">
      <c r="B6" s="1" t="s">
        <v>4</v>
      </c>
      <c r="C6" s="96">
        <v>75</v>
      </c>
      <c r="D6" s="96">
        <v>0</v>
      </c>
      <c r="E6" s="96">
        <v>75</v>
      </c>
      <c r="F6" s="18">
        <v>100</v>
      </c>
      <c r="G6" s="18">
        <v>0</v>
      </c>
      <c r="H6" s="18">
        <v>100</v>
      </c>
    </row>
    <row r="7" spans="2:8" x14ac:dyDescent="0.75">
      <c r="B7" s="1" t="s">
        <v>5</v>
      </c>
      <c r="C7" s="96">
        <v>19121</v>
      </c>
      <c r="D7" s="96">
        <v>210</v>
      </c>
      <c r="E7" s="96">
        <v>19331</v>
      </c>
      <c r="F7" s="18">
        <v>98.913661993688891</v>
      </c>
      <c r="G7" s="18">
        <v>1.0863380063111066</v>
      </c>
      <c r="H7" s="18">
        <v>100</v>
      </c>
    </row>
    <row r="8" spans="2:8" x14ac:dyDescent="0.75">
      <c r="B8" s="1" t="s">
        <v>6</v>
      </c>
      <c r="C8" s="96">
        <v>75084</v>
      </c>
      <c r="D8" s="96">
        <v>1250</v>
      </c>
      <c r="E8" s="96">
        <v>76334</v>
      </c>
      <c r="F8" s="18">
        <v>98.362459716509022</v>
      </c>
      <c r="G8" s="18">
        <v>1.637540283490974</v>
      </c>
      <c r="H8" s="18">
        <v>100</v>
      </c>
    </row>
    <row r="9" spans="2:8" x14ac:dyDescent="0.75">
      <c r="B9" s="1" t="s">
        <v>7</v>
      </c>
      <c r="C9" s="96">
        <v>78113</v>
      </c>
      <c r="D9" s="96">
        <v>2099</v>
      </c>
      <c r="E9" s="96">
        <v>80212</v>
      </c>
      <c r="F9" s="18">
        <v>97.383184560913577</v>
      </c>
      <c r="G9" s="18">
        <v>2.6168154390864213</v>
      </c>
      <c r="H9" s="18">
        <v>100</v>
      </c>
    </row>
    <row r="10" spans="2:8" x14ac:dyDescent="0.75">
      <c r="B10" s="1" t="s">
        <v>8</v>
      </c>
      <c r="C10" s="96">
        <v>69558</v>
      </c>
      <c r="D10" s="96">
        <v>2331</v>
      </c>
      <c r="E10" s="96">
        <v>71889</v>
      </c>
      <c r="F10" s="18">
        <v>96.757501147602554</v>
      </c>
      <c r="G10" s="18">
        <v>3.2424988523974463</v>
      </c>
      <c r="H10" s="18">
        <v>100</v>
      </c>
    </row>
    <row r="11" spans="2:8" x14ac:dyDescent="0.75">
      <c r="B11" s="1" t="s">
        <v>9</v>
      </c>
      <c r="C11" s="96">
        <v>53212</v>
      </c>
      <c r="D11" s="96">
        <v>2048</v>
      </c>
      <c r="E11" s="96">
        <v>55260</v>
      </c>
      <c r="F11" s="18">
        <v>96.293883460007237</v>
      </c>
      <c r="G11" s="18">
        <v>3.7061165399927614</v>
      </c>
      <c r="H11" s="18">
        <v>100</v>
      </c>
    </row>
    <row r="12" spans="2:8" x14ac:dyDescent="0.75">
      <c r="B12" s="1" t="s">
        <v>10</v>
      </c>
      <c r="C12" s="96">
        <v>26577</v>
      </c>
      <c r="D12" s="96">
        <v>866</v>
      </c>
      <c r="E12" s="96">
        <v>27443</v>
      </c>
      <c r="F12" s="18">
        <v>96.844368327077945</v>
      </c>
      <c r="G12" s="18">
        <v>3.1556316729220568</v>
      </c>
      <c r="H12" s="18">
        <v>100</v>
      </c>
    </row>
    <row r="13" spans="2:8" x14ac:dyDescent="0.75">
      <c r="B13" s="1" t="s">
        <v>11</v>
      </c>
      <c r="C13" s="96">
        <v>3231</v>
      </c>
      <c r="D13" s="96">
        <v>87</v>
      </c>
      <c r="E13" s="96">
        <v>3318</v>
      </c>
      <c r="F13" s="18">
        <v>97.377938517179018</v>
      </c>
      <c r="G13" s="18">
        <v>2.6220614828209765</v>
      </c>
      <c r="H13" s="18">
        <v>100</v>
      </c>
    </row>
    <row r="14" spans="2:8" x14ac:dyDescent="0.75">
      <c r="B14" s="1" t="s">
        <v>12</v>
      </c>
      <c r="C14" s="96">
        <v>146</v>
      </c>
      <c r="D14" s="96">
        <v>10</v>
      </c>
      <c r="E14" s="96">
        <v>156</v>
      </c>
      <c r="F14" s="18">
        <v>93.589743589743591</v>
      </c>
      <c r="G14" s="18">
        <v>6.4102564102564097</v>
      </c>
      <c r="H14" s="18">
        <v>100</v>
      </c>
    </row>
    <row r="15" spans="2:8" x14ac:dyDescent="0.75">
      <c r="B15" s="72" t="s">
        <v>218</v>
      </c>
    </row>
  </sheetData>
  <mergeCells count="3">
    <mergeCell ref="B3:B4"/>
    <mergeCell ref="C3:E3"/>
    <mergeCell ref="F3:H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CC9C-EE38-4035-BDBB-0C76BD5B2684}">
  <dimension ref="B1:J24"/>
  <sheetViews>
    <sheetView workbookViewId="0">
      <selection activeCell="L11" sqref="L11"/>
    </sheetView>
  </sheetViews>
  <sheetFormatPr defaultRowHeight="14.5" x14ac:dyDescent="0.7"/>
  <cols>
    <col min="1" max="1" width="8.7265625" style="45"/>
    <col min="2" max="4" width="10.76953125" style="45" customWidth="1"/>
    <col min="5" max="5" width="11.31640625" style="45" bestFit="1" customWidth="1"/>
    <col min="6" max="8" width="10.76953125" style="45" customWidth="1"/>
    <col min="9" max="16384" width="8.7265625" style="45"/>
  </cols>
  <sheetData>
    <row r="1" spans="2:10" ht="15.5" x14ac:dyDescent="0.7">
      <c r="B1" s="5" t="s">
        <v>316</v>
      </c>
    </row>
    <row r="2" spans="2:10" s="73" customFormat="1" ht="14.25" x14ac:dyDescent="0.65">
      <c r="B2" s="220" t="s">
        <v>104</v>
      </c>
      <c r="C2" s="220"/>
      <c r="D2" s="220"/>
      <c r="E2" s="220"/>
      <c r="F2" s="220" t="s">
        <v>105</v>
      </c>
      <c r="G2" s="220"/>
      <c r="H2" s="220"/>
    </row>
    <row r="3" spans="2:10" x14ac:dyDescent="0.7">
      <c r="B3" s="51" t="s">
        <v>220</v>
      </c>
      <c r="C3" s="51" t="s">
        <v>109</v>
      </c>
      <c r="D3" s="51" t="s">
        <v>110</v>
      </c>
      <c r="E3" s="51" t="s">
        <v>101</v>
      </c>
      <c r="F3" s="51" t="s">
        <v>109</v>
      </c>
      <c r="G3" s="51" t="s">
        <v>110</v>
      </c>
      <c r="H3" s="51" t="s">
        <v>101</v>
      </c>
    </row>
    <row r="4" spans="2:10" x14ac:dyDescent="0.7">
      <c r="B4" s="52" t="s">
        <v>219</v>
      </c>
      <c r="C4" s="52">
        <v>2128</v>
      </c>
      <c r="D4" s="52">
        <v>1985</v>
      </c>
      <c r="E4" s="52">
        <v>4113</v>
      </c>
      <c r="F4" s="47">
        <v>1.3144403127972624</v>
      </c>
      <c r="G4" s="47">
        <v>1.1985556951019225</v>
      </c>
      <c r="H4" s="47">
        <v>1.2558395163506457</v>
      </c>
    </row>
    <row r="5" spans="2:10" x14ac:dyDescent="0.7">
      <c r="B5" s="52" t="s">
        <v>111</v>
      </c>
      <c r="C5" s="52">
        <v>2441</v>
      </c>
      <c r="D5" s="52">
        <v>2107</v>
      </c>
      <c r="E5" s="52">
        <v>4548</v>
      </c>
      <c r="F5" s="47">
        <v>1.5077766933919725</v>
      </c>
      <c r="G5" s="47">
        <v>1.2722200753550381</v>
      </c>
      <c r="H5" s="47">
        <v>1.388659888247687</v>
      </c>
    </row>
    <row r="6" spans="2:10" x14ac:dyDescent="0.7">
      <c r="B6" s="52" t="s">
        <v>112</v>
      </c>
      <c r="C6" s="52">
        <v>9223</v>
      </c>
      <c r="D6" s="52">
        <v>7663</v>
      </c>
      <c r="E6" s="52">
        <v>16886</v>
      </c>
      <c r="F6" s="47">
        <v>5.6969375023163309</v>
      </c>
      <c r="G6" s="47">
        <v>4.6269684088493861</v>
      </c>
      <c r="H6" s="47">
        <v>5.1558731031113556</v>
      </c>
    </row>
    <row r="7" spans="2:10" x14ac:dyDescent="0.7">
      <c r="B7" s="52" t="s">
        <v>113</v>
      </c>
      <c r="C7" s="52">
        <v>47912</v>
      </c>
      <c r="D7" s="52">
        <v>38992</v>
      </c>
      <c r="E7" s="52">
        <v>86904</v>
      </c>
      <c r="F7" s="47">
        <v>29.594673057679717</v>
      </c>
      <c r="G7" s="47">
        <v>23.543618974012173</v>
      </c>
      <c r="H7" s="47">
        <v>26.534762297334431</v>
      </c>
    </row>
    <row r="8" spans="2:10" x14ac:dyDescent="0.7">
      <c r="B8" s="52" t="s">
        <v>114</v>
      </c>
      <c r="C8" s="52">
        <v>70200</v>
      </c>
      <c r="D8" s="52">
        <v>73153</v>
      </c>
      <c r="E8" s="52">
        <v>143353</v>
      </c>
      <c r="F8" s="47">
        <v>43.361705807503675</v>
      </c>
      <c r="G8" s="47">
        <v>44.170249251280069</v>
      </c>
      <c r="H8" s="47">
        <v>43.770571890934626</v>
      </c>
    </row>
    <row r="9" spans="2:10" x14ac:dyDescent="0.7">
      <c r="B9" s="52" t="s">
        <v>115</v>
      </c>
      <c r="C9" s="52">
        <v>25872</v>
      </c>
      <c r="D9" s="52">
        <v>34852</v>
      </c>
      <c r="E9" s="52">
        <v>60724</v>
      </c>
      <c r="F9" s="47">
        <v>15.980826960850928</v>
      </c>
      <c r="G9" s="47">
        <v>21.043860496570378</v>
      </c>
      <c r="H9" s="47">
        <v>18.541113248450429</v>
      </c>
    </row>
    <row r="10" spans="2:10" x14ac:dyDescent="0.7">
      <c r="B10" s="52" t="s">
        <v>116</v>
      </c>
      <c r="C10" s="52">
        <v>3503</v>
      </c>
      <c r="D10" s="52">
        <v>5863</v>
      </c>
      <c r="E10" s="52">
        <v>9366</v>
      </c>
      <c r="F10" s="47">
        <v>2.1637614735567716</v>
      </c>
      <c r="G10" s="47">
        <v>3.5401168969181724</v>
      </c>
      <c r="H10" s="47">
        <v>2.8597600073280205</v>
      </c>
    </row>
    <row r="11" spans="2:10" x14ac:dyDescent="0.7">
      <c r="B11" s="52" t="s">
        <v>323</v>
      </c>
      <c r="C11" s="52">
        <v>615</v>
      </c>
      <c r="D11" s="52">
        <v>1001</v>
      </c>
      <c r="E11" s="52">
        <v>1616</v>
      </c>
      <c r="F11" s="47">
        <v>0.37987819190334415</v>
      </c>
      <c r="G11" s="47">
        <v>0.60441020191285866</v>
      </c>
      <c r="H11" s="47">
        <v>0.49342004824280172</v>
      </c>
    </row>
    <row r="12" spans="2:10" x14ac:dyDescent="0.7">
      <c r="B12" s="52" t="s">
        <v>99</v>
      </c>
      <c r="C12" s="52">
        <v>161894</v>
      </c>
      <c r="D12" s="52">
        <v>165616</v>
      </c>
      <c r="E12" s="52">
        <v>327510</v>
      </c>
      <c r="F12" s="47">
        <v>100</v>
      </c>
      <c r="G12" s="47">
        <v>100</v>
      </c>
      <c r="H12" s="47">
        <v>100</v>
      </c>
    </row>
    <row r="13" spans="2:10" x14ac:dyDescent="0.7">
      <c r="B13" s="3" t="s">
        <v>217</v>
      </c>
      <c r="G13" s="74"/>
      <c r="H13" s="74"/>
    </row>
    <row r="16" spans="2:10" x14ac:dyDescent="0.7">
      <c r="H16" s="154"/>
      <c r="I16" s="155" t="s">
        <v>109</v>
      </c>
      <c r="J16" s="155" t="s">
        <v>110</v>
      </c>
    </row>
    <row r="17" spans="8:10" x14ac:dyDescent="0.7">
      <c r="H17" s="154" t="s">
        <v>219</v>
      </c>
      <c r="I17" s="156">
        <v>1.3144403127972624</v>
      </c>
      <c r="J17" s="156">
        <v>1.1985556951019225</v>
      </c>
    </row>
    <row r="18" spans="8:10" x14ac:dyDescent="0.7">
      <c r="H18" s="154" t="s">
        <v>111</v>
      </c>
      <c r="I18" s="156">
        <v>1.5077766933919725</v>
      </c>
      <c r="J18" s="156">
        <v>1.2722200753550381</v>
      </c>
    </row>
    <row r="19" spans="8:10" x14ac:dyDescent="0.7">
      <c r="H19" s="154" t="s">
        <v>112</v>
      </c>
      <c r="I19" s="156">
        <v>5.6969375023163309</v>
      </c>
      <c r="J19" s="156">
        <v>4.6269684088493861</v>
      </c>
    </row>
    <row r="20" spans="8:10" x14ac:dyDescent="0.7">
      <c r="H20" s="154" t="s">
        <v>113</v>
      </c>
      <c r="I20" s="156">
        <v>29.594673057679717</v>
      </c>
      <c r="J20" s="156">
        <v>23.543618974012173</v>
      </c>
    </row>
    <row r="21" spans="8:10" x14ac:dyDescent="0.7">
      <c r="H21" s="154" t="s">
        <v>114</v>
      </c>
      <c r="I21" s="156">
        <v>43.361705807503675</v>
      </c>
      <c r="J21" s="156">
        <v>44.170249251280069</v>
      </c>
    </row>
    <row r="22" spans="8:10" x14ac:dyDescent="0.7">
      <c r="H22" s="154" t="s">
        <v>115</v>
      </c>
      <c r="I22" s="156">
        <v>15.980826960850928</v>
      </c>
      <c r="J22" s="156">
        <v>21.043860496570378</v>
      </c>
    </row>
    <row r="23" spans="8:10" x14ac:dyDescent="0.7">
      <c r="H23" s="154" t="s">
        <v>116</v>
      </c>
      <c r="I23" s="156">
        <v>2.1637614735567716</v>
      </c>
      <c r="J23" s="156">
        <v>3.5401168969181724</v>
      </c>
    </row>
    <row r="24" spans="8:10" x14ac:dyDescent="0.7">
      <c r="H24" s="154" t="s">
        <v>323</v>
      </c>
      <c r="I24" s="156">
        <v>0.37987819190334415</v>
      </c>
      <c r="J24" s="156">
        <v>0.60441020191285866</v>
      </c>
    </row>
  </sheetData>
  <mergeCells count="2">
    <mergeCell ref="B2:E2"/>
    <mergeCell ref="F2:H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2166B-2938-4C1A-82A2-FC3EEA2E2033}">
  <dimension ref="B2:E14"/>
  <sheetViews>
    <sheetView workbookViewId="0">
      <selection activeCell="G12" sqref="G12"/>
    </sheetView>
  </sheetViews>
  <sheetFormatPr defaultRowHeight="14.75" x14ac:dyDescent="0.75"/>
  <cols>
    <col min="3" max="5" width="15.5" customWidth="1"/>
  </cols>
  <sheetData>
    <row r="2" spans="2:5" s="2" customFormat="1" x14ac:dyDescent="0.75">
      <c r="B2" s="2" t="s">
        <v>293</v>
      </c>
    </row>
    <row r="3" spans="2:5" s="2" customFormat="1" x14ac:dyDescent="0.75">
      <c r="B3" s="28"/>
      <c r="C3" s="28" t="s">
        <v>0</v>
      </c>
      <c r="D3" s="28" t="s">
        <v>1</v>
      </c>
      <c r="E3" s="28" t="s">
        <v>65</v>
      </c>
    </row>
    <row r="4" spans="2:5" x14ac:dyDescent="0.75">
      <c r="B4" s="1" t="s">
        <v>4</v>
      </c>
      <c r="C4" s="26">
        <v>3097.2222222222222</v>
      </c>
      <c r="D4" s="26">
        <v>2950.897435897436</v>
      </c>
      <c r="E4" s="26">
        <v>3021.1333333333332</v>
      </c>
    </row>
    <row r="5" spans="2:5" x14ac:dyDescent="0.75">
      <c r="B5" s="1" t="s">
        <v>5</v>
      </c>
      <c r="C5" s="26">
        <v>2936.5428721725407</v>
      </c>
      <c r="D5" s="26">
        <v>3012.6538023797207</v>
      </c>
      <c r="E5" s="26">
        <v>2974.9159624413146</v>
      </c>
    </row>
    <row r="6" spans="2:5" x14ac:dyDescent="0.75">
      <c r="B6" s="1" t="s">
        <v>6</v>
      </c>
      <c r="C6" s="26">
        <v>2982.4931801095477</v>
      </c>
      <c r="D6" s="26">
        <v>3065.8062653498459</v>
      </c>
      <c r="E6" s="26">
        <v>3024.7178818294974</v>
      </c>
    </row>
    <row r="7" spans="2:5" x14ac:dyDescent="0.75">
      <c r="B7" s="1" t="s">
        <v>7</v>
      </c>
      <c r="C7" s="26">
        <v>3042.7192538648269</v>
      </c>
      <c r="D7" s="26">
        <v>3132.7969501201924</v>
      </c>
      <c r="E7" s="26">
        <v>3088.2143516586361</v>
      </c>
    </row>
    <row r="8" spans="2:5" x14ac:dyDescent="0.75">
      <c r="B8" s="1" t="s">
        <v>8</v>
      </c>
      <c r="C8" s="26">
        <v>3063.4011357475101</v>
      </c>
      <c r="D8" s="26">
        <v>3162.3618975608392</v>
      </c>
      <c r="E8" s="26">
        <v>3113.3472834690187</v>
      </c>
    </row>
    <row r="9" spans="2:5" x14ac:dyDescent="0.75">
      <c r="B9" s="1" t="s">
        <v>9</v>
      </c>
      <c r="C9" s="26">
        <v>3057.4916829012436</v>
      </c>
      <c r="D9" s="26">
        <v>3148.0416849015319</v>
      </c>
      <c r="E9" s="26">
        <v>3103.3757946481373</v>
      </c>
    </row>
    <row r="10" spans="2:5" x14ac:dyDescent="0.75">
      <c r="B10" s="1" t="s">
        <v>10</v>
      </c>
      <c r="C10" s="26">
        <v>3043.2159752134817</v>
      </c>
      <c r="D10" s="26">
        <v>3136.1267595199288</v>
      </c>
      <c r="E10" s="26">
        <v>3090.1319067749055</v>
      </c>
    </row>
    <row r="11" spans="2:5" x14ac:dyDescent="0.75">
      <c r="B11" s="1" t="s">
        <v>11</v>
      </c>
      <c r="C11" s="26">
        <v>3044.8801521876981</v>
      </c>
      <c r="D11" s="26">
        <v>3126.6072526121698</v>
      </c>
      <c r="E11" s="26">
        <v>3086.3813982521847</v>
      </c>
    </row>
    <row r="12" spans="2:5" x14ac:dyDescent="0.75">
      <c r="B12" s="1" t="s">
        <v>12</v>
      </c>
      <c r="C12" s="26">
        <v>2982.608695652174</v>
      </c>
      <c r="D12" s="26">
        <v>3000.5</v>
      </c>
      <c r="E12" s="26">
        <v>2992.3245033112585</v>
      </c>
    </row>
    <row r="13" spans="2:5" s="2" customFormat="1" x14ac:dyDescent="0.75">
      <c r="B13" s="28" t="s">
        <v>99</v>
      </c>
      <c r="C13" s="81">
        <v>3029.6425424834188</v>
      </c>
      <c r="D13" s="81">
        <v>3119.3563067669174</v>
      </c>
      <c r="E13" s="81">
        <v>3075.0064084626988</v>
      </c>
    </row>
    <row r="14" spans="2:5" x14ac:dyDescent="0.75">
      <c r="B14" s="130" t="s">
        <v>217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E6BC-1FAF-43CC-A6F1-F715B63CE4F2}">
  <dimension ref="B2:F12"/>
  <sheetViews>
    <sheetView topLeftCell="A2" workbookViewId="0">
      <selection activeCell="B2" sqref="B2"/>
    </sheetView>
  </sheetViews>
  <sheetFormatPr defaultRowHeight="14.5" x14ac:dyDescent="0.7"/>
  <cols>
    <col min="1" max="1" width="8.7265625" style="45"/>
    <col min="2" max="3" width="15.90625" style="45" customWidth="1"/>
    <col min="4" max="4" width="16.04296875" style="45" customWidth="1"/>
    <col min="5" max="5" width="8.76953125" style="45" bestFit="1" customWidth="1"/>
    <col min="6" max="6" width="9.1796875" style="45" bestFit="1" customWidth="1"/>
    <col min="7" max="16384" width="8.7265625" style="45"/>
  </cols>
  <sheetData>
    <row r="2" spans="2:6" x14ac:dyDescent="0.7">
      <c r="B2" s="19" t="s">
        <v>317</v>
      </c>
    </row>
    <row r="3" spans="2:6" x14ac:dyDescent="0.7">
      <c r="B3" s="75"/>
      <c r="C3" s="220" t="s">
        <v>221</v>
      </c>
      <c r="D3" s="220"/>
      <c r="E3" s="220" t="s">
        <v>105</v>
      </c>
      <c r="F3" s="220"/>
    </row>
    <row r="4" spans="2:6" s="73" customFormat="1" ht="14.25" x14ac:dyDescent="0.65">
      <c r="B4" s="51" t="s">
        <v>118</v>
      </c>
      <c r="C4" s="51">
        <v>2022</v>
      </c>
      <c r="D4" s="51">
        <v>2023</v>
      </c>
      <c r="E4" s="51">
        <v>2022</v>
      </c>
      <c r="F4" s="51">
        <v>2023</v>
      </c>
    </row>
    <row r="5" spans="2:6" x14ac:dyDescent="0.7">
      <c r="B5" s="68">
        <v>1</v>
      </c>
      <c r="C5" s="46">
        <v>122777</v>
      </c>
      <c r="D5" s="52">
        <v>115432</v>
      </c>
      <c r="E5" s="47">
        <f>C5/$C$11*100</f>
        <v>36.450948258458318</v>
      </c>
      <c r="F5" s="47">
        <f t="shared" ref="F5:F11" si="0">D5/$D$11*100</f>
        <v>34.558616601500518</v>
      </c>
    </row>
    <row r="6" spans="2:6" x14ac:dyDescent="0.7">
      <c r="B6" s="68">
        <v>2</v>
      </c>
      <c r="C6" s="46">
        <v>80293</v>
      </c>
      <c r="D6" s="52">
        <v>82759</v>
      </c>
      <c r="E6" s="47">
        <f t="shared" ref="E6:E11" si="1">C6/$C$11*100</f>
        <v>23.83798259052098</v>
      </c>
      <c r="F6" s="47">
        <f t="shared" si="0"/>
        <v>24.776808435473537</v>
      </c>
    </row>
    <row r="7" spans="2:6" x14ac:dyDescent="0.7">
      <c r="B7" s="68">
        <v>3</v>
      </c>
      <c r="C7" s="46">
        <v>57187</v>
      </c>
      <c r="D7" s="52">
        <v>58631</v>
      </c>
      <c r="E7" s="47">
        <f t="shared" si="1"/>
        <v>16.978101583003788</v>
      </c>
      <c r="F7" s="47">
        <f t="shared" si="0"/>
        <v>17.553245633468855</v>
      </c>
    </row>
    <row r="8" spans="2:6" x14ac:dyDescent="0.7">
      <c r="B8" s="68">
        <v>4</v>
      </c>
      <c r="C8" s="46">
        <v>35477</v>
      </c>
      <c r="D8" s="52">
        <v>36234</v>
      </c>
      <c r="E8" s="47">
        <f t="shared" si="1"/>
        <v>10.532675430783664</v>
      </c>
      <c r="F8" s="47">
        <f t="shared" si="0"/>
        <v>10.847918375656402</v>
      </c>
    </row>
    <row r="9" spans="2:6" x14ac:dyDescent="0.7">
      <c r="B9" s="68">
        <v>5</v>
      </c>
      <c r="C9" s="46">
        <v>20577</v>
      </c>
      <c r="D9" s="52">
        <v>20437</v>
      </c>
      <c r="E9" s="47">
        <f t="shared" si="1"/>
        <v>6.1090526915814598</v>
      </c>
      <c r="F9" s="47">
        <f t="shared" si="0"/>
        <v>6.1185325341748049</v>
      </c>
    </row>
    <row r="10" spans="2:6" x14ac:dyDescent="0.7">
      <c r="B10" s="52" t="s">
        <v>117</v>
      </c>
      <c r="C10" s="46">
        <v>20517</v>
      </c>
      <c r="D10" s="52">
        <v>20525</v>
      </c>
      <c r="E10" s="47">
        <f t="shared" si="1"/>
        <v>6.0912394456517864</v>
      </c>
      <c r="F10" s="47">
        <f t="shared" si="0"/>
        <v>6.1448784197258837</v>
      </c>
    </row>
    <row r="11" spans="2:6" x14ac:dyDescent="0.7">
      <c r="B11" s="52" t="s">
        <v>99</v>
      </c>
      <c r="C11" s="46">
        <f>SUM(C5:C10)</f>
        <v>336828</v>
      </c>
      <c r="D11" s="52">
        <f>SUM(D5:D10)</f>
        <v>334018</v>
      </c>
      <c r="E11" s="47">
        <f t="shared" si="1"/>
        <v>100</v>
      </c>
      <c r="F11" s="47">
        <f t="shared" si="0"/>
        <v>100</v>
      </c>
    </row>
    <row r="12" spans="2:6" x14ac:dyDescent="0.7">
      <c r="B12" s="54" t="s">
        <v>217</v>
      </c>
    </row>
  </sheetData>
  <mergeCells count="2">
    <mergeCell ref="C3:D3"/>
    <mergeCell ref="E3:F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E6106-9C6E-4E63-87DB-9DE5B6A83BAC}">
  <dimension ref="B2:J11"/>
  <sheetViews>
    <sheetView workbookViewId="0">
      <selection activeCell="F15" sqref="F15"/>
    </sheetView>
  </sheetViews>
  <sheetFormatPr defaultRowHeight="14.75" x14ac:dyDescent="0.75"/>
  <cols>
    <col min="2" max="2" width="29.453125" customWidth="1"/>
    <col min="3" max="10" width="11.04296875" customWidth="1"/>
  </cols>
  <sheetData>
    <row r="2" spans="2:10" ht="15.5" x14ac:dyDescent="0.75">
      <c r="B2" s="5" t="s">
        <v>119</v>
      </c>
    </row>
    <row r="3" spans="2:10" x14ac:dyDescent="0.75">
      <c r="B3" s="221" t="s">
        <v>29</v>
      </c>
      <c r="C3" s="217" t="s">
        <v>120</v>
      </c>
      <c r="D3" s="217"/>
      <c r="E3" s="217"/>
      <c r="F3" s="217"/>
      <c r="G3" s="22"/>
      <c r="H3" s="222" t="s">
        <v>39</v>
      </c>
      <c r="I3" s="222" t="s">
        <v>37</v>
      </c>
      <c r="J3" s="222" t="s">
        <v>121</v>
      </c>
    </row>
    <row r="4" spans="2:10" x14ac:dyDescent="0.75">
      <c r="B4" s="221"/>
      <c r="C4" s="31">
        <v>2019</v>
      </c>
      <c r="D4" s="31">
        <v>2020</v>
      </c>
      <c r="E4" s="31">
        <v>2021</v>
      </c>
      <c r="F4" s="11">
        <v>2022</v>
      </c>
      <c r="G4" s="11">
        <v>2023</v>
      </c>
      <c r="H4" s="222"/>
      <c r="I4" s="222"/>
      <c r="J4" s="222"/>
    </row>
    <row r="5" spans="2:10" x14ac:dyDescent="0.75">
      <c r="B5" s="32" t="s">
        <v>122</v>
      </c>
      <c r="C5" s="33">
        <v>3.7</v>
      </c>
      <c r="D5" s="33">
        <v>3.7</v>
      </c>
      <c r="E5" s="33">
        <v>3.5</v>
      </c>
      <c r="F5" s="13" t="s">
        <v>123</v>
      </c>
      <c r="G5" s="13">
        <v>3.6</v>
      </c>
      <c r="H5" s="33">
        <v>3.7</v>
      </c>
      <c r="I5" s="33">
        <v>4.0999999999999996</v>
      </c>
      <c r="J5" s="33">
        <v>3.6</v>
      </c>
    </row>
    <row r="6" spans="2:10" x14ac:dyDescent="0.75">
      <c r="B6" s="32" t="s">
        <v>124</v>
      </c>
      <c r="C6" s="33">
        <v>110.8</v>
      </c>
      <c r="D6" s="33">
        <v>108.7</v>
      </c>
      <c r="E6" s="33">
        <v>106</v>
      </c>
      <c r="F6" s="13" t="s">
        <v>125</v>
      </c>
      <c r="G6" s="77">
        <v>104.86368207153093</v>
      </c>
      <c r="H6" s="33">
        <v>108.7</v>
      </c>
      <c r="I6" s="33">
        <v>134</v>
      </c>
      <c r="J6" s="33">
        <v>105.5</v>
      </c>
    </row>
    <row r="7" spans="2:10" x14ac:dyDescent="0.75">
      <c r="B7" s="32" t="s">
        <v>126</v>
      </c>
      <c r="C7" s="33">
        <v>29.1</v>
      </c>
      <c r="D7" s="33">
        <v>28.8</v>
      </c>
      <c r="E7" s="33">
        <v>28.4</v>
      </c>
      <c r="F7" s="33">
        <v>27.7</v>
      </c>
      <c r="G7" s="76">
        <v>27.480716073245365</v>
      </c>
      <c r="H7" s="33" t="s">
        <v>127</v>
      </c>
      <c r="I7" s="33">
        <v>31.8</v>
      </c>
      <c r="J7" s="33">
        <v>27.8</v>
      </c>
    </row>
    <row r="8" spans="2:10" x14ac:dyDescent="0.75">
      <c r="B8" s="32" t="s">
        <v>128</v>
      </c>
      <c r="C8" s="33">
        <v>103</v>
      </c>
      <c r="D8" s="33">
        <v>103</v>
      </c>
      <c r="E8" s="33">
        <v>103</v>
      </c>
      <c r="F8" s="33">
        <v>102</v>
      </c>
      <c r="G8" s="33">
        <v>102</v>
      </c>
      <c r="H8" s="33" t="s">
        <v>129</v>
      </c>
      <c r="I8" s="33" t="s">
        <v>42</v>
      </c>
      <c r="J8" s="33">
        <v>104.7</v>
      </c>
    </row>
    <row r="9" spans="2:10" x14ac:dyDescent="0.75">
      <c r="B9" s="32" t="s">
        <v>130</v>
      </c>
      <c r="C9" s="34">
        <v>3100</v>
      </c>
      <c r="D9" s="34">
        <v>3108</v>
      </c>
      <c r="E9" s="35">
        <v>3112</v>
      </c>
      <c r="F9" s="35">
        <v>3081</v>
      </c>
      <c r="G9" s="35">
        <v>3075.0064084627002</v>
      </c>
      <c r="H9" s="33" t="s">
        <v>42</v>
      </c>
      <c r="I9" s="33" t="s">
        <v>42</v>
      </c>
      <c r="J9" s="33" t="s">
        <v>42</v>
      </c>
    </row>
    <row r="10" spans="2:10" x14ac:dyDescent="0.75">
      <c r="B10" s="32" t="s">
        <v>131</v>
      </c>
      <c r="C10" s="33">
        <v>7.4</v>
      </c>
      <c r="D10" s="33">
        <v>7.1</v>
      </c>
      <c r="E10" s="33">
        <v>6.5</v>
      </c>
      <c r="F10" s="33">
        <v>7.7</v>
      </c>
      <c r="G10" s="76">
        <v>7.8003725077096879</v>
      </c>
      <c r="H10" s="33" t="s">
        <v>43</v>
      </c>
      <c r="I10" s="33" t="s">
        <v>42</v>
      </c>
      <c r="J10" s="33" t="s">
        <v>42</v>
      </c>
    </row>
    <row r="11" spans="2:10" x14ac:dyDescent="0.75">
      <c r="B11" s="30" t="s">
        <v>132</v>
      </c>
    </row>
  </sheetData>
  <mergeCells count="5">
    <mergeCell ref="B3:B4"/>
    <mergeCell ref="C3:F3"/>
    <mergeCell ref="H3:H4"/>
    <mergeCell ref="I3:I4"/>
    <mergeCell ref="J3:J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FD982-741D-45CE-B8FD-A15AA52C35FF}">
  <dimension ref="B2:F10"/>
  <sheetViews>
    <sheetView workbookViewId="0">
      <selection activeCell="G4" sqref="G4"/>
    </sheetView>
  </sheetViews>
  <sheetFormatPr defaultRowHeight="14.75" x14ac:dyDescent="0.75"/>
  <cols>
    <col min="3" max="5" width="20.953125" customWidth="1"/>
    <col min="6" max="6" width="15.36328125" bestFit="1" customWidth="1"/>
    <col min="7" max="7" width="20.953125" customWidth="1"/>
  </cols>
  <sheetData>
    <row r="2" spans="2:6" ht="15.5" x14ac:dyDescent="0.75">
      <c r="B2" s="5" t="s">
        <v>223</v>
      </c>
    </row>
    <row r="3" spans="2:6" ht="15.5" x14ac:dyDescent="0.75">
      <c r="B3" s="223" t="s">
        <v>133</v>
      </c>
      <c r="C3" s="224" t="s">
        <v>134</v>
      </c>
      <c r="D3" s="224"/>
      <c r="E3" s="224" t="s">
        <v>135</v>
      </c>
      <c r="F3" s="224"/>
    </row>
    <row r="4" spans="2:6" ht="46.5" x14ac:dyDescent="0.75">
      <c r="B4" s="223"/>
      <c r="C4" s="36" t="s">
        <v>136</v>
      </c>
      <c r="D4" s="36" t="s">
        <v>137</v>
      </c>
      <c r="E4" s="36" t="s">
        <v>138</v>
      </c>
      <c r="F4" s="36" t="s">
        <v>137</v>
      </c>
    </row>
    <row r="5" spans="2:6" ht="15.75" x14ac:dyDescent="0.75">
      <c r="B5" s="78">
        <v>2023</v>
      </c>
      <c r="C5" s="90">
        <v>334018</v>
      </c>
      <c r="D5" s="97">
        <v>24.743785977489107</v>
      </c>
      <c r="E5" s="1">
        <v>370964</v>
      </c>
      <c r="F5" s="18">
        <v>27.480716073245365</v>
      </c>
    </row>
    <row r="6" spans="2:6" ht="15.75" x14ac:dyDescent="0.75">
      <c r="B6" s="79">
        <v>2022</v>
      </c>
      <c r="C6" s="98">
        <v>341122</v>
      </c>
      <c r="D6" s="99">
        <v>25.8</v>
      </c>
      <c r="E6" s="98">
        <v>367312</v>
      </c>
      <c r="F6" s="99">
        <v>27.7</v>
      </c>
    </row>
    <row r="7" spans="2:6" ht="15.75" x14ac:dyDescent="0.75">
      <c r="B7" s="78">
        <v>2021</v>
      </c>
      <c r="C7" s="100">
        <v>310249</v>
      </c>
      <c r="D7" s="99">
        <v>23.9</v>
      </c>
      <c r="E7" s="98">
        <v>368251</v>
      </c>
      <c r="F7" s="99">
        <v>28.4</v>
      </c>
    </row>
    <row r="8" spans="2:6" ht="15.75" x14ac:dyDescent="0.75">
      <c r="B8" s="78">
        <v>2020</v>
      </c>
      <c r="C8" s="100">
        <v>312678</v>
      </c>
      <c r="D8" s="101">
        <v>24.7</v>
      </c>
      <c r="E8" s="100">
        <v>364427</v>
      </c>
      <c r="F8" s="101">
        <v>28.8</v>
      </c>
    </row>
    <row r="9" spans="2:6" ht="15.75" x14ac:dyDescent="0.75">
      <c r="B9" s="78">
        <v>2019</v>
      </c>
      <c r="C9" s="100">
        <v>313398</v>
      </c>
      <c r="D9" s="101">
        <v>25.3</v>
      </c>
      <c r="E9" s="100">
        <v>360228</v>
      </c>
      <c r="F9" s="101">
        <v>28.4</v>
      </c>
    </row>
    <row r="10" spans="2:6" ht="15" x14ac:dyDescent="0.75">
      <c r="B10" s="21" t="s">
        <v>222</v>
      </c>
    </row>
  </sheetData>
  <mergeCells count="3">
    <mergeCell ref="B3:B4"/>
    <mergeCell ref="C3:D3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BFC52-B326-44FA-915B-DEBDB0AA2243}">
  <dimension ref="B3:R24"/>
  <sheetViews>
    <sheetView workbookViewId="0">
      <selection activeCell="B13" sqref="B13"/>
    </sheetView>
  </sheetViews>
  <sheetFormatPr defaultRowHeight="14.75" x14ac:dyDescent="0.75"/>
  <cols>
    <col min="2" max="2" width="37.1796875" customWidth="1"/>
    <col min="13" max="13" width="32" bestFit="1" customWidth="1"/>
    <col min="15" max="15" width="9.90625" bestFit="1" customWidth="1"/>
    <col min="16" max="16" width="8.86328125" bestFit="1" customWidth="1"/>
  </cols>
  <sheetData>
    <row r="3" spans="2:7" ht="15.5" x14ac:dyDescent="0.75">
      <c r="B3" s="20" t="s">
        <v>307</v>
      </c>
    </row>
    <row r="4" spans="2:7" x14ac:dyDescent="0.75">
      <c r="B4" s="1"/>
      <c r="C4" s="1">
        <v>2019</v>
      </c>
      <c r="D4" s="1">
        <v>2020</v>
      </c>
      <c r="E4" s="1">
        <v>2021</v>
      </c>
      <c r="F4" s="1">
        <v>2022</v>
      </c>
      <c r="G4" s="1">
        <v>2023</v>
      </c>
    </row>
    <row r="5" spans="2:7" x14ac:dyDescent="0.75">
      <c r="B5" s="1" t="s">
        <v>240</v>
      </c>
      <c r="C5" s="1">
        <v>78</v>
      </c>
      <c r="D5" s="1">
        <v>72.3</v>
      </c>
      <c r="E5" s="1">
        <v>93.7</v>
      </c>
      <c r="F5" s="1">
        <v>95.9</v>
      </c>
      <c r="G5" s="18">
        <v>98.487806046380726</v>
      </c>
    </row>
    <row r="6" spans="2:7" x14ac:dyDescent="0.75">
      <c r="B6" s="1" t="s">
        <v>239</v>
      </c>
      <c r="C6" s="1">
        <v>68.599999999999994</v>
      </c>
      <c r="D6" s="1">
        <v>62</v>
      </c>
      <c r="E6" s="1">
        <v>68</v>
      </c>
      <c r="F6" s="1">
        <v>94.8</v>
      </c>
      <c r="G6" s="18">
        <v>97.735366633184185</v>
      </c>
    </row>
    <row r="7" spans="2:7" x14ac:dyDescent="0.75">
      <c r="B7" s="3" t="s">
        <v>204</v>
      </c>
    </row>
    <row r="18" spans="13:18" ht="15.5" x14ac:dyDescent="0.75">
      <c r="O18" s="108"/>
      <c r="P18" s="108"/>
    </row>
    <row r="19" spans="13:18" ht="15.75" x14ac:dyDescent="0.75">
      <c r="O19" s="109"/>
      <c r="P19" s="109"/>
    </row>
    <row r="20" spans="13:18" x14ac:dyDescent="0.75">
      <c r="M20" s="1"/>
      <c r="N20" s="1">
        <v>2019</v>
      </c>
      <c r="O20" s="1">
        <v>2020</v>
      </c>
      <c r="P20" s="1">
        <v>2021</v>
      </c>
      <c r="Q20" s="1">
        <v>2022</v>
      </c>
      <c r="R20" s="1">
        <v>2023</v>
      </c>
    </row>
    <row r="21" spans="13:18" x14ac:dyDescent="0.75">
      <c r="M21" t="s">
        <v>301</v>
      </c>
      <c r="N21" s="56">
        <v>67.829794554757655</v>
      </c>
      <c r="O21" s="56">
        <v>62.047799594886122</v>
      </c>
      <c r="P21" s="56">
        <v>78.956744177205223</v>
      </c>
      <c r="Q21" s="56">
        <v>88.389434595112604</v>
      </c>
      <c r="R21" s="56">
        <v>88.678955370332432</v>
      </c>
    </row>
    <row r="22" spans="13:18" x14ac:dyDescent="0.75">
      <c r="M22" t="s">
        <v>302</v>
      </c>
      <c r="N22" s="56">
        <v>19.131480515444466</v>
      </c>
      <c r="O22" s="56">
        <v>23.772116857238533</v>
      </c>
      <c r="P22" s="56">
        <v>5.2925857635145599</v>
      </c>
      <c r="Q22" s="56">
        <v>4.4803872457202596</v>
      </c>
      <c r="R22" s="56">
        <v>1.3615876473188773</v>
      </c>
    </row>
    <row r="23" spans="13:18" x14ac:dyDescent="0.75">
      <c r="M23" t="s">
        <v>303</v>
      </c>
      <c r="N23" s="56">
        <f>100-N24</f>
        <v>13.03872492979788</v>
      </c>
      <c r="O23" s="56">
        <f t="shared" ref="O23:R23" si="0">100-O24</f>
        <v>14.180083547875341</v>
      </c>
      <c r="P23" s="56">
        <f t="shared" si="0"/>
        <v>15.75067005928021</v>
      </c>
      <c r="Q23" s="56">
        <f t="shared" si="0"/>
        <v>7.13017815916713</v>
      </c>
      <c r="R23" s="56">
        <f t="shared" si="0"/>
        <v>9.9594569823486978</v>
      </c>
    </row>
    <row r="24" spans="13:18" x14ac:dyDescent="0.75">
      <c r="M24" t="s">
        <v>299</v>
      </c>
      <c r="N24" s="56">
        <f>SUM(N21:N22)</f>
        <v>86.96127507020212</v>
      </c>
      <c r="O24" s="56">
        <f>SUM(O21:O22)</f>
        <v>85.819916452124659</v>
      </c>
      <c r="P24" s="56">
        <f>SUM(P21:P22)</f>
        <v>84.24932994071979</v>
      </c>
      <c r="Q24" s="56">
        <f>SUM(Q21:Q22)</f>
        <v>92.86982184083287</v>
      </c>
      <c r="R24" s="56">
        <f>SUM(R21:R22)</f>
        <v>90.040543017651302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64F6-1C83-45D3-B7CA-E8FDFC848B24}">
  <dimension ref="B2:C11"/>
  <sheetViews>
    <sheetView workbookViewId="0">
      <selection activeCell="E18" sqref="E18"/>
    </sheetView>
  </sheetViews>
  <sheetFormatPr defaultRowHeight="14.75" x14ac:dyDescent="0.75"/>
  <cols>
    <col min="2" max="3" width="27.26953125" customWidth="1"/>
  </cols>
  <sheetData>
    <row r="2" spans="2:3" ht="15.5" x14ac:dyDescent="0.75">
      <c r="B2" s="5" t="s">
        <v>318</v>
      </c>
    </row>
    <row r="3" spans="2:3" s="2" customFormat="1" x14ac:dyDescent="0.75">
      <c r="B3" s="28" t="s">
        <v>100</v>
      </c>
      <c r="C3" s="28" t="s">
        <v>139</v>
      </c>
    </row>
    <row r="4" spans="2:3" x14ac:dyDescent="0.75">
      <c r="B4" s="1" t="s">
        <v>5</v>
      </c>
      <c r="C4" s="18">
        <v>25.163135375351295</v>
      </c>
    </row>
    <row r="5" spans="2:3" x14ac:dyDescent="0.75">
      <c r="B5" s="1" t="s">
        <v>6</v>
      </c>
      <c r="C5" s="18">
        <v>121.07072107294157</v>
      </c>
    </row>
    <row r="6" spans="2:3" x14ac:dyDescent="0.75">
      <c r="B6" s="1" t="s">
        <v>7</v>
      </c>
      <c r="C6" s="18">
        <v>153.77330457704289</v>
      </c>
    </row>
    <row r="7" spans="2:3" x14ac:dyDescent="0.75">
      <c r="B7" s="1" t="s">
        <v>8</v>
      </c>
      <c r="C7" s="18">
        <v>147.51726770170276</v>
      </c>
    </row>
    <row r="8" spans="2:3" x14ac:dyDescent="0.75">
      <c r="B8" s="1" t="s">
        <v>9</v>
      </c>
      <c r="C8" s="18">
        <v>122.23013594397675</v>
      </c>
    </row>
    <row r="9" spans="2:3" x14ac:dyDescent="0.75">
      <c r="B9" s="1" t="s">
        <v>10</v>
      </c>
      <c r="C9" s="18">
        <v>69.687481748395754</v>
      </c>
    </row>
    <row r="10" spans="2:3" x14ac:dyDescent="0.75">
      <c r="B10" s="1" t="s">
        <v>11</v>
      </c>
      <c r="C10" s="18">
        <v>11.783088888099719</v>
      </c>
    </row>
    <row r="11" spans="2:3" x14ac:dyDescent="0.75">
      <c r="B11" s="37" t="s">
        <v>224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BEEBC-97ED-4FA0-B9EC-64AE11A1A67C}">
  <dimension ref="B2:G19"/>
  <sheetViews>
    <sheetView workbookViewId="0">
      <selection activeCell="G7" sqref="G7"/>
    </sheetView>
  </sheetViews>
  <sheetFormatPr defaultRowHeight="14.75" x14ac:dyDescent="0.75"/>
  <cols>
    <col min="2" max="2" width="50" customWidth="1"/>
    <col min="3" max="6" width="10.40625" customWidth="1"/>
  </cols>
  <sheetData>
    <row r="2" spans="2:7" ht="15.5" x14ac:dyDescent="0.75">
      <c r="B2" s="141" t="s">
        <v>225</v>
      </c>
    </row>
    <row r="3" spans="2:7" x14ac:dyDescent="0.75">
      <c r="B3" s="132" t="s">
        <v>29</v>
      </c>
      <c r="C3" s="133">
        <v>2019</v>
      </c>
      <c r="D3" s="133">
        <v>2020</v>
      </c>
      <c r="E3" s="133">
        <v>2021</v>
      </c>
      <c r="F3" s="133">
        <v>2022</v>
      </c>
      <c r="G3" s="134">
        <v>2023</v>
      </c>
    </row>
    <row r="4" spans="2:7" x14ac:dyDescent="0.75">
      <c r="B4" s="135" t="s">
        <v>31</v>
      </c>
      <c r="C4" s="136">
        <v>23791</v>
      </c>
      <c r="D4" s="136">
        <v>22634</v>
      </c>
      <c r="E4" s="136">
        <v>19797</v>
      </c>
      <c r="F4" s="136">
        <v>25567</v>
      </c>
      <c r="G4" s="136">
        <v>32853</v>
      </c>
    </row>
    <row r="5" spans="2:7" x14ac:dyDescent="0.75">
      <c r="B5" s="135" t="s">
        <v>1</v>
      </c>
      <c r="C5" s="136">
        <v>13188</v>
      </c>
      <c r="D5" s="136">
        <v>12659</v>
      </c>
      <c r="E5" s="136">
        <v>10792</v>
      </c>
      <c r="F5" s="136">
        <v>14041</v>
      </c>
      <c r="G5" s="137">
        <v>17996</v>
      </c>
    </row>
    <row r="6" spans="2:7" x14ac:dyDescent="0.75">
      <c r="B6" s="135" t="s">
        <v>0</v>
      </c>
      <c r="C6" s="136">
        <v>10603</v>
      </c>
      <c r="D6" s="136">
        <v>9975</v>
      </c>
      <c r="E6" s="136">
        <v>9005</v>
      </c>
      <c r="F6" s="136">
        <v>11495</v>
      </c>
      <c r="G6" s="137">
        <v>14857</v>
      </c>
    </row>
    <row r="7" spans="2:7" x14ac:dyDescent="0.75">
      <c r="B7" s="39" t="s">
        <v>140</v>
      </c>
      <c r="C7" s="136">
        <v>75712</v>
      </c>
      <c r="D7" s="138">
        <v>75624</v>
      </c>
      <c r="E7" s="136">
        <v>75653</v>
      </c>
      <c r="F7" s="136">
        <v>82242</v>
      </c>
      <c r="G7" s="136">
        <v>78561</v>
      </c>
    </row>
    <row r="8" spans="2:7" x14ac:dyDescent="0.75">
      <c r="B8" s="135" t="s">
        <v>1</v>
      </c>
      <c r="C8" s="138">
        <v>38760</v>
      </c>
      <c r="D8" s="138">
        <v>38803</v>
      </c>
      <c r="E8" s="136">
        <v>38774</v>
      </c>
      <c r="F8" s="136">
        <v>39291</v>
      </c>
      <c r="G8" s="136">
        <v>38213</v>
      </c>
    </row>
    <row r="9" spans="2:7" x14ac:dyDescent="0.75">
      <c r="B9" s="135" t="s">
        <v>0</v>
      </c>
      <c r="C9" s="138">
        <v>36952</v>
      </c>
      <c r="D9" s="138">
        <v>36821</v>
      </c>
      <c r="E9" s="136">
        <v>36879</v>
      </c>
      <c r="F9" s="136">
        <v>42950</v>
      </c>
      <c r="G9" s="136">
        <v>40348</v>
      </c>
    </row>
    <row r="10" spans="2:7" ht="16.25" customHeight="1" x14ac:dyDescent="0.75">
      <c r="B10" s="135" t="s">
        <v>141</v>
      </c>
      <c r="C10" s="104">
        <v>31.4</v>
      </c>
      <c r="D10" s="104">
        <v>29.9</v>
      </c>
      <c r="E10" s="139">
        <v>26.2</v>
      </c>
      <c r="F10" s="139">
        <v>31.1</v>
      </c>
      <c r="G10" s="139">
        <v>41.8</v>
      </c>
    </row>
    <row r="11" spans="2:7" x14ac:dyDescent="0.75">
      <c r="B11" s="135" t="s">
        <v>1</v>
      </c>
      <c r="C11" s="104">
        <v>34</v>
      </c>
      <c r="D11" s="104">
        <v>32.6</v>
      </c>
      <c r="E11" s="139">
        <v>27.8</v>
      </c>
      <c r="F11" s="139">
        <v>35.700000000000003</v>
      </c>
      <c r="G11" s="139">
        <v>47.1</v>
      </c>
    </row>
    <row r="12" spans="2:7" x14ac:dyDescent="0.75">
      <c r="B12" s="135" t="s">
        <v>0</v>
      </c>
      <c r="C12" s="104">
        <v>28.7</v>
      </c>
      <c r="D12" s="104">
        <v>27.1</v>
      </c>
      <c r="E12" s="139">
        <v>24.4</v>
      </c>
      <c r="F12" s="139">
        <v>26.8</v>
      </c>
      <c r="G12" s="139">
        <v>36.799999999999997</v>
      </c>
    </row>
    <row r="13" spans="2:7" x14ac:dyDescent="0.75">
      <c r="B13" s="39" t="s">
        <v>142</v>
      </c>
      <c r="C13" s="139">
        <v>5.9</v>
      </c>
      <c r="D13" s="139">
        <v>6</v>
      </c>
      <c r="E13" s="139">
        <v>5.8</v>
      </c>
      <c r="F13" s="139">
        <v>5.8</v>
      </c>
      <c r="G13" s="139">
        <v>5.8</v>
      </c>
    </row>
    <row r="14" spans="2:7" x14ac:dyDescent="0.75">
      <c r="B14" s="135" t="s">
        <v>143</v>
      </c>
      <c r="C14" s="139">
        <v>38.5</v>
      </c>
      <c r="D14" s="139">
        <v>37.1</v>
      </c>
      <c r="E14" s="139">
        <v>39.799999999999997</v>
      </c>
      <c r="F14" s="139">
        <v>43.9</v>
      </c>
      <c r="G14" s="139">
        <v>37.9</v>
      </c>
    </row>
    <row r="15" spans="2:7" x14ac:dyDescent="0.75">
      <c r="B15" s="135" t="s">
        <v>144</v>
      </c>
      <c r="C15" s="139">
        <v>124</v>
      </c>
      <c r="D15" s="139">
        <v>124.1</v>
      </c>
      <c r="E15" s="139">
        <v>119.8</v>
      </c>
      <c r="F15" s="139">
        <v>122.1</v>
      </c>
      <c r="G15" s="139">
        <v>121.1</v>
      </c>
    </row>
    <row r="16" spans="2:7" x14ac:dyDescent="0.75">
      <c r="B16" s="140" t="s">
        <v>319</v>
      </c>
      <c r="C16" s="42"/>
      <c r="D16" s="42"/>
      <c r="E16" s="42"/>
      <c r="F16" s="42"/>
      <c r="G16" s="42"/>
    </row>
    <row r="17" spans="2:7" x14ac:dyDescent="0.75">
      <c r="B17" s="42"/>
      <c r="C17" s="42"/>
      <c r="D17" s="42"/>
      <c r="E17" s="42"/>
      <c r="F17" s="42"/>
      <c r="G17" s="42"/>
    </row>
    <row r="18" spans="2:7" x14ac:dyDescent="0.75">
      <c r="B18" s="43"/>
      <c r="C18" s="42"/>
      <c r="D18" s="42"/>
      <c r="E18" s="42"/>
      <c r="F18" s="42"/>
      <c r="G18" s="42"/>
    </row>
    <row r="19" spans="2:7" x14ac:dyDescent="0.75">
      <c r="B19" s="131"/>
      <c r="C19" s="42"/>
      <c r="D19" s="42"/>
      <c r="E19" s="42"/>
      <c r="F19" s="42"/>
      <c r="G19" s="42"/>
    </row>
  </sheetData>
  <hyperlinks>
    <hyperlink ref="G3" location="_ftn1" display="_ftn1" xr:uid="{1BFA6D3C-9DC0-4B6D-B9DC-8C89AB9CAE2B}"/>
    <hyperlink ref="B7" location="_ftn2" display="_ftn2" xr:uid="{78F30C39-AB69-47CC-B294-938550921969}"/>
    <hyperlink ref="B13" r:id="rId1" location="Table12!B17" display="../../../../Desktop/Dell/Working CRVS/Vital Statistics 2022/alldeath datst (version 1).xlsx - Table12!B17" xr:uid="{52364D92-FD47-4ADF-AEE5-41AEE94F9B07}"/>
    <hyperlink ref="B18" location="_ftnref2" display="_ftnref2" xr:uid="{FA5A0510-C3D0-4CE2-BCD3-F464F496ED15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BDAB-3390-44CB-99BD-539F463BF6C4}">
  <dimension ref="B2:O18"/>
  <sheetViews>
    <sheetView topLeftCell="I1" zoomScale="130" zoomScaleNormal="130" workbookViewId="0">
      <selection activeCell="M9" sqref="M9"/>
    </sheetView>
  </sheetViews>
  <sheetFormatPr defaultRowHeight="14.75" x14ac:dyDescent="0.75"/>
  <cols>
    <col min="2" max="2" width="21.54296875" customWidth="1"/>
    <col min="10" max="10" width="29.36328125" customWidth="1"/>
  </cols>
  <sheetData>
    <row r="2" spans="2:15" ht="15.5" x14ac:dyDescent="0.75">
      <c r="B2" s="5" t="s">
        <v>228</v>
      </c>
      <c r="J2" s="153" t="s">
        <v>321</v>
      </c>
    </row>
    <row r="3" spans="2:15" s="2" customFormat="1" x14ac:dyDescent="0.75">
      <c r="B3" s="28"/>
      <c r="C3" s="28">
        <v>2019</v>
      </c>
      <c r="D3" s="28">
        <v>2020</v>
      </c>
      <c r="E3" s="28">
        <v>2021</v>
      </c>
      <c r="F3" s="28">
        <v>2022</v>
      </c>
      <c r="G3" s="28">
        <v>2023</v>
      </c>
      <c r="J3" s="142" t="s">
        <v>29</v>
      </c>
      <c r="K3" s="143">
        <v>2019</v>
      </c>
      <c r="L3" s="143">
        <v>2020</v>
      </c>
      <c r="M3" s="143">
        <v>2021</v>
      </c>
      <c r="N3" s="144">
        <v>2022</v>
      </c>
      <c r="O3" s="143">
        <v>2023</v>
      </c>
    </row>
    <row r="4" spans="2:15" x14ac:dyDescent="0.75">
      <c r="B4" s="1" t="s">
        <v>226</v>
      </c>
      <c r="C4" s="1">
        <v>68.599999999999994</v>
      </c>
      <c r="D4" s="1">
        <v>62</v>
      </c>
      <c r="E4" s="1">
        <v>68</v>
      </c>
      <c r="F4" s="1">
        <v>94.8</v>
      </c>
      <c r="G4" s="18">
        <v>97.735366633184185</v>
      </c>
      <c r="J4" s="145" t="s">
        <v>31</v>
      </c>
      <c r="K4" s="146">
        <v>23791</v>
      </c>
      <c r="L4" s="146">
        <v>22634</v>
      </c>
      <c r="M4" s="146">
        <v>19797</v>
      </c>
      <c r="N4" s="146">
        <v>25567</v>
      </c>
      <c r="O4" s="147">
        <v>32853</v>
      </c>
    </row>
    <row r="5" spans="2:15" x14ac:dyDescent="0.75">
      <c r="B5" s="1" t="s">
        <v>227</v>
      </c>
      <c r="C5" s="1">
        <f>100-C4</f>
        <v>31.400000000000006</v>
      </c>
      <c r="D5" s="1">
        <v>38</v>
      </c>
      <c r="E5" s="1">
        <v>32</v>
      </c>
      <c r="F5" s="1">
        <v>5.2</v>
      </c>
      <c r="G5" s="18">
        <v>2.2646333668158158</v>
      </c>
      <c r="J5" s="148" t="s">
        <v>140</v>
      </c>
      <c r="K5" s="149">
        <v>75712</v>
      </c>
      <c r="L5" s="150">
        <v>75624</v>
      </c>
      <c r="M5" s="146">
        <v>75653</v>
      </c>
      <c r="N5" s="146">
        <v>82242</v>
      </c>
      <c r="O5" s="136">
        <v>78561</v>
      </c>
    </row>
    <row r="6" spans="2:15" x14ac:dyDescent="0.75">
      <c r="B6" t="s">
        <v>217</v>
      </c>
      <c r="J6" s="147" t="s">
        <v>310</v>
      </c>
      <c r="K6" s="151">
        <f>K4/K5*100</f>
        <v>31.423024091293321</v>
      </c>
      <c r="L6" s="151">
        <f t="shared" ref="L6:O6" si="0">L4/L5*100</f>
        <v>29.929651962339999</v>
      </c>
      <c r="M6" s="151">
        <f t="shared" si="0"/>
        <v>26.168162531558565</v>
      </c>
      <c r="N6" s="151">
        <f t="shared" si="0"/>
        <v>31.087522190608208</v>
      </c>
      <c r="O6" s="151">
        <f t="shared" si="0"/>
        <v>41.818459540993622</v>
      </c>
    </row>
    <row r="7" spans="2:15" x14ac:dyDescent="0.75">
      <c r="J7" s="152" t="s">
        <v>320</v>
      </c>
    </row>
    <row r="17" spans="11:15" ht="15.5" x14ac:dyDescent="0.75">
      <c r="K17" s="6">
        <v>2019</v>
      </c>
      <c r="L17" s="6">
        <v>2020</v>
      </c>
      <c r="M17" s="6">
        <v>2021</v>
      </c>
      <c r="N17" s="40">
        <v>2022</v>
      </c>
      <c r="O17" s="6">
        <v>2023</v>
      </c>
    </row>
    <row r="18" spans="11:15" x14ac:dyDescent="0.75">
      <c r="K18" s="56">
        <v>31.423024091293321</v>
      </c>
      <c r="L18" s="56">
        <v>29.929651962339996</v>
      </c>
      <c r="M18" s="56">
        <v>26.168162531558565</v>
      </c>
      <c r="N18" s="56">
        <v>31.087522190608208</v>
      </c>
      <c r="O18" s="56">
        <v>41.8</v>
      </c>
    </row>
  </sheetData>
  <hyperlinks>
    <hyperlink ref="N3" location="_ftn1" display="_ftn1" xr:uid="{3293485B-5F3D-44CF-85B4-6B86F0F95C02}"/>
    <hyperlink ref="J5" location="_ftn2" display="_ftn2" xr:uid="{8BE58A04-CCCE-4786-B7E2-60F6BF5F1EC1}"/>
    <hyperlink ref="N17" location="_ftn1" display="_ftn1" xr:uid="{8F998E81-8F64-4981-8F89-79FB9D8C1185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FEBDA-D5CF-4402-8E2A-2B807906A7D9}">
  <dimension ref="B2:G7"/>
  <sheetViews>
    <sheetView topLeftCell="A2" workbookViewId="0">
      <selection activeCell="E16" sqref="E16"/>
    </sheetView>
  </sheetViews>
  <sheetFormatPr defaultRowHeight="14.75" x14ac:dyDescent="0.75"/>
  <cols>
    <col min="1" max="1" width="8.7265625" style="42"/>
    <col min="2" max="2" width="46.54296875" style="42" customWidth="1"/>
    <col min="3" max="16384" width="8.7265625" style="42"/>
  </cols>
  <sheetData>
    <row r="2" spans="2:7" x14ac:dyDescent="0.75">
      <c r="B2" s="157" t="s">
        <v>322</v>
      </c>
    </row>
    <row r="3" spans="2:7" ht="15.5" x14ac:dyDescent="0.75">
      <c r="B3" s="158"/>
      <c r="C3" s="159">
        <v>2019</v>
      </c>
      <c r="D3" s="159">
        <v>2020</v>
      </c>
      <c r="E3" s="159">
        <v>2021</v>
      </c>
      <c r="F3" s="40">
        <v>2022</v>
      </c>
      <c r="G3" s="159">
        <v>2023</v>
      </c>
    </row>
    <row r="4" spans="2:7" x14ac:dyDescent="0.75">
      <c r="B4" s="158" t="s">
        <v>300</v>
      </c>
      <c r="C4" s="160">
        <v>68.599999999999994</v>
      </c>
      <c r="D4" s="160">
        <v>70.099999999999994</v>
      </c>
      <c r="E4" s="160">
        <v>73.8</v>
      </c>
      <c r="F4" s="160">
        <v>68.900000000000006</v>
      </c>
      <c r="G4" s="160">
        <v>58.5</v>
      </c>
    </row>
    <row r="5" spans="2:7" x14ac:dyDescent="0.75">
      <c r="B5" s="158" t="s">
        <v>305</v>
      </c>
      <c r="C5" s="160">
        <v>9.9</v>
      </c>
      <c r="D5" s="160">
        <v>11.4</v>
      </c>
      <c r="E5" s="160">
        <v>8.4</v>
      </c>
      <c r="F5" s="160">
        <v>1.6</v>
      </c>
      <c r="G5" s="160">
        <v>0.9</v>
      </c>
    </row>
    <row r="6" spans="2:7" x14ac:dyDescent="0.75">
      <c r="B6" s="158" t="s">
        <v>304</v>
      </c>
      <c r="C6" s="160">
        <v>21.6</v>
      </c>
      <c r="D6" s="160">
        <v>18.600000000000001</v>
      </c>
      <c r="E6" s="160">
        <v>17.8</v>
      </c>
      <c r="F6" s="160">
        <v>29.5</v>
      </c>
      <c r="G6" s="160">
        <v>40.6</v>
      </c>
    </row>
    <row r="7" spans="2:7" x14ac:dyDescent="0.75">
      <c r="B7" s="158" t="s">
        <v>324</v>
      </c>
      <c r="C7" s="160">
        <v>31.423024091293321</v>
      </c>
      <c r="D7" s="160">
        <v>29.929651962339999</v>
      </c>
      <c r="E7" s="160">
        <v>26.168162531558565</v>
      </c>
      <c r="F7" s="160">
        <v>31.087522190608208</v>
      </c>
      <c r="G7" s="160">
        <v>41.818459540993622</v>
      </c>
    </row>
  </sheetData>
  <hyperlinks>
    <hyperlink ref="F3" location="_ftn1" display="_ftn1" xr:uid="{65E92A21-A810-4C61-9FFD-8FBAFDEB44A9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5773-00FC-4A14-95FD-89CF48C05938}">
  <dimension ref="B2:G6"/>
  <sheetViews>
    <sheetView topLeftCell="B1" workbookViewId="0">
      <selection activeCell="E12" sqref="E12"/>
    </sheetView>
  </sheetViews>
  <sheetFormatPr defaultRowHeight="14.75" x14ac:dyDescent="0.75"/>
  <cols>
    <col min="2" max="2" width="21.7265625" customWidth="1"/>
  </cols>
  <sheetData>
    <row r="2" spans="2:7" ht="15.5" x14ac:dyDescent="0.75">
      <c r="B2" s="161" t="s">
        <v>325</v>
      </c>
      <c r="C2" s="1"/>
      <c r="D2" s="1"/>
      <c r="E2" s="1"/>
      <c r="F2" s="1"/>
      <c r="G2" s="1"/>
    </row>
    <row r="3" spans="2:7" x14ac:dyDescent="0.75">
      <c r="B3" s="1"/>
      <c r="C3" s="1">
        <v>2019</v>
      </c>
      <c r="D3" s="1">
        <v>2020</v>
      </c>
      <c r="E3" s="1">
        <v>2021</v>
      </c>
      <c r="F3" s="1">
        <v>2022</v>
      </c>
      <c r="G3" s="1">
        <v>2023</v>
      </c>
    </row>
    <row r="4" spans="2:7" x14ac:dyDescent="0.75">
      <c r="B4" s="1" t="s">
        <v>326</v>
      </c>
      <c r="C4" s="1">
        <v>68.599999999999994</v>
      </c>
      <c r="D4" s="1">
        <v>62</v>
      </c>
      <c r="E4" s="1">
        <v>68</v>
      </c>
      <c r="F4" s="1">
        <v>94.8</v>
      </c>
      <c r="G4" s="1">
        <v>97.7</v>
      </c>
    </row>
    <row r="5" spans="2:7" x14ac:dyDescent="0.75">
      <c r="B5" s="1" t="s">
        <v>327</v>
      </c>
      <c r="C5" s="18">
        <v>24.9</v>
      </c>
      <c r="D5" s="18">
        <v>38</v>
      </c>
      <c r="E5" s="18">
        <v>32</v>
      </c>
      <c r="F5" s="18">
        <v>5.2000000000000028</v>
      </c>
      <c r="G5" s="18">
        <v>2.2999999999999972</v>
      </c>
    </row>
    <row r="6" spans="2:7" x14ac:dyDescent="0.75">
      <c r="B6" s="140" t="s">
        <v>217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97D1E-1C1F-459E-8D6D-9CB5B8C66666}">
  <dimension ref="B2:G15"/>
  <sheetViews>
    <sheetView topLeftCell="B1" workbookViewId="0">
      <selection activeCell="I13" sqref="I13"/>
    </sheetView>
  </sheetViews>
  <sheetFormatPr defaultRowHeight="14.75" x14ac:dyDescent="0.75"/>
  <cols>
    <col min="2" max="2" width="19.54296875" customWidth="1"/>
    <col min="3" max="7" width="13.6328125" customWidth="1"/>
    <col min="8" max="8" width="15.90625" customWidth="1"/>
  </cols>
  <sheetData>
    <row r="2" spans="2:7" ht="15.5" x14ac:dyDescent="0.75">
      <c r="B2" s="20" t="s">
        <v>145</v>
      </c>
    </row>
    <row r="3" spans="2:7" x14ac:dyDescent="0.75">
      <c r="B3" s="225" t="s">
        <v>146</v>
      </c>
      <c r="C3" s="226" t="s">
        <v>230</v>
      </c>
      <c r="D3" s="227" t="s">
        <v>147</v>
      </c>
      <c r="E3" s="227"/>
      <c r="F3" s="227"/>
      <c r="G3" s="227" t="s">
        <v>144</v>
      </c>
    </row>
    <row r="4" spans="2:7" x14ac:dyDescent="0.75">
      <c r="B4" s="225"/>
      <c r="C4" s="226"/>
      <c r="D4" s="106" t="s">
        <v>65</v>
      </c>
      <c r="E4" s="105" t="s">
        <v>0</v>
      </c>
      <c r="F4" s="105" t="s">
        <v>1</v>
      </c>
      <c r="G4" s="227"/>
    </row>
    <row r="5" spans="2:7" ht="15.5" x14ac:dyDescent="0.75">
      <c r="B5" s="102" t="s">
        <v>148</v>
      </c>
      <c r="C5" s="165">
        <v>13499066</v>
      </c>
      <c r="D5" s="166">
        <v>32853</v>
      </c>
      <c r="E5" s="166">
        <v>14857</v>
      </c>
      <c r="F5" s="166">
        <v>17996</v>
      </c>
      <c r="G5" s="167">
        <v>121.1</v>
      </c>
    </row>
    <row r="6" spans="2:7" ht="15.75" x14ac:dyDescent="0.75">
      <c r="B6" s="103" t="s">
        <v>149</v>
      </c>
      <c r="C6" s="168">
        <v>3631129</v>
      </c>
      <c r="D6" s="168">
        <v>6135</v>
      </c>
      <c r="E6" s="168">
        <v>2850</v>
      </c>
      <c r="F6" s="168">
        <v>3285</v>
      </c>
      <c r="G6" s="169">
        <v>115.3</v>
      </c>
    </row>
    <row r="7" spans="2:7" ht="15.75" x14ac:dyDescent="0.75">
      <c r="B7" s="103" t="s">
        <v>150</v>
      </c>
      <c r="C7" s="168">
        <v>1778860</v>
      </c>
      <c r="D7" s="168">
        <v>7818</v>
      </c>
      <c r="E7" s="168">
        <v>3532</v>
      </c>
      <c r="F7" s="168">
        <v>4286</v>
      </c>
      <c r="G7" s="169">
        <v>121.3</v>
      </c>
    </row>
    <row r="8" spans="2:7" ht="15.75" x14ac:dyDescent="0.75">
      <c r="B8" s="103" t="s">
        <v>151</v>
      </c>
      <c r="C8" s="168">
        <v>2077406</v>
      </c>
      <c r="D8" s="168">
        <v>8271</v>
      </c>
      <c r="E8" s="168">
        <v>3586</v>
      </c>
      <c r="F8" s="168">
        <v>4685</v>
      </c>
      <c r="G8" s="169">
        <v>130.6</v>
      </c>
    </row>
    <row r="9" spans="2:7" ht="15.75" x14ac:dyDescent="0.75">
      <c r="B9" s="103" t="s">
        <v>152</v>
      </c>
      <c r="C9" s="168">
        <v>3059990</v>
      </c>
      <c r="D9" s="168">
        <v>6819</v>
      </c>
      <c r="E9" s="168">
        <v>3172</v>
      </c>
      <c r="F9" s="168">
        <v>3647</v>
      </c>
      <c r="G9" s="169">
        <v>115</v>
      </c>
    </row>
    <row r="10" spans="2:7" ht="15.75" x14ac:dyDescent="0.75">
      <c r="B10" s="103" t="s">
        <v>153</v>
      </c>
      <c r="C10" s="168">
        <v>2951749</v>
      </c>
      <c r="D10" s="168">
        <v>3509</v>
      </c>
      <c r="E10" s="168">
        <v>1610</v>
      </c>
      <c r="F10" s="168">
        <v>1899</v>
      </c>
      <c r="G10" s="169">
        <v>118</v>
      </c>
    </row>
    <row r="11" spans="2:7" ht="15.75" x14ac:dyDescent="0.75">
      <c r="B11" s="103" t="s">
        <v>229</v>
      </c>
      <c r="C11" s="170"/>
      <c r="D11" s="170">
        <v>301</v>
      </c>
      <c r="E11" s="170">
        <v>107</v>
      </c>
      <c r="F11" s="170">
        <v>194</v>
      </c>
      <c r="G11" s="169" t="s">
        <v>42</v>
      </c>
    </row>
    <row r="12" spans="2:7" x14ac:dyDescent="0.75">
      <c r="B12" s="3" t="s">
        <v>217</v>
      </c>
    </row>
    <row r="14" spans="2:7" x14ac:dyDescent="0.75">
      <c r="B14" s="16"/>
    </row>
    <row r="15" spans="2:7" ht="15.75" x14ac:dyDescent="0.75">
      <c r="B15" s="38"/>
    </row>
  </sheetData>
  <mergeCells count="4">
    <mergeCell ref="B3:B4"/>
    <mergeCell ref="C3:C4"/>
    <mergeCell ref="D3:F3"/>
    <mergeCell ref="G3:G4"/>
  </mergeCells>
  <hyperlinks>
    <hyperlink ref="B14" location="_ftnref1" display="_ftnref1" xr:uid="{F73ACF7C-EC0F-48AD-99A0-5D3583FBEBE1}"/>
    <hyperlink ref="C3" r:id="rId1" location="Table13!_ftn1" display="../Final Tables_To be published2023.xlsx - Table13!_ftn1" xr:uid="{C312E7F0-8468-40B0-9CAF-330098857F79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784C6-6F40-4353-BB93-B948003B8682}">
  <dimension ref="B1:H35"/>
  <sheetViews>
    <sheetView tabSelected="1" topLeftCell="A24" workbookViewId="0">
      <selection activeCell="F40" sqref="F40"/>
    </sheetView>
  </sheetViews>
  <sheetFormatPr defaultRowHeight="14.75" x14ac:dyDescent="0.75"/>
  <cols>
    <col min="1" max="1" width="6.81640625" customWidth="1"/>
    <col min="2" max="2" width="19.26953125" customWidth="1"/>
    <col min="3" max="3" width="10.7265625" bestFit="1" customWidth="1"/>
    <col min="4" max="4" width="12.81640625" bestFit="1" customWidth="1"/>
    <col min="5" max="5" width="6.1796875" bestFit="1" customWidth="1"/>
    <col min="6" max="6" width="10.7265625" bestFit="1" customWidth="1"/>
    <col min="7" max="7" width="12.81640625" bestFit="1" customWidth="1"/>
    <col min="8" max="8" width="5.2265625" bestFit="1" customWidth="1"/>
  </cols>
  <sheetData>
    <row r="1" spans="2:8" ht="15.5" x14ac:dyDescent="0.75">
      <c r="B1" s="20" t="s">
        <v>211</v>
      </c>
    </row>
    <row r="2" spans="2:8" s="2" customFormat="1" x14ac:dyDescent="0.75">
      <c r="B2" s="229" t="s">
        <v>328</v>
      </c>
      <c r="C2" s="228" t="s">
        <v>104</v>
      </c>
      <c r="D2" s="228"/>
      <c r="E2" s="228"/>
      <c r="F2" s="228" t="s">
        <v>154</v>
      </c>
      <c r="G2" s="228"/>
      <c r="H2" s="228"/>
    </row>
    <row r="3" spans="2:8" x14ac:dyDescent="0.75">
      <c r="B3" s="229"/>
      <c r="C3" s="172" t="s">
        <v>155</v>
      </c>
      <c r="D3" s="172" t="s">
        <v>156</v>
      </c>
      <c r="E3" s="172" t="s">
        <v>99</v>
      </c>
      <c r="F3" s="172" t="s">
        <v>155</v>
      </c>
      <c r="G3" s="172" t="s">
        <v>156</v>
      </c>
      <c r="H3" s="172" t="s">
        <v>99</v>
      </c>
    </row>
    <row r="4" spans="2:8" s="2" customFormat="1" x14ac:dyDescent="0.75">
      <c r="B4" s="75" t="s">
        <v>148</v>
      </c>
      <c r="C4" s="162">
        <v>17677</v>
      </c>
      <c r="D4" s="162">
        <v>15176</v>
      </c>
      <c r="E4" s="162">
        <v>32853</v>
      </c>
      <c r="F4" s="173">
        <v>53.8</v>
      </c>
      <c r="G4" s="173">
        <v>46.2</v>
      </c>
      <c r="H4" s="173">
        <v>100</v>
      </c>
    </row>
    <row r="5" spans="2:8" x14ac:dyDescent="0.75">
      <c r="B5" s="174" t="s">
        <v>67</v>
      </c>
      <c r="C5" s="164">
        <v>694</v>
      </c>
      <c r="D5" s="164">
        <v>623</v>
      </c>
      <c r="E5" s="175">
        <v>1305</v>
      </c>
      <c r="F5" s="164">
        <v>53.2</v>
      </c>
      <c r="G5" s="164">
        <v>47.7</v>
      </c>
      <c r="H5" s="164">
        <v>100</v>
      </c>
    </row>
    <row r="6" spans="2:8" x14ac:dyDescent="0.75">
      <c r="B6" s="174" t="s">
        <v>68</v>
      </c>
      <c r="C6" s="164">
        <v>656</v>
      </c>
      <c r="D6" s="164">
        <v>392</v>
      </c>
      <c r="E6" s="175">
        <v>1040</v>
      </c>
      <c r="F6" s="164">
        <v>63.1</v>
      </c>
      <c r="G6" s="164">
        <v>37.700000000000003</v>
      </c>
      <c r="H6" s="164">
        <v>100</v>
      </c>
    </row>
    <row r="7" spans="2:8" x14ac:dyDescent="0.75">
      <c r="B7" s="174" t="s">
        <v>69</v>
      </c>
      <c r="C7" s="164">
        <v>738</v>
      </c>
      <c r="D7" s="164">
        <v>514</v>
      </c>
      <c r="E7" s="175">
        <v>1242</v>
      </c>
      <c r="F7" s="164">
        <v>59.5</v>
      </c>
      <c r="G7" s="164">
        <v>41.4</v>
      </c>
      <c r="H7" s="164">
        <v>100</v>
      </c>
    </row>
    <row r="8" spans="2:8" x14ac:dyDescent="0.75">
      <c r="B8" s="174" t="s">
        <v>70</v>
      </c>
      <c r="C8" s="164">
        <v>649</v>
      </c>
      <c r="D8" s="163">
        <v>1051</v>
      </c>
      <c r="E8" s="175">
        <v>1682</v>
      </c>
      <c r="F8" s="164">
        <v>38.6</v>
      </c>
      <c r="G8" s="164">
        <v>62.5</v>
      </c>
      <c r="H8" s="164">
        <v>100</v>
      </c>
    </row>
    <row r="9" spans="2:8" x14ac:dyDescent="0.75">
      <c r="B9" s="174" t="s">
        <v>71</v>
      </c>
      <c r="C9" s="164">
        <v>665</v>
      </c>
      <c r="D9" s="164">
        <v>558</v>
      </c>
      <c r="E9" s="175">
        <v>1212</v>
      </c>
      <c r="F9" s="164">
        <v>54.9</v>
      </c>
      <c r="G9" s="164">
        <v>46</v>
      </c>
      <c r="H9" s="164">
        <v>100</v>
      </c>
    </row>
    <row r="10" spans="2:8" x14ac:dyDescent="0.75">
      <c r="B10" s="174" t="s">
        <v>72</v>
      </c>
      <c r="C10" s="164">
        <v>888</v>
      </c>
      <c r="D10" s="164">
        <v>538</v>
      </c>
      <c r="E10" s="175">
        <v>1415</v>
      </c>
      <c r="F10" s="164">
        <v>62.8</v>
      </c>
      <c r="G10" s="164">
        <v>38.1</v>
      </c>
      <c r="H10" s="164">
        <v>100</v>
      </c>
    </row>
    <row r="11" spans="2:8" x14ac:dyDescent="0.75">
      <c r="B11" s="174" t="s">
        <v>73</v>
      </c>
      <c r="C11" s="164">
        <v>364</v>
      </c>
      <c r="D11" s="164">
        <v>423</v>
      </c>
      <c r="E11" s="174">
        <v>779</v>
      </c>
      <c r="F11" s="164">
        <v>46.8</v>
      </c>
      <c r="G11" s="164">
        <v>54.2</v>
      </c>
      <c r="H11" s="164">
        <v>100</v>
      </c>
    </row>
    <row r="12" spans="2:8" x14ac:dyDescent="0.75">
      <c r="B12" s="174" t="s">
        <v>74</v>
      </c>
      <c r="C12" s="164">
        <v>546</v>
      </c>
      <c r="D12" s="164">
        <v>423</v>
      </c>
      <c r="E12" s="174">
        <v>960</v>
      </c>
      <c r="F12" s="164">
        <v>56.9</v>
      </c>
      <c r="G12" s="164">
        <v>44</v>
      </c>
      <c r="H12" s="164">
        <v>100</v>
      </c>
    </row>
    <row r="13" spans="2:8" x14ac:dyDescent="0.75">
      <c r="B13" s="174" t="s">
        <v>75</v>
      </c>
      <c r="C13" s="164">
        <v>689</v>
      </c>
      <c r="D13" s="164">
        <v>524</v>
      </c>
      <c r="E13" s="175">
        <v>1203</v>
      </c>
      <c r="F13" s="164">
        <v>57.3</v>
      </c>
      <c r="G13" s="164">
        <v>43.6</v>
      </c>
      <c r="H13" s="164">
        <v>100</v>
      </c>
    </row>
    <row r="14" spans="2:8" x14ac:dyDescent="0.75">
      <c r="B14" s="174" t="s">
        <v>76</v>
      </c>
      <c r="C14" s="164">
        <v>416</v>
      </c>
      <c r="D14" s="164">
        <v>360</v>
      </c>
      <c r="E14" s="174">
        <v>769</v>
      </c>
      <c r="F14" s="164">
        <v>54.1</v>
      </c>
      <c r="G14" s="164">
        <v>46.8</v>
      </c>
      <c r="H14" s="164">
        <v>100</v>
      </c>
    </row>
    <row r="15" spans="2:8" x14ac:dyDescent="0.75">
      <c r="B15" s="174" t="s">
        <v>77</v>
      </c>
      <c r="C15" s="164">
        <v>551</v>
      </c>
      <c r="D15" s="164">
        <v>488</v>
      </c>
      <c r="E15" s="175">
        <v>1029</v>
      </c>
      <c r="F15" s="164">
        <v>53.5</v>
      </c>
      <c r="G15" s="164">
        <v>47.4</v>
      </c>
      <c r="H15" s="164">
        <v>100</v>
      </c>
    </row>
    <row r="16" spans="2:8" x14ac:dyDescent="0.75">
      <c r="B16" s="174" t="s">
        <v>78</v>
      </c>
      <c r="C16" s="164">
        <v>244</v>
      </c>
      <c r="D16" s="164">
        <v>664</v>
      </c>
      <c r="E16" s="174">
        <v>897</v>
      </c>
      <c r="F16" s="164">
        <v>27.2</v>
      </c>
      <c r="G16" s="164">
        <v>74.099999999999994</v>
      </c>
      <c r="H16" s="164">
        <v>100</v>
      </c>
    </row>
    <row r="17" spans="2:8" x14ac:dyDescent="0.75">
      <c r="B17" s="174" t="s">
        <v>79</v>
      </c>
      <c r="C17" s="164">
        <v>641</v>
      </c>
      <c r="D17" s="164">
        <v>450</v>
      </c>
      <c r="E17" s="175">
        <v>1082</v>
      </c>
      <c r="F17" s="164">
        <v>59.3</v>
      </c>
      <c r="G17" s="164">
        <v>41.6</v>
      </c>
      <c r="H17" s="164">
        <v>100</v>
      </c>
    </row>
    <row r="18" spans="2:8" x14ac:dyDescent="0.75">
      <c r="B18" s="174" t="s">
        <v>80</v>
      </c>
      <c r="C18" s="164">
        <v>769</v>
      </c>
      <c r="D18" s="164">
        <v>435</v>
      </c>
      <c r="E18" s="175">
        <v>1194</v>
      </c>
      <c r="F18" s="164">
        <v>64.400000000000006</v>
      </c>
      <c r="G18" s="164">
        <v>36.4</v>
      </c>
      <c r="H18" s="164">
        <v>100</v>
      </c>
    </row>
    <row r="19" spans="2:8" x14ac:dyDescent="0.75">
      <c r="B19" s="174" t="s">
        <v>81</v>
      </c>
      <c r="C19" s="164">
        <v>766</v>
      </c>
      <c r="D19" s="164">
        <v>623</v>
      </c>
      <c r="E19" s="175">
        <v>1376</v>
      </c>
      <c r="F19" s="164">
        <v>55.6</v>
      </c>
      <c r="G19" s="164">
        <v>45.3</v>
      </c>
      <c r="H19" s="164">
        <v>100</v>
      </c>
    </row>
    <row r="20" spans="2:8" x14ac:dyDescent="0.75">
      <c r="B20" s="174" t="s">
        <v>82</v>
      </c>
      <c r="C20" s="164">
        <v>571</v>
      </c>
      <c r="D20" s="164">
        <v>409</v>
      </c>
      <c r="E20" s="174">
        <v>972</v>
      </c>
      <c r="F20" s="164">
        <v>58.7</v>
      </c>
      <c r="G20" s="164">
        <v>42.1</v>
      </c>
      <c r="H20" s="164">
        <v>100</v>
      </c>
    </row>
    <row r="21" spans="2:8" x14ac:dyDescent="0.75">
      <c r="B21" s="174" t="s">
        <v>83</v>
      </c>
      <c r="C21" s="164">
        <v>478</v>
      </c>
      <c r="D21" s="164">
        <v>326</v>
      </c>
      <c r="E21" s="174">
        <v>797</v>
      </c>
      <c r="F21" s="164">
        <v>59.9</v>
      </c>
      <c r="G21" s="164">
        <v>40.9</v>
      </c>
      <c r="H21" s="164">
        <v>100</v>
      </c>
    </row>
    <row r="22" spans="2:8" x14ac:dyDescent="0.75">
      <c r="B22" s="174" t="s">
        <v>84</v>
      </c>
      <c r="C22" s="164">
        <v>550</v>
      </c>
      <c r="D22" s="164">
        <v>332</v>
      </c>
      <c r="E22" s="174">
        <v>875</v>
      </c>
      <c r="F22" s="164">
        <v>62.8</v>
      </c>
      <c r="G22" s="164">
        <v>38</v>
      </c>
      <c r="H22" s="164">
        <v>100</v>
      </c>
    </row>
    <row r="23" spans="2:8" x14ac:dyDescent="0.75">
      <c r="B23" s="174" t="s">
        <v>85</v>
      </c>
      <c r="C23" s="164">
        <v>713</v>
      </c>
      <c r="D23" s="164">
        <v>854</v>
      </c>
      <c r="E23" s="175">
        <v>1552</v>
      </c>
      <c r="F23" s="164">
        <v>46</v>
      </c>
      <c r="G23" s="164">
        <v>55</v>
      </c>
      <c r="H23" s="164">
        <v>100</v>
      </c>
    </row>
    <row r="24" spans="2:8" x14ac:dyDescent="0.75">
      <c r="B24" s="174" t="s">
        <v>86</v>
      </c>
      <c r="C24" s="164">
        <v>565</v>
      </c>
      <c r="D24" s="164">
        <v>431</v>
      </c>
      <c r="E24" s="174">
        <v>987</v>
      </c>
      <c r="F24" s="164">
        <v>57.2</v>
      </c>
      <c r="G24" s="164">
        <v>43.6</v>
      </c>
      <c r="H24" s="164">
        <v>100</v>
      </c>
    </row>
    <row r="25" spans="2:8" x14ac:dyDescent="0.75">
      <c r="B25" s="174" t="s">
        <v>87</v>
      </c>
      <c r="C25" s="164">
        <v>698</v>
      </c>
      <c r="D25" s="164">
        <v>409</v>
      </c>
      <c r="E25" s="175">
        <v>1099</v>
      </c>
      <c r="F25" s="164">
        <v>63.5</v>
      </c>
      <c r="G25" s="164">
        <v>37.299999999999997</v>
      </c>
      <c r="H25" s="164">
        <v>100</v>
      </c>
    </row>
    <row r="26" spans="2:8" x14ac:dyDescent="0.75">
      <c r="B26" s="174" t="s">
        <v>88</v>
      </c>
      <c r="C26" s="164">
        <v>392</v>
      </c>
      <c r="D26" s="164">
        <v>370</v>
      </c>
      <c r="E26" s="174">
        <v>755</v>
      </c>
      <c r="F26" s="164">
        <v>52</v>
      </c>
      <c r="G26" s="164">
        <v>49</v>
      </c>
      <c r="H26" s="164">
        <v>100</v>
      </c>
    </row>
    <row r="27" spans="2:8" x14ac:dyDescent="0.75">
      <c r="B27" s="174" t="s">
        <v>89</v>
      </c>
      <c r="C27" s="164">
        <v>308</v>
      </c>
      <c r="D27" s="164">
        <v>633</v>
      </c>
      <c r="E27" s="174">
        <v>930</v>
      </c>
      <c r="F27" s="164">
        <v>33.1</v>
      </c>
      <c r="G27" s="164">
        <v>68.099999999999994</v>
      </c>
      <c r="H27" s="164">
        <v>100</v>
      </c>
    </row>
    <row r="28" spans="2:8" x14ac:dyDescent="0.75">
      <c r="B28" s="174" t="s">
        <v>90</v>
      </c>
      <c r="C28" s="164">
        <v>693</v>
      </c>
      <c r="D28" s="164">
        <v>364</v>
      </c>
      <c r="E28" s="175">
        <v>1049</v>
      </c>
      <c r="F28" s="164">
        <v>66.099999999999994</v>
      </c>
      <c r="G28" s="164">
        <v>34.700000000000003</v>
      </c>
      <c r="H28" s="164">
        <v>100</v>
      </c>
    </row>
    <row r="29" spans="2:8" x14ac:dyDescent="0.75">
      <c r="B29" s="174" t="s">
        <v>91</v>
      </c>
      <c r="C29" s="164">
        <v>764</v>
      </c>
      <c r="D29" s="164">
        <v>715</v>
      </c>
      <c r="E29" s="175">
        <v>1465</v>
      </c>
      <c r="F29" s="164">
        <v>52.1</v>
      </c>
      <c r="G29" s="164">
        <v>48.8</v>
      </c>
      <c r="H29" s="164">
        <v>100</v>
      </c>
    </row>
    <row r="30" spans="2:8" x14ac:dyDescent="0.75">
      <c r="B30" s="174" t="s">
        <v>92</v>
      </c>
      <c r="C30" s="164">
        <v>457</v>
      </c>
      <c r="D30" s="164">
        <v>443</v>
      </c>
      <c r="E30" s="174">
        <v>891</v>
      </c>
      <c r="F30" s="164">
        <v>51.2</v>
      </c>
      <c r="G30" s="164">
        <v>49.7</v>
      </c>
      <c r="H30" s="164">
        <v>100</v>
      </c>
    </row>
    <row r="31" spans="2:8" x14ac:dyDescent="0.75">
      <c r="B31" s="174" t="s">
        <v>93</v>
      </c>
      <c r="C31" s="164">
        <v>671</v>
      </c>
      <c r="D31" s="164">
        <v>399</v>
      </c>
      <c r="E31" s="175">
        <v>1062</v>
      </c>
      <c r="F31" s="164">
        <v>63.2</v>
      </c>
      <c r="G31" s="164">
        <v>37.6</v>
      </c>
      <c r="H31" s="164">
        <v>100</v>
      </c>
    </row>
    <row r="32" spans="2:8" x14ac:dyDescent="0.75">
      <c r="B32" s="174" t="s">
        <v>94</v>
      </c>
      <c r="C32" s="164">
        <v>502</v>
      </c>
      <c r="D32" s="164">
        <v>492</v>
      </c>
      <c r="E32" s="174">
        <v>984</v>
      </c>
      <c r="F32" s="164">
        <v>51</v>
      </c>
      <c r="G32" s="164">
        <v>50</v>
      </c>
      <c r="H32" s="164">
        <v>100</v>
      </c>
    </row>
    <row r="33" spans="2:8" x14ac:dyDescent="0.75">
      <c r="B33" s="174" t="s">
        <v>95</v>
      </c>
      <c r="C33" s="164">
        <v>457</v>
      </c>
      <c r="D33" s="164">
        <v>381</v>
      </c>
      <c r="E33" s="174">
        <v>830</v>
      </c>
      <c r="F33" s="164">
        <v>55</v>
      </c>
      <c r="G33" s="164">
        <v>45.9</v>
      </c>
      <c r="H33" s="164">
        <v>100</v>
      </c>
    </row>
    <row r="34" spans="2:8" x14ac:dyDescent="0.75">
      <c r="B34" s="174" t="s">
        <v>96</v>
      </c>
      <c r="C34" s="164">
        <v>581</v>
      </c>
      <c r="D34" s="164">
        <v>549</v>
      </c>
      <c r="E34" s="175">
        <v>1119</v>
      </c>
      <c r="F34" s="164">
        <v>51.9</v>
      </c>
      <c r="G34" s="164">
        <v>49</v>
      </c>
      <c r="H34" s="164">
        <v>100</v>
      </c>
    </row>
    <row r="35" spans="2:8" x14ac:dyDescent="0.75">
      <c r="B35" s="176" t="s">
        <v>217</v>
      </c>
    </row>
  </sheetData>
  <mergeCells count="3">
    <mergeCell ref="C2:E2"/>
    <mergeCell ref="F2:H2"/>
    <mergeCell ref="B2:B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74A5-0105-4097-B3AA-FB01DD315056}">
  <dimension ref="B2:E24"/>
  <sheetViews>
    <sheetView workbookViewId="0">
      <selection activeCell="B2" sqref="B2"/>
    </sheetView>
  </sheetViews>
  <sheetFormatPr defaultRowHeight="14.75" x14ac:dyDescent="0.75"/>
  <cols>
    <col min="2" max="2" width="20.81640625" customWidth="1"/>
    <col min="3" max="5" width="12.7265625" customWidth="1"/>
  </cols>
  <sheetData>
    <row r="2" spans="2:5" x14ac:dyDescent="0.75">
      <c r="B2" s="19" t="s">
        <v>329</v>
      </c>
    </row>
    <row r="3" spans="2:5" s="2" customFormat="1" x14ac:dyDescent="0.75">
      <c r="B3" s="28" t="s">
        <v>231</v>
      </c>
      <c r="C3" s="28" t="s">
        <v>109</v>
      </c>
      <c r="D3" s="28" t="s">
        <v>110</v>
      </c>
      <c r="E3" s="28" t="s">
        <v>101</v>
      </c>
    </row>
    <row r="4" spans="2:5" s="2" customFormat="1" x14ac:dyDescent="0.75">
      <c r="B4" s="28" t="s">
        <v>108</v>
      </c>
      <c r="C4" s="81">
        <v>14857</v>
      </c>
      <c r="D4" s="81">
        <v>17996</v>
      </c>
      <c r="E4" s="81">
        <v>32853</v>
      </c>
    </row>
    <row r="5" spans="2:5" x14ac:dyDescent="0.75">
      <c r="B5" s="29">
        <v>0</v>
      </c>
      <c r="C5" s="26">
        <v>1924</v>
      </c>
      <c r="D5" s="26">
        <v>2198</v>
      </c>
      <c r="E5" s="26">
        <v>4122</v>
      </c>
    </row>
    <row r="6" spans="2:5" x14ac:dyDescent="0.75">
      <c r="B6" s="82" t="s">
        <v>235</v>
      </c>
      <c r="C6" s="26">
        <v>774</v>
      </c>
      <c r="D6" s="26">
        <v>941</v>
      </c>
      <c r="E6" s="26">
        <v>1715</v>
      </c>
    </row>
    <row r="7" spans="2:5" x14ac:dyDescent="0.75">
      <c r="B7" s="82" t="s">
        <v>3</v>
      </c>
      <c r="C7" s="26">
        <v>230</v>
      </c>
      <c r="D7" s="26">
        <v>282</v>
      </c>
      <c r="E7" s="26">
        <v>512</v>
      </c>
    </row>
    <row r="8" spans="2:5" x14ac:dyDescent="0.75">
      <c r="B8" s="1" t="s">
        <v>4</v>
      </c>
      <c r="C8" s="26">
        <v>148</v>
      </c>
      <c r="D8" s="26">
        <v>220</v>
      </c>
      <c r="E8" s="26">
        <v>368</v>
      </c>
    </row>
    <row r="9" spans="2:5" x14ac:dyDescent="0.75">
      <c r="B9" s="1" t="s">
        <v>5</v>
      </c>
      <c r="C9" s="26">
        <v>267</v>
      </c>
      <c r="D9" s="26">
        <v>389</v>
      </c>
      <c r="E9" s="26">
        <v>656</v>
      </c>
    </row>
    <row r="10" spans="2:5" x14ac:dyDescent="0.75">
      <c r="B10" s="1" t="s">
        <v>6</v>
      </c>
      <c r="C10" s="26">
        <v>316</v>
      </c>
      <c r="D10" s="26">
        <v>629</v>
      </c>
      <c r="E10" s="26">
        <v>945</v>
      </c>
    </row>
    <row r="11" spans="2:5" x14ac:dyDescent="0.75">
      <c r="B11" s="1" t="s">
        <v>7</v>
      </c>
      <c r="C11" s="26">
        <v>376</v>
      </c>
      <c r="D11" s="26">
        <v>620</v>
      </c>
      <c r="E11" s="26">
        <v>996</v>
      </c>
    </row>
    <row r="12" spans="2:5" x14ac:dyDescent="0.75">
      <c r="B12" s="1" t="s">
        <v>8</v>
      </c>
      <c r="C12" s="26">
        <v>450</v>
      </c>
      <c r="D12" s="26">
        <v>704</v>
      </c>
      <c r="E12" s="26">
        <v>1154</v>
      </c>
    </row>
    <row r="13" spans="2:5" x14ac:dyDescent="0.75">
      <c r="B13" s="1" t="s">
        <v>9</v>
      </c>
      <c r="C13" s="26">
        <v>536</v>
      </c>
      <c r="D13" s="26">
        <v>825</v>
      </c>
      <c r="E13" s="26">
        <v>1361</v>
      </c>
    </row>
    <row r="14" spans="2:5" x14ac:dyDescent="0.75">
      <c r="B14" s="1" t="s">
        <v>10</v>
      </c>
      <c r="C14" s="26">
        <v>552</v>
      </c>
      <c r="D14" s="26">
        <v>977</v>
      </c>
      <c r="E14" s="26">
        <v>1529</v>
      </c>
    </row>
    <row r="15" spans="2:5" x14ac:dyDescent="0.75">
      <c r="B15" s="1" t="s">
        <v>11</v>
      </c>
      <c r="C15" s="26">
        <v>535</v>
      </c>
      <c r="D15" s="26">
        <v>767</v>
      </c>
      <c r="E15" s="26">
        <v>1302</v>
      </c>
    </row>
    <row r="16" spans="2:5" x14ac:dyDescent="0.75">
      <c r="B16" s="1" t="s">
        <v>12</v>
      </c>
      <c r="C16" s="26">
        <v>553</v>
      </c>
      <c r="D16" s="26">
        <v>789</v>
      </c>
      <c r="E16" s="26">
        <v>1342</v>
      </c>
    </row>
    <row r="17" spans="2:5" x14ac:dyDescent="0.75">
      <c r="B17" s="1" t="s">
        <v>13</v>
      </c>
      <c r="C17" s="26">
        <v>616</v>
      </c>
      <c r="D17" s="26">
        <v>878</v>
      </c>
      <c r="E17" s="26">
        <v>1494</v>
      </c>
    </row>
    <row r="18" spans="2:5" x14ac:dyDescent="0.75">
      <c r="B18" s="1" t="s">
        <v>14</v>
      </c>
      <c r="C18" s="26">
        <v>814</v>
      </c>
      <c r="D18" s="26">
        <v>1222</v>
      </c>
      <c r="E18" s="26">
        <v>2036</v>
      </c>
    </row>
    <row r="19" spans="2:5" x14ac:dyDescent="0.75">
      <c r="B19" s="1" t="s">
        <v>15</v>
      </c>
      <c r="C19" s="26">
        <v>931</v>
      </c>
      <c r="D19" s="26">
        <v>1370</v>
      </c>
      <c r="E19" s="26">
        <v>2301</v>
      </c>
    </row>
    <row r="20" spans="2:5" x14ac:dyDescent="0.75">
      <c r="B20" s="1" t="s">
        <v>16</v>
      </c>
      <c r="C20" s="26">
        <v>1010</v>
      </c>
      <c r="D20" s="26">
        <v>1291</v>
      </c>
      <c r="E20" s="26">
        <v>2301</v>
      </c>
    </row>
    <row r="21" spans="2:5" x14ac:dyDescent="0.75">
      <c r="B21" s="1" t="s">
        <v>17</v>
      </c>
      <c r="C21" s="26">
        <v>1083</v>
      </c>
      <c r="D21" s="26">
        <v>1075</v>
      </c>
      <c r="E21" s="26">
        <v>2158</v>
      </c>
    </row>
    <row r="22" spans="2:5" x14ac:dyDescent="0.75">
      <c r="B22" s="1" t="s">
        <v>234</v>
      </c>
      <c r="C22" s="26">
        <v>1261</v>
      </c>
      <c r="D22" s="26">
        <v>1050</v>
      </c>
      <c r="E22" s="26">
        <v>2311</v>
      </c>
    </row>
    <row r="23" spans="2:5" x14ac:dyDescent="0.75">
      <c r="B23" s="28" t="s">
        <v>18</v>
      </c>
      <c r="C23" s="26">
        <v>2481</v>
      </c>
      <c r="D23" s="26">
        <v>1769</v>
      </c>
      <c r="E23" s="26">
        <v>4250</v>
      </c>
    </row>
    <row r="24" spans="2:5" x14ac:dyDescent="0.75">
      <c r="B24" s="152" t="s">
        <v>217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018A-092E-46AB-8B0A-DDB270356E4D}">
  <dimension ref="B2:E24"/>
  <sheetViews>
    <sheetView workbookViewId="0">
      <selection activeCell="B24" sqref="B24"/>
    </sheetView>
  </sheetViews>
  <sheetFormatPr defaultRowHeight="14.75" x14ac:dyDescent="0.75"/>
  <cols>
    <col min="2" max="2" width="12.36328125" customWidth="1"/>
    <col min="3" max="5" width="16" customWidth="1"/>
  </cols>
  <sheetData>
    <row r="2" spans="2:5" ht="15.5" x14ac:dyDescent="0.75">
      <c r="B2" s="20" t="s">
        <v>157</v>
      </c>
    </row>
    <row r="3" spans="2:5" x14ac:dyDescent="0.75">
      <c r="B3" s="80"/>
      <c r="C3" s="80" t="s">
        <v>109</v>
      </c>
      <c r="D3" s="80" t="s">
        <v>110</v>
      </c>
      <c r="E3" s="83" t="s">
        <v>99</v>
      </c>
    </row>
    <row r="4" spans="2:5" x14ac:dyDescent="0.75">
      <c r="B4" s="88" t="s">
        <v>108</v>
      </c>
      <c r="C4" s="80">
        <v>11121</v>
      </c>
      <c r="D4" s="80">
        <v>13479</v>
      </c>
      <c r="E4" s="80">
        <v>24600</v>
      </c>
    </row>
    <row r="5" spans="2:5" x14ac:dyDescent="0.75">
      <c r="B5" s="85">
        <v>0</v>
      </c>
      <c r="C5" s="86">
        <v>1342</v>
      </c>
      <c r="D5" s="86">
        <v>1538</v>
      </c>
      <c r="E5" s="87">
        <v>2880</v>
      </c>
    </row>
    <row r="6" spans="2:5" x14ac:dyDescent="0.75">
      <c r="B6" s="85" t="s">
        <v>232</v>
      </c>
      <c r="C6" s="86">
        <v>559</v>
      </c>
      <c r="D6" s="86">
        <v>686</v>
      </c>
      <c r="E6" s="87">
        <v>1245</v>
      </c>
    </row>
    <row r="7" spans="2:5" x14ac:dyDescent="0.75">
      <c r="B7" s="85" t="s">
        <v>233</v>
      </c>
      <c r="C7" s="86">
        <v>154</v>
      </c>
      <c r="D7" s="86">
        <v>201</v>
      </c>
      <c r="E7" s="87">
        <v>355</v>
      </c>
    </row>
    <row r="8" spans="2:5" x14ac:dyDescent="0.75">
      <c r="B8" s="85" t="s">
        <v>4</v>
      </c>
      <c r="C8" s="86">
        <v>110</v>
      </c>
      <c r="D8" s="86">
        <v>147</v>
      </c>
      <c r="E8" s="87">
        <v>257</v>
      </c>
    </row>
    <row r="9" spans="2:5" x14ac:dyDescent="0.75">
      <c r="B9" s="85" t="s">
        <v>5</v>
      </c>
      <c r="C9" s="86">
        <v>198</v>
      </c>
      <c r="D9" s="86">
        <v>294</v>
      </c>
      <c r="E9" s="87">
        <v>492</v>
      </c>
    </row>
    <row r="10" spans="2:5" x14ac:dyDescent="0.75">
      <c r="B10" s="85" t="s">
        <v>6</v>
      </c>
      <c r="C10" s="86">
        <v>260</v>
      </c>
      <c r="D10" s="86">
        <v>474</v>
      </c>
      <c r="E10" s="87">
        <v>734</v>
      </c>
    </row>
    <row r="11" spans="2:5" x14ac:dyDescent="0.75">
      <c r="B11" s="85" t="s">
        <v>7</v>
      </c>
      <c r="C11" s="86">
        <v>281</v>
      </c>
      <c r="D11" s="86">
        <v>472</v>
      </c>
      <c r="E11" s="87">
        <v>753</v>
      </c>
    </row>
    <row r="12" spans="2:5" x14ac:dyDescent="0.75">
      <c r="B12" s="85" t="s">
        <v>8</v>
      </c>
      <c r="C12" s="86">
        <v>305</v>
      </c>
      <c r="D12" s="86">
        <v>493</v>
      </c>
      <c r="E12" s="87">
        <v>798</v>
      </c>
    </row>
    <row r="13" spans="2:5" x14ac:dyDescent="0.75">
      <c r="B13" s="85" t="s">
        <v>9</v>
      </c>
      <c r="C13" s="86">
        <v>352</v>
      </c>
      <c r="D13" s="86">
        <v>526</v>
      </c>
      <c r="E13" s="87">
        <v>878</v>
      </c>
    </row>
    <row r="14" spans="2:5" x14ac:dyDescent="0.75">
      <c r="B14" s="85" t="s">
        <v>10</v>
      </c>
      <c r="C14" s="86">
        <v>369</v>
      </c>
      <c r="D14" s="86">
        <v>645</v>
      </c>
      <c r="E14" s="87">
        <v>1014</v>
      </c>
    </row>
    <row r="15" spans="2:5" x14ac:dyDescent="0.75">
      <c r="B15" s="85" t="s">
        <v>11</v>
      </c>
      <c r="C15" s="86">
        <v>369</v>
      </c>
      <c r="D15" s="86">
        <v>534</v>
      </c>
      <c r="E15" s="87">
        <v>903</v>
      </c>
    </row>
    <row r="16" spans="2:5" x14ac:dyDescent="0.75">
      <c r="B16" s="85" t="s">
        <v>12</v>
      </c>
      <c r="C16" s="86">
        <v>403</v>
      </c>
      <c r="D16" s="86">
        <v>587</v>
      </c>
      <c r="E16" s="87">
        <v>990</v>
      </c>
    </row>
    <row r="17" spans="2:5" x14ac:dyDescent="0.75">
      <c r="B17" s="85" t="s">
        <v>13</v>
      </c>
      <c r="C17" s="86">
        <v>445</v>
      </c>
      <c r="D17" s="86">
        <v>662</v>
      </c>
      <c r="E17" s="87">
        <v>1107</v>
      </c>
    </row>
    <row r="18" spans="2:5" x14ac:dyDescent="0.75">
      <c r="B18" s="85" t="s">
        <v>14</v>
      </c>
      <c r="C18" s="86">
        <v>612</v>
      </c>
      <c r="D18" s="86">
        <v>921</v>
      </c>
      <c r="E18" s="87">
        <v>1533</v>
      </c>
    </row>
    <row r="19" spans="2:5" x14ac:dyDescent="0.75">
      <c r="B19" s="85" t="s">
        <v>15</v>
      </c>
      <c r="C19" s="86">
        <v>725</v>
      </c>
      <c r="D19" s="86">
        <v>1067</v>
      </c>
      <c r="E19" s="87">
        <v>1792</v>
      </c>
    </row>
    <row r="20" spans="2:5" x14ac:dyDescent="0.75">
      <c r="B20" s="85" t="s">
        <v>16</v>
      </c>
      <c r="C20" s="86">
        <v>810</v>
      </c>
      <c r="D20" s="86">
        <v>1047</v>
      </c>
      <c r="E20" s="87">
        <v>1857</v>
      </c>
    </row>
    <row r="21" spans="2:5" x14ac:dyDescent="0.75">
      <c r="B21" s="85" t="s">
        <v>17</v>
      </c>
      <c r="C21" s="86">
        <v>838</v>
      </c>
      <c r="D21" s="86">
        <v>865</v>
      </c>
      <c r="E21" s="87">
        <v>1703</v>
      </c>
    </row>
    <row r="22" spans="2:5" x14ac:dyDescent="0.75">
      <c r="B22" s="85" t="s">
        <v>234</v>
      </c>
      <c r="C22" s="86">
        <v>1026</v>
      </c>
      <c r="D22" s="86">
        <v>850</v>
      </c>
      <c r="E22" s="87">
        <v>1876</v>
      </c>
    </row>
    <row r="23" spans="2:5" x14ac:dyDescent="0.75">
      <c r="B23" s="85" t="s">
        <v>18</v>
      </c>
      <c r="C23" s="86">
        <v>1963</v>
      </c>
      <c r="D23" s="86">
        <v>1470</v>
      </c>
      <c r="E23" s="87">
        <v>3433</v>
      </c>
    </row>
    <row r="24" spans="2:5" x14ac:dyDescent="0.75">
      <c r="B24" s="152" t="s">
        <v>217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1D26-96F3-4975-9766-EA1BF0201FFC}">
  <dimension ref="B2:E24"/>
  <sheetViews>
    <sheetView workbookViewId="0">
      <selection activeCell="B24" sqref="B24"/>
    </sheetView>
  </sheetViews>
  <sheetFormatPr defaultRowHeight="14.75" x14ac:dyDescent="0.75"/>
  <cols>
    <col min="2" max="5" width="15.7265625" customWidth="1"/>
  </cols>
  <sheetData>
    <row r="2" spans="2:5" ht="15.5" x14ac:dyDescent="0.75">
      <c r="B2" s="20" t="s">
        <v>330</v>
      </c>
    </row>
    <row r="3" spans="2:5" x14ac:dyDescent="0.75">
      <c r="B3" s="80"/>
      <c r="C3" s="80" t="s">
        <v>109</v>
      </c>
      <c r="D3" s="80" t="s">
        <v>110</v>
      </c>
      <c r="E3" s="84" t="s">
        <v>99</v>
      </c>
    </row>
    <row r="4" spans="2:5" x14ac:dyDescent="0.75">
      <c r="B4" s="88" t="s">
        <v>108</v>
      </c>
      <c r="C4" s="80">
        <v>3624</v>
      </c>
      <c r="D4" s="80">
        <v>4311</v>
      </c>
      <c r="E4" s="80">
        <v>7935</v>
      </c>
    </row>
    <row r="5" spans="2:5" x14ac:dyDescent="0.75">
      <c r="B5" s="85">
        <v>0</v>
      </c>
      <c r="C5" s="86">
        <v>554</v>
      </c>
      <c r="D5" s="86">
        <v>620</v>
      </c>
      <c r="E5" s="87">
        <v>1174</v>
      </c>
    </row>
    <row r="6" spans="2:5" x14ac:dyDescent="0.75">
      <c r="B6" s="85" t="s">
        <v>232</v>
      </c>
      <c r="C6" s="86">
        <v>196</v>
      </c>
      <c r="D6" s="86">
        <v>225</v>
      </c>
      <c r="E6" s="87">
        <v>421</v>
      </c>
    </row>
    <row r="7" spans="2:5" x14ac:dyDescent="0.75">
      <c r="B7" s="85" t="s">
        <v>233</v>
      </c>
      <c r="C7" s="86">
        <v>57</v>
      </c>
      <c r="D7" s="86">
        <v>56</v>
      </c>
      <c r="E7" s="87">
        <v>113</v>
      </c>
    </row>
    <row r="8" spans="2:5" x14ac:dyDescent="0.75">
      <c r="B8" s="85" t="s">
        <v>4</v>
      </c>
      <c r="C8" s="86">
        <v>29</v>
      </c>
      <c r="D8" s="86">
        <v>51</v>
      </c>
      <c r="E8" s="87">
        <v>80</v>
      </c>
    </row>
    <row r="9" spans="2:5" x14ac:dyDescent="0.75">
      <c r="B9" s="85" t="s">
        <v>5</v>
      </c>
      <c r="C9" s="86">
        <v>68</v>
      </c>
      <c r="D9" s="86">
        <v>83</v>
      </c>
      <c r="E9" s="87">
        <v>151</v>
      </c>
    </row>
    <row r="10" spans="2:5" x14ac:dyDescent="0.75">
      <c r="B10" s="85" t="s">
        <v>6</v>
      </c>
      <c r="C10" s="86">
        <v>52</v>
      </c>
      <c r="D10" s="86">
        <v>147</v>
      </c>
      <c r="E10" s="87">
        <v>199</v>
      </c>
    </row>
    <row r="11" spans="2:5" x14ac:dyDescent="0.75">
      <c r="B11" s="85" t="s">
        <v>7</v>
      </c>
      <c r="C11" s="86">
        <v>94</v>
      </c>
      <c r="D11" s="86">
        <v>146</v>
      </c>
      <c r="E11" s="87">
        <v>240</v>
      </c>
    </row>
    <row r="12" spans="2:5" x14ac:dyDescent="0.75">
      <c r="B12" s="85" t="s">
        <v>8</v>
      </c>
      <c r="C12" s="86">
        <v>142</v>
      </c>
      <c r="D12" s="86">
        <v>207</v>
      </c>
      <c r="E12" s="87">
        <v>349</v>
      </c>
    </row>
    <row r="13" spans="2:5" x14ac:dyDescent="0.75">
      <c r="B13" s="85" t="s">
        <v>9</v>
      </c>
      <c r="C13" s="86">
        <v>182</v>
      </c>
      <c r="D13" s="86">
        <v>293</v>
      </c>
      <c r="E13" s="87">
        <v>475</v>
      </c>
    </row>
    <row r="14" spans="2:5" x14ac:dyDescent="0.75">
      <c r="B14" s="85" t="s">
        <v>10</v>
      </c>
      <c r="C14" s="86">
        <v>180</v>
      </c>
      <c r="D14" s="86">
        <v>330</v>
      </c>
      <c r="E14" s="87">
        <v>510</v>
      </c>
    </row>
    <row r="15" spans="2:5" x14ac:dyDescent="0.75">
      <c r="B15" s="85" t="s">
        <v>11</v>
      </c>
      <c r="C15" s="86">
        <v>165</v>
      </c>
      <c r="D15" s="86">
        <v>228</v>
      </c>
      <c r="E15" s="87">
        <v>393</v>
      </c>
    </row>
    <row r="16" spans="2:5" x14ac:dyDescent="0.75">
      <c r="B16" s="85" t="s">
        <v>12</v>
      </c>
      <c r="C16" s="86">
        <v>146</v>
      </c>
      <c r="D16" s="86">
        <v>197</v>
      </c>
      <c r="E16" s="87">
        <v>343</v>
      </c>
    </row>
    <row r="17" spans="2:5" x14ac:dyDescent="0.75">
      <c r="B17" s="85" t="s">
        <v>13</v>
      </c>
      <c r="C17" s="86">
        <v>171</v>
      </c>
      <c r="D17" s="86">
        <v>213</v>
      </c>
      <c r="E17" s="87">
        <v>384</v>
      </c>
    </row>
    <row r="18" spans="2:5" x14ac:dyDescent="0.75">
      <c r="B18" s="85" t="s">
        <v>14</v>
      </c>
      <c r="C18" s="86">
        <v>196</v>
      </c>
      <c r="D18" s="86">
        <v>284</v>
      </c>
      <c r="E18" s="87">
        <v>480</v>
      </c>
    </row>
    <row r="19" spans="2:5" x14ac:dyDescent="0.75">
      <c r="B19" s="85" t="s">
        <v>15</v>
      </c>
      <c r="C19" s="86">
        <v>201</v>
      </c>
      <c r="D19" s="86">
        <v>295</v>
      </c>
      <c r="E19" s="87">
        <v>496</v>
      </c>
    </row>
    <row r="20" spans="2:5" x14ac:dyDescent="0.75">
      <c r="B20" s="85" t="s">
        <v>16</v>
      </c>
      <c r="C20" s="86">
        <v>199</v>
      </c>
      <c r="D20" s="86">
        <v>238</v>
      </c>
      <c r="E20" s="87">
        <v>437</v>
      </c>
    </row>
    <row r="21" spans="2:5" x14ac:dyDescent="0.75">
      <c r="B21" s="85" t="s">
        <v>17</v>
      </c>
      <c r="C21" s="86">
        <v>244</v>
      </c>
      <c r="D21" s="86">
        <v>207</v>
      </c>
      <c r="E21" s="87">
        <v>451</v>
      </c>
    </row>
    <row r="22" spans="2:5" x14ac:dyDescent="0.75">
      <c r="B22" s="85" t="s">
        <v>234</v>
      </c>
      <c r="C22" s="86">
        <v>234</v>
      </c>
      <c r="D22" s="86">
        <v>198</v>
      </c>
      <c r="E22" s="87">
        <v>432</v>
      </c>
    </row>
    <row r="23" spans="2:5" x14ac:dyDescent="0.75">
      <c r="B23" s="85" t="s">
        <v>18</v>
      </c>
      <c r="C23" s="86">
        <v>514</v>
      </c>
      <c r="D23" s="86">
        <v>293</v>
      </c>
      <c r="E23" s="87">
        <v>807</v>
      </c>
    </row>
    <row r="24" spans="2:5" x14ac:dyDescent="0.75">
      <c r="B24" s="152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94CF2-8DD4-44E3-804F-FA62E16EE5F9}">
  <dimension ref="B3:G7"/>
  <sheetViews>
    <sheetView topLeftCell="A2" workbookViewId="0">
      <selection activeCell="J9" sqref="J9"/>
    </sheetView>
  </sheetViews>
  <sheetFormatPr defaultRowHeight="14.75" x14ac:dyDescent="0.75"/>
  <cols>
    <col min="2" max="2" width="31.36328125" customWidth="1"/>
  </cols>
  <sheetData>
    <row r="3" spans="2:7" x14ac:dyDescent="0.75">
      <c r="B3" s="2" t="s">
        <v>205</v>
      </c>
    </row>
    <row r="4" spans="2:7" x14ac:dyDescent="0.75">
      <c r="B4" s="1"/>
      <c r="C4" s="1">
        <v>2019</v>
      </c>
      <c r="D4" s="1">
        <v>2020</v>
      </c>
      <c r="E4" s="1">
        <v>2021</v>
      </c>
      <c r="F4" s="1">
        <v>2022</v>
      </c>
      <c r="G4" s="1">
        <v>2023</v>
      </c>
    </row>
    <row r="5" spans="2:7" x14ac:dyDescent="0.75">
      <c r="B5" s="1" t="s">
        <v>19</v>
      </c>
      <c r="C5" s="1">
        <v>87</v>
      </c>
      <c r="D5" s="1">
        <v>85.8</v>
      </c>
      <c r="E5" s="1">
        <v>84.2</v>
      </c>
      <c r="F5" s="1">
        <v>92.9</v>
      </c>
      <c r="G5" s="44">
        <v>90.040543017651302</v>
      </c>
    </row>
    <row r="6" spans="2:7" x14ac:dyDescent="0.75">
      <c r="B6" s="1" t="s">
        <v>20</v>
      </c>
      <c r="C6" s="1">
        <v>31.4</v>
      </c>
      <c r="D6" s="1">
        <v>29.9</v>
      </c>
      <c r="E6" s="1">
        <v>26.2</v>
      </c>
      <c r="F6" s="1">
        <v>31.1</v>
      </c>
      <c r="G6" s="18">
        <v>41.8</v>
      </c>
    </row>
    <row r="7" spans="2:7" x14ac:dyDescent="0.75">
      <c r="B7" s="3" t="s">
        <v>206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011F9-1EFD-4BC6-92C4-4822EE8BE1B4}">
  <dimension ref="B2:E6"/>
  <sheetViews>
    <sheetView workbookViewId="0">
      <selection activeCell="B2" sqref="B2"/>
    </sheetView>
  </sheetViews>
  <sheetFormatPr defaultRowHeight="14.75" x14ac:dyDescent="0.75"/>
  <cols>
    <col min="2" max="2" width="16.26953125" customWidth="1"/>
    <col min="3" max="3" width="11.76953125" bestFit="1" customWidth="1"/>
    <col min="4" max="4" width="15.36328125" customWidth="1"/>
    <col min="5" max="5" width="16.953125" customWidth="1"/>
  </cols>
  <sheetData>
    <row r="2" spans="2:5" x14ac:dyDescent="0.75">
      <c r="B2" s="153" t="s">
        <v>158</v>
      </c>
    </row>
    <row r="3" spans="2:5" s="2" customFormat="1" x14ac:dyDescent="0.75">
      <c r="B3" s="28" t="s">
        <v>238</v>
      </c>
      <c r="C3" s="28" t="s">
        <v>236</v>
      </c>
      <c r="D3" s="28" t="s">
        <v>237</v>
      </c>
      <c r="E3" s="28" t="s">
        <v>101</v>
      </c>
    </row>
    <row r="4" spans="2:5" x14ac:dyDescent="0.75">
      <c r="B4" s="1" t="s">
        <v>198</v>
      </c>
      <c r="C4" s="177">
        <v>59.3</v>
      </c>
      <c r="D4" s="177">
        <v>40.700000000000003</v>
      </c>
      <c r="E4" s="177">
        <f>SUM(C4:D4)</f>
        <v>100</v>
      </c>
    </row>
    <row r="5" spans="2:5" x14ac:dyDescent="0.75">
      <c r="B5" s="1" t="s">
        <v>197</v>
      </c>
      <c r="C5" s="177">
        <v>38</v>
      </c>
      <c r="D5" s="177">
        <v>62</v>
      </c>
      <c r="E5" s="177">
        <f>SUM(C5:D5)</f>
        <v>100</v>
      </c>
    </row>
    <row r="6" spans="2:5" x14ac:dyDescent="0.75">
      <c r="B6" s="178" t="s">
        <v>217</v>
      </c>
      <c r="C6" s="5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2829E-E8DC-4294-8CF6-137079A2FDB4}">
  <dimension ref="B2"/>
  <sheetViews>
    <sheetView workbookViewId="0">
      <selection activeCell="B3" sqref="B3"/>
    </sheetView>
  </sheetViews>
  <sheetFormatPr defaultRowHeight="14.75" x14ac:dyDescent="0.75"/>
  <sheetData>
    <row r="2" spans="2:2" ht="15.5" x14ac:dyDescent="0.75">
      <c r="B2" s="20" t="s">
        <v>331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D4378-99EA-4471-9AB0-714986FDA42B}">
  <dimension ref="B2:D5"/>
  <sheetViews>
    <sheetView workbookViewId="0">
      <selection activeCell="C14" sqref="C14"/>
    </sheetView>
  </sheetViews>
  <sheetFormatPr defaultRowHeight="14.75" x14ac:dyDescent="0.75"/>
  <cols>
    <col min="3" max="3" width="20.58984375" customWidth="1"/>
    <col min="4" max="4" width="17.81640625" customWidth="1"/>
  </cols>
  <sheetData>
    <row r="2" spans="2:4" ht="15.75" x14ac:dyDescent="0.75">
      <c r="B2" s="179" t="s">
        <v>332</v>
      </c>
    </row>
    <row r="3" spans="2:4" x14ac:dyDescent="0.75">
      <c r="B3" s="250" t="s">
        <v>448</v>
      </c>
      <c r="C3" s="251" t="s">
        <v>449</v>
      </c>
      <c r="D3" s="250" t="s">
        <v>167</v>
      </c>
    </row>
    <row r="4" spans="2:4" x14ac:dyDescent="0.75">
      <c r="B4" s="1">
        <v>1</v>
      </c>
      <c r="C4" s="1" t="s">
        <v>450</v>
      </c>
      <c r="D4" s="18">
        <v>35.200000000000003</v>
      </c>
    </row>
    <row r="5" spans="2:4" x14ac:dyDescent="0.75">
      <c r="B5" s="1">
        <v>2</v>
      </c>
      <c r="C5" s="1" t="s">
        <v>451</v>
      </c>
      <c r="D5" s="18">
        <f>100-D4</f>
        <v>64.8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E17E-CB33-48F7-BD01-79F5F79DB851}">
  <dimension ref="A2:D7"/>
  <sheetViews>
    <sheetView workbookViewId="0">
      <selection activeCell="B10" sqref="B10"/>
    </sheetView>
  </sheetViews>
  <sheetFormatPr defaultRowHeight="14.75" x14ac:dyDescent="0.75"/>
  <cols>
    <col min="1" max="1" width="1.6796875" bestFit="1" customWidth="1"/>
    <col min="2" max="2" width="55.1328125" customWidth="1"/>
    <col min="3" max="3" width="12.453125" bestFit="1" customWidth="1"/>
    <col min="4" max="4" width="10.453125" bestFit="1" customWidth="1"/>
  </cols>
  <sheetData>
    <row r="2" spans="1:4" ht="15.5" x14ac:dyDescent="0.75">
      <c r="B2" s="5" t="s">
        <v>333</v>
      </c>
    </row>
    <row r="3" spans="1:4" x14ac:dyDescent="0.75">
      <c r="A3" s="252" t="s">
        <v>448</v>
      </c>
      <c r="B3" s="251" t="s">
        <v>452</v>
      </c>
      <c r="C3" s="252" t="s">
        <v>453</v>
      </c>
      <c r="D3" s="252" t="s">
        <v>454</v>
      </c>
    </row>
    <row r="4" spans="1:4" x14ac:dyDescent="0.75">
      <c r="A4" s="1">
        <v>1</v>
      </c>
      <c r="B4" s="203" t="s">
        <v>334</v>
      </c>
      <c r="C4" s="1">
        <v>4893</v>
      </c>
      <c r="D4" s="18">
        <v>42.778457772337823</v>
      </c>
    </row>
    <row r="5" spans="1:4" x14ac:dyDescent="0.75">
      <c r="A5" s="1">
        <v>2</v>
      </c>
      <c r="B5" s="1" t="s">
        <v>455</v>
      </c>
      <c r="C5" s="1">
        <v>5301</v>
      </c>
      <c r="D5" s="18">
        <v>46.345514950166113</v>
      </c>
    </row>
    <row r="6" spans="1:4" x14ac:dyDescent="0.75">
      <c r="A6" s="1">
        <v>3</v>
      </c>
      <c r="B6" s="1" t="s">
        <v>456</v>
      </c>
      <c r="C6" s="1">
        <v>1244</v>
      </c>
      <c r="D6" s="18">
        <v>10.876027277496066</v>
      </c>
    </row>
    <row r="7" spans="1:4" x14ac:dyDescent="0.75">
      <c r="A7" s="1"/>
      <c r="B7" s="1" t="s">
        <v>457</v>
      </c>
      <c r="C7" s="1">
        <f>SUM(C4:C6)</f>
        <v>11438</v>
      </c>
      <c r="D7" s="1">
        <v>100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73F3E-731D-4A7A-9AAA-F77C521AD2F8}">
  <dimension ref="B2:J21"/>
  <sheetViews>
    <sheetView workbookViewId="0">
      <selection activeCell="B3" sqref="B3"/>
    </sheetView>
  </sheetViews>
  <sheetFormatPr defaultRowHeight="14.75" x14ac:dyDescent="0.75"/>
  <cols>
    <col min="3" max="3" width="25.36328125" customWidth="1"/>
    <col min="4" max="4" width="18.36328125" customWidth="1"/>
    <col min="5" max="5" width="6.953125" bestFit="1" customWidth="1"/>
  </cols>
  <sheetData>
    <row r="2" spans="2:10" ht="15.5" x14ac:dyDescent="0.75">
      <c r="B2" s="20" t="s">
        <v>336</v>
      </c>
    </row>
    <row r="3" spans="2:10" ht="44.25" x14ac:dyDescent="0.75">
      <c r="B3" s="254" t="s">
        <v>458</v>
      </c>
      <c r="C3" s="254" t="s">
        <v>334</v>
      </c>
      <c r="D3" s="254" t="s">
        <v>455</v>
      </c>
      <c r="E3" s="28" t="s">
        <v>335</v>
      </c>
    </row>
    <row r="4" spans="2:10" x14ac:dyDescent="0.75">
      <c r="B4" s="1" t="s">
        <v>459</v>
      </c>
      <c r="C4" s="255">
        <v>0.74473684210526314</v>
      </c>
      <c r="D4" s="256">
        <v>0.21210526315789474</v>
      </c>
      <c r="E4" s="255">
        <v>4.3157894736842103E-2</v>
      </c>
    </row>
    <row r="5" spans="2:10" x14ac:dyDescent="0.75">
      <c r="B5" s="1" t="s">
        <v>460</v>
      </c>
      <c r="C5" s="255">
        <v>0.36559139784946237</v>
      </c>
      <c r="D5" s="256">
        <v>0.5053763440860215</v>
      </c>
      <c r="E5" s="255">
        <v>0.12903225806451613</v>
      </c>
    </row>
    <row r="6" spans="2:10" x14ac:dyDescent="0.75">
      <c r="B6" s="1" t="s">
        <v>461</v>
      </c>
      <c r="C6" s="255">
        <v>0.35064935064935066</v>
      </c>
      <c r="D6" s="256">
        <v>0.44155844155844154</v>
      </c>
      <c r="E6" s="255">
        <v>0.20779220779220781</v>
      </c>
    </row>
    <row r="7" spans="2:10" x14ac:dyDescent="0.75">
      <c r="B7" s="1" t="s">
        <v>462</v>
      </c>
      <c r="C7" s="255">
        <v>0.2857142857142857</v>
      </c>
      <c r="D7" s="256">
        <v>0.44360902255639095</v>
      </c>
      <c r="E7" s="255">
        <v>0.27067669172932329</v>
      </c>
    </row>
    <row r="8" spans="2:10" x14ac:dyDescent="0.75">
      <c r="B8" s="1" t="s">
        <v>463</v>
      </c>
      <c r="C8" s="255">
        <v>0.2391304347826087</v>
      </c>
      <c r="D8" s="256">
        <v>0.30869565217391304</v>
      </c>
      <c r="E8" s="255">
        <v>0.45217391304347826</v>
      </c>
    </row>
    <row r="9" spans="2:10" x14ac:dyDescent="0.75">
      <c r="B9" s="1" t="s">
        <v>464</v>
      </c>
      <c r="C9" s="255">
        <v>0.25301204819277107</v>
      </c>
      <c r="D9" s="256">
        <v>0.36546184738955823</v>
      </c>
      <c r="E9" s="255">
        <v>0.38152610441767071</v>
      </c>
    </row>
    <row r="10" spans="2:10" x14ac:dyDescent="0.75">
      <c r="B10" s="1" t="s">
        <v>465</v>
      </c>
      <c r="C10" s="255">
        <v>0.30120481927710846</v>
      </c>
      <c r="D10" s="256">
        <v>0.40562248995983935</v>
      </c>
      <c r="E10" s="255">
        <v>0.29317269076305219</v>
      </c>
    </row>
    <row r="11" spans="2:10" x14ac:dyDescent="0.75">
      <c r="B11" s="1" t="s">
        <v>466</v>
      </c>
      <c r="C11" s="255">
        <v>0.34782608695652173</v>
      </c>
      <c r="D11" s="256">
        <v>0.37577639751552794</v>
      </c>
      <c r="E11" s="255">
        <v>0.27639751552795033</v>
      </c>
    </row>
    <row r="12" spans="2:10" x14ac:dyDescent="0.75">
      <c r="B12" s="1" t="s">
        <v>467</v>
      </c>
      <c r="C12" s="255">
        <v>0.32947976878612717</v>
      </c>
      <c r="D12" s="256">
        <v>0.43930635838150289</v>
      </c>
      <c r="E12" s="255">
        <v>0.23121387283236994</v>
      </c>
      <c r="J12" t="s">
        <v>199</v>
      </c>
    </row>
    <row r="13" spans="2:10" x14ac:dyDescent="0.75">
      <c r="B13" s="1" t="s">
        <v>468</v>
      </c>
      <c r="C13" s="255">
        <v>0.2509505703422053</v>
      </c>
      <c r="D13" s="256">
        <v>0.54752851711026618</v>
      </c>
      <c r="E13" s="255">
        <v>0.20152091254752852</v>
      </c>
    </row>
    <row r="14" spans="2:10" x14ac:dyDescent="0.75">
      <c r="B14" s="1" t="s">
        <v>469</v>
      </c>
      <c r="C14" s="255">
        <v>0.3240418118466899</v>
      </c>
      <c r="D14" s="256">
        <v>0.56097560975609762</v>
      </c>
      <c r="E14" s="255">
        <v>0.11498257839721254</v>
      </c>
    </row>
    <row r="15" spans="2:10" x14ac:dyDescent="0.75">
      <c r="B15" s="1" t="s">
        <v>470</v>
      </c>
      <c r="C15" s="255">
        <v>0.29096989966555181</v>
      </c>
      <c r="D15" s="256">
        <v>0.59531772575250841</v>
      </c>
      <c r="E15" s="255">
        <v>0.11371237458193979</v>
      </c>
    </row>
    <row r="16" spans="2:10" x14ac:dyDescent="0.75">
      <c r="B16" s="1" t="s">
        <v>471</v>
      </c>
      <c r="C16" s="255">
        <v>0.26781326781326781</v>
      </c>
      <c r="D16" s="256">
        <v>0.61425061425061422</v>
      </c>
      <c r="E16" s="255">
        <v>0.11793611793611794</v>
      </c>
    </row>
    <row r="17" spans="2:5" x14ac:dyDescent="0.75">
      <c r="B17" s="1" t="s">
        <v>472</v>
      </c>
      <c r="C17" s="255">
        <v>0.28277634961439591</v>
      </c>
      <c r="D17" s="256">
        <v>0.58611825192802058</v>
      </c>
      <c r="E17" s="255">
        <v>0.13110539845758354</v>
      </c>
    </row>
    <row r="18" spans="2:5" x14ac:dyDescent="0.75">
      <c r="B18" s="1" t="s">
        <v>473</v>
      </c>
      <c r="C18" s="255">
        <v>0.22435897435897437</v>
      </c>
      <c r="D18" s="256">
        <v>0.72756410256410253</v>
      </c>
      <c r="E18" s="255">
        <v>4.807692307692308E-2</v>
      </c>
    </row>
    <row r="19" spans="2:5" x14ac:dyDescent="0.75">
      <c r="B19" s="1" t="s">
        <v>474</v>
      </c>
      <c r="C19" s="255">
        <v>0.22180451127819548</v>
      </c>
      <c r="D19" s="256">
        <v>0.68796992481203012</v>
      </c>
      <c r="E19" s="255">
        <v>9.0225563909774431E-2</v>
      </c>
    </row>
    <row r="20" spans="2:5" x14ac:dyDescent="0.75">
      <c r="B20" s="1" t="s">
        <v>475</v>
      </c>
      <c r="C20" s="255">
        <v>0.30143540669856461</v>
      </c>
      <c r="D20" s="256">
        <v>0.61722488038277512</v>
      </c>
      <c r="E20" s="255">
        <v>8.1339712918660281E-2</v>
      </c>
    </row>
    <row r="21" spans="2:5" x14ac:dyDescent="0.75">
      <c r="B21" s="1" t="s">
        <v>476</v>
      </c>
      <c r="C21" s="255">
        <v>0.29957805907172996</v>
      </c>
      <c r="D21" s="256">
        <v>0.61603375527426163</v>
      </c>
      <c r="E21" s="255">
        <v>8.4388185654008435E-2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F8B2-B007-49F4-B899-53CB4582D077}">
  <dimension ref="A1:D20"/>
  <sheetViews>
    <sheetView workbookViewId="0">
      <selection activeCell="E14" sqref="E14"/>
    </sheetView>
  </sheetViews>
  <sheetFormatPr defaultRowHeight="14.75" x14ac:dyDescent="0.75"/>
  <cols>
    <col min="2" max="2" width="27.6328125" customWidth="1"/>
    <col min="3" max="3" width="24.31640625" customWidth="1"/>
  </cols>
  <sheetData>
    <row r="1" spans="1:4" ht="15.5" x14ac:dyDescent="0.75">
      <c r="A1" s="20" t="s">
        <v>337</v>
      </c>
    </row>
    <row r="2" spans="1:4" ht="44.25" x14ac:dyDescent="0.75">
      <c r="A2" s="253" t="s">
        <v>477</v>
      </c>
      <c r="B2" s="254" t="s">
        <v>334</v>
      </c>
      <c r="C2" s="254" t="s">
        <v>455</v>
      </c>
      <c r="D2" s="254" t="s">
        <v>335</v>
      </c>
    </row>
    <row r="3" spans="1:4" x14ac:dyDescent="0.75">
      <c r="A3" s="1" t="s">
        <v>478</v>
      </c>
      <c r="B3" s="255">
        <v>0.75297619047619047</v>
      </c>
      <c r="C3" s="255">
        <v>0.20654761904761904</v>
      </c>
      <c r="D3" s="255">
        <v>4.0476190476190478E-2</v>
      </c>
    </row>
    <row r="4" spans="1:4" x14ac:dyDescent="0.75">
      <c r="A4" s="1" t="s">
        <v>479</v>
      </c>
      <c r="B4" s="255">
        <v>0.46153846153846156</v>
      </c>
      <c r="C4" s="255">
        <v>0.42307692307692307</v>
      </c>
      <c r="D4" s="255">
        <v>0.11538461538461539</v>
      </c>
    </row>
    <row r="5" spans="1:4" x14ac:dyDescent="0.75">
      <c r="A5" s="1" t="s">
        <v>480</v>
      </c>
      <c r="B5" s="255">
        <v>0.33898305084745761</v>
      </c>
      <c r="C5" s="255">
        <v>0.55932203389830504</v>
      </c>
      <c r="D5" s="255">
        <v>0.10169491525423729</v>
      </c>
    </row>
    <row r="6" spans="1:4" x14ac:dyDescent="0.75">
      <c r="A6" s="1" t="s">
        <v>481</v>
      </c>
      <c r="B6" s="255">
        <v>0.35789473684210527</v>
      </c>
      <c r="C6" s="255">
        <v>0.51578947368421058</v>
      </c>
      <c r="D6" s="255">
        <v>0.12631578947368421</v>
      </c>
    </row>
    <row r="7" spans="1:4" x14ac:dyDescent="0.75">
      <c r="A7" s="1" t="s">
        <v>482</v>
      </c>
      <c r="B7" s="255">
        <v>0.33628318584070799</v>
      </c>
      <c r="C7" s="255">
        <v>0.47787610619469029</v>
      </c>
      <c r="D7" s="255">
        <v>0.18584070796460178</v>
      </c>
    </row>
    <row r="8" spans="1:4" x14ac:dyDescent="0.75">
      <c r="A8" s="1" t="s">
        <v>483</v>
      </c>
      <c r="B8" s="255">
        <v>0.40764331210191085</v>
      </c>
      <c r="C8" s="255">
        <v>0.47770700636942676</v>
      </c>
      <c r="D8" s="255">
        <v>0.11464968152866242</v>
      </c>
    </row>
    <row r="9" spans="1:4" x14ac:dyDescent="0.75">
      <c r="A9" s="1" t="s">
        <v>484</v>
      </c>
      <c r="B9" s="255">
        <v>0.41232227488151657</v>
      </c>
      <c r="C9" s="255">
        <v>0.50710900473933651</v>
      </c>
      <c r="D9" s="255">
        <v>8.0568720379146919E-2</v>
      </c>
    </row>
    <row r="10" spans="1:4" x14ac:dyDescent="0.75">
      <c r="A10" s="1" t="s">
        <v>485</v>
      </c>
      <c r="B10" s="255">
        <v>0.39150943396226418</v>
      </c>
      <c r="C10" s="255">
        <v>0.53773584905660377</v>
      </c>
      <c r="D10" s="255">
        <v>7.0754716981132074E-2</v>
      </c>
    </row>
    <row r="11" spans="1:4" x14ac:dyDescent="0.75">
      <c r="A11" s="1" t="s">
        <v>486</v>
      </c>
      <c r="B11" s="255">
        <v>0.28333333333333333</v>
      </c>
      <c r="C11" s="255">
        <v>0.65416666666666667</v>
      </c>
      <c r="D11" s="255">
        <v>6.25E-2</v>
      </c>
    </row>
    <row r="12" spans="1:4" x14ac:dyDescent="0.75">
      <c r="A12" s="1" t="s">
        <v>487</v>
      </c>
      <c r="B12" s="255">
        <v>0.27717391304347827</v>
      </c>
      <c r="C12" s="255">
        <v>0.63586956521739135</v>
      </c>
      <c r="D12" s="255">
        <v>8.6956521739130432E-2</v>
      </c>
    </row>
    <row r="13" spans="1:4" x14ac:dyDescent="0.75">
      <c r="A13" s="1" t="s">
        <v>488</v>
      </c>
      <c r="B13" s="255">
        <v>0.2608695652173913</v>
      </c>
      <c r="C13" s="255">
        <v>0.58695652173913049</v>
      </c>
      <c r="D13" s="255">
        <v>6.5217391304347824E-2</v>
      </c>
    </row>
    <row r="14" spans="1:4" x14ac:dyDescent="0.75">
      <c r="A14" s="1" t="s">
        <v>489</v>
      </c>
      <c r="B14" s="255">
        <v>0.21304347826086956</v>
      </c>
      <c r="C14" s="255">
        <v>0.70434782608695656</v>
      </c>
      <c r="D14" s="255">
        <v>8.2608695652173908E-2</v>
      </c>
    </row>
    <row r="15" spans="1:4" x14ac:dyDescent="0.75">
      <c r="A15" s="1" t="s">
        <v>490</v>
      </c>
      <c r="B15" s="255">
        <v>0.22509225092250923</v>
      </c>
      <c r="C15" s="255">
        <v>0.71586715867158668</v>
      </c>
      <c r="D15" s="255">
        <v>5.9040590405904057E-2</v>
      </c>
    </row>
    <row r="16" spans="1:4" x14ac:dyDescent="0.75">
      <c r="A16" s="1" t="s">
        <v>491</v>
      </c>
      <c r="B16" s="255">
        <v>0.18685121107266436</v>
      </c>
      <c r="C16" s="255">
        <v>0.73010380622837368</v>
      </c>
      <c r="D16" s="255">
        <v>8.3044982698961933E-2</v>
      </c>
    </row>
    <row r="17" spans="1:4" x14ac:dyDescent="0.75">
      <c r="A17" s="1" t="s">
        <v>492</v>
      </c>
      <c r="B17" s="255">
        <v>0.20588235294117646</v>
      </c>
      <c r="C17" s="255">
        <v>0.72549019607843135</v>
      </c>
      <c r="D17" s="255">
        <v>6.8627450980392163E-2</v>
      </c>
    </row>
    <row r="18" spans="1:4" x14ac:dyDescent="0.75">
      <c r="A18" s="1" t="s">
        <v>493</v>
      </c>
      <c r="B18" s="255">
        <v>0.24444444444444444</v>
      </c>
      <c r="C18" s="255">
        <v>0.66296296296296298</v>
      </c>
      <c r="D18" s="255">
        <v>9.2592592592592587E-2</v>
      </c>
    </row>
    <row r="19" spans="1:4" x14ac:dyDescent="0.75">
      <c r="A19" s="1" t="s">
        <v>494</v>
      </c>
      <c r="B19" s="255">
        <v>0.24</v>
      </c>
      <c r="C19" s="255">
        <v>0.69599999999999995</v>
      </c>
      <c r="D19" s="255">
        <v>6.4000000000000001E-2</v>
      </c>
    </row>
    <row r="20" spans="1:4" x14ac:dyDescent="0.75">
      <c r="A20" s="1" t="s">
        <v>495</v>
      </c>
      <c r="B20" s="255">
        <v>0.23174603174603176</v>
      </c>
      <c r="C20" s="255">
        <v>0.67619047619047623</v>
      </c>
      <c r="D20" s="255">
        <v>9.2063492063492069E-2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D8A4-DB49-4019-B63B-3D4B4F7D5466}">
  <dimension ref="A1:K21"/>
  <sheetViews>
    <sheetView workbookViewId="0">
      <selection activeCell="E13" sqref="E13"/>
    </sheetView>
  </sheetViews>
  <sheetFormatPr defaultRowHeight="14.75" x14ac:dyDescent="0.75"/>
  <cols>
    <col min="1" max="4" width="19.81640625" customWidth="1"/>
  </cols>
  <sheetData>
    <row r="1" spans="1:11" ht="16" x14ac:dyDescent="0.75">
      <c r="A1" s="5" t="s">
        <v>338</v>
      </c>
    </row>
    <row r="2" spans="1:11" x14ac:dyDescent="0.75">
      <c r="A2" s="28" t="s">
        <v>458</v>
      </c>
      <c r="B2" s="28" t="s">
        <v>0</v>
      </c>
      <c r="C2" s="28" t="s">
        <v>1</v>
      </c>
      <c r="D2" s="28" t="s">
        <v>457</v>
      </c>
    </row>
    <row r="3" spans="1:11" x14ac:dyDescent="0.75">
      <c r="A3" s="28" t="s">
        <v>108</v>
      </c>
      <c r="B3" s="28">
        <f>SUM(B4:B21)</f>
        <v>6926</v>
      </c>
      <c r="C3" s="28">
        <f t="shared" ref="C3:D3" si="0">SUM(C4:C21)</f>
        <v>8480</v>
      </c>
      <c r="D3" s="28">
        <f t="shared" si="0"/>
        <v>15406</v>
      </c>
    </row>
    <row r="4" spans="1:11" x14ac:dyDescent="0.75">
      <c r="A4" s="1" t="s">
        <v>2</v>
      </c>
      <c r="B4" s="1">
        <v>478</v>
      </c>
      <c r="C4" s="1">
        <v>650</v>
      </c>
      <c r="D4" s="18">
        <v>1128</v>
      </c>
    </row>
    <row r="5" spans="1:11" x14ac:dyDescent="0.75">
      <c r="A5" s="1" t="s">
        <v>3</v>
      </c>
      <c r="B5" s="1">
        <v>66</v>
      </c>
      <c r="C5" s="1">
        <v>94</v>
      </c>
      <c r="D5" s="18">
        <v>160</v>
      </c>
    </row>
    <row r="6" spans="1:11" x14ac:dyDescent="0.75">
      <c r="A6" s="1" t="s">
        <v>4</v>
      </c>
      <c r="B6" s="1">
        <v>56</v>
      </c>
      <c r="C6" s="1">
        <v>78</v>
      </c>
      <c r="D6" s="18">
        <v>134</v>
      </c>
    </row>
    <row r="7" spans="1:11" x14ac:dyDescent="0.75">
      <c r="A7" s="1" t="s">
        <v>5</v>
      </c>
      <c r="B7" s="1">
        <v>115</v>
      </c>
      <c r="C7" s="1">
        <v>171</v>
      </c>
      <c r="D7" s="1">
        <v>286</v>
      </c>
      <c r="K7" t="s">
        <v>199</v>
      </c>
    </row>
    <row r="8" spans="1:11" x14ac:dyDescent="0.75">
      <c r="A8" s="1" t="s">
        <v>6</v>
      </c>
      <c r="B8" s="1">
        <v>99</v>
      </c>
      <c r="C8" s="1">
        <v>294</v>
      </c>
      <c r="D8" s="18">
        <v>393</v>
      </c>
    </row>
    <row r="9" spans="1:11" x14ac:dyDescent="0.75">
      <c r="A9" s="1" t="s">
        <v>7</v>
      </c>
      <c r="B9" s="1">
        <v>156</v>
      </c>
      <c r="C9" s="1">
        <v>272</v>
      </c>
      <c r="D9" s="18">
        <v>428</v>
      </c>
    </row>
    <row r="10" spans="1:11" x14ac:dyDescent="0.75">
      <c r="A10" s="1" t="s">
        <v>8</v>
      </c>
      <c r="B10" s="1">
        <v>146</v>
      </c>
      <c r="C10" s="1">
        <v>284</v>
      </c>
      <c r="D10" s="18">
        <v>430</v>
      </c>
    </row>
    <row r="11" spans="1:11" x14ac:dyDescent="0.75">
      <c r="A11" s="1" t="s">
        <v>9</v>
      </c>
      <c r="B11" s="1">
        <v>191</v>
      </c>
      <c r="C11" s="1">
        <v>370</v>
      </c>
      <c r="D11" s="18">
        <v>561</v>
      </c>
    </row>
    <row r="12" spans="1:11" x14ac:dyDescent="0.75">
      <c r="A12" s="1" t="s">
        <v>10</v>
      </c>
      <c r="B12" s="1">
        <v>220</v>
      </c>
      <c r="C12" s="1">
        <v>375</v>
      </c>
      <c r="D12" s="18">
        <v>595</v>
      </c>
    </row>
    <row r="13" spans="1:11" x14ac:dyDescent="0.75">
      <c r="A13" s="1" t="s">
        <v>11</v>
      </c>
      <c r="B13" s="1">
        <v>244</v>
      </c>
      <c r="C13" s="1">
        <v>327</v>
      </c>
      <c r="D13" s="18">
        <v>571</v>
      </c>
    </row>
    <row r="14" spans="1:11" x14ac:dyDescent="0.75">
      <c r="A14" s="1" t="s">
        <v>12</v>
      </c>
      <c r="B14" s="1">
        <v>241</v>
      </c>
      <c r="C14" s="1">
        <v>352</v>
      </c>
      <c r="D14" s="18">
        <v>593</v>
      </c>
    </row>
    <row r="15" spans="1:11" x14ac:dyDescent="0.75">
      <c r="A15" s="1" t="s">
        <v>13</v>
      </c>
      <c r="B15" s="1">
        <v>304</v>
      </c>
      <c r="C15" s="1">
        <v>428</v>
      </c>
      <c r="D15" s="18">
        <v>732</v>
      </c>
    </row>
    <row r="16" spans="1:11" x14ac:dyDescent="0.75">
      <c r="A16" s="1" t="s">
        <v>14</v>
      </c>
      <c r="B16" s="1">
        <v>435</v>
      </c>
      <c r="C16" s="1">
        <v>643</v>
      </c>
      <c r="D16" s="18">
        <v>1078</v>
      </c>
    </row>
    <row r="17" spans="1:4" x14ac:dyDescent="0.75">
      <c r="A17" s="1" t="s">
        <v>15</v>
      </c>
      <c r="B17" s="1">
        <v>462</v>
      </c>
      <c r="C17" s="1">
        <v>791</v>
      </c>
      <c r="D17" s="18">
        <v>1253</v>
      </c>
    </row>
    <row r="18" spans="1:4" x14ac:dyDescent="0.75">
      <c r="A18" s="1" t="s">
        <v>16</v>
      </c>
      <c r="B18" s="1">
        <v>524</v>
      </c>
      <c r="C18" s="1">
        <v>770</v>
      </c>
      <c r="D18" s="18">
        <v>1294</v>
      </c>
    </row>
    <row r="19" spans="1:4" x14ac:dyDescent="0.75">
      <c r="A19" s="1" t="s">
        <v>17</v>
      </c>
      <c r="B19" s="1">
        <v>628</v>
      </c>
      <c r="C19" s="1">
        <v>673</v>
      </c>
      <c r="D19" s="18">
        <v>1301</v>
      </c>
    </row>
    <row r="20" spans="1:4" x14ac:dyDescent="0.75">
      <c r="A20" s="1" t="s">
        <v>234</v>
      </c>
      <c r="B20" s="1">
        <v>833</v>
      </c>
      <c r="C20" s="1">
        <v>661</v>
      </c>
      <c r="D20" s="18">
        <v>1494</v>
      </c>
    </row>
    <row r="21" spans="1:4" x14ac:dyDescent="0.75">
      <c r="A21" s="1" t="s">
        <v>496</v>
      </c>
      <c r="B21" s="1">
        <v>1728</v>
      </c>
      <c r="C21" s="1">
        <v>1247</v>
      </c>
      <c r="D21" s="18">
        <v>2975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FA541-05CB-47FA-9115-84B4C33B3F27}">
  <dimension ref="A1:B6"/>
  <sheetViews>
    <sheetView workbookViewId="0">
      <selection activeCell="H11" sqref="H11"/>
    </sheetView>
  </sheetViews>
  <sheetFormatPr defaultRowHeight="14.75" x14ac:dyDescent="0.75"/>
  <cols>
    <col min="1" max="1" width="24.86328125" customWidth="1"/>
  </cols>
  <sheetData>
    <row r="1" spans="1:2" ht="15.5" x14ac:dyDescent="0.75">
      <c r="A1" s="20" t="s">
        <v>339</v>
      </c>
    </row>
    <row r="2" spans="1:2" x14ac:dyDescent="0.75">
      <c r="A2" s="1"/>
      <c r="B2" s="1">
        <v>2023</v>
      </c>
    </row>
    <row r="3" spans="1:2" x14ac:dyDescent="0.75">
      <c r="A3" s="1" t="s">
        <v>340</v>
      </c>
      <c r="B3" s="181">
        <v>0.28599999999999998</v>
      </c>
    </row>
    <row r="4" spans="1:2" x14ac:dyDescent="0.75">
      <c r="A4" s="1" t="s">
        <v>341</v>
      </c>
      <c r="B4" s="181">
        <v>0.61199999999999999</v>
      </c>
    </row>
    <row r="5" spans="1:2" x14ac:dyDescent="0.75">
      <c r="A5" s="1" t="s">
        <v>342</v>
      </c>
      <c r="B5" s="181">
        <v>0.10199999999999999</v>
      </c>
    </row>
    <row r="6" spans="1:2" x14ac:dyDescent="0.75">
      <c r="A6" s="180" t="s">
        <v>217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D41F-B446-48CA-9EFF-C1AA42F73CC2}">
  <dimension ref="B2:E9"/>
  <sheetViews>
    <sheetView workbookViewId="0">
      <selection activeCell="D13" sqref="D13"/>
    </sheetView>
  </sheetViews>
  <sheetFormatPr defaultRowHeight="14.75" x14ac:dyDescent="0.75"/>
  <cols>
    <col min="3" max="5" width="22.6328125" customWidth="1"/>
  </cols>
  <sheetData>
    <row r="2" spans="2:5" ht="15.5" x14ac:dyDescent="0.75">
      <c r="B2" s="5" t="s">
        <v>241</v>
      </c>
    </row>
    <row r="3" spans="2:5" ht="31" x14ac:dyDescent="0.75">
      <c r="B3" s="36" t="s">
        <v>133</v>
      </c>
      <c r="C3" s="36" t="s">
        <v>159</v>
      </c>
      <c r="D3" s="36" t="s">
        <v>160</v>
      </c>
      <c r="E3" s="36" t="s">
        <v>343</v>
      </c>
    </row>
    <row r="4" spans="2:5" ht="15.75" x14ac:dyDescent="0.75">
      <c r="B4" s="6">
        <v>2019</v>
      </c>
      <c r="C4" s="7">
        <v>48526</v>
      </c>
      <c r="D4" s="7">
        <v>12374398</v>
      </c>
      <c r="E4" s="8">
        <v>3.9</v>
      </c>
    </row>
    <row r="5" spans="2:5" ht="15.75" x14ac:dyDescent="0.75">
      <c r="B5" s="6">
        <v>2020</v>
      </c>
      <c r="C5" s="7">
        <v>30859</v>
      </c>
      <c r="D5" s="7">
        <v>12663116</v>
      </c>
      <c r="E5" s="8">
        <v>2.4</v>
      </c>
    </row>
    <row r="6" spans="2:5" ht="15.75" x14ac:dyDescent="0.75">
      <c r="B6" s="6">
        <v>2021</v>
      </c>
      <c r="C6" s="7">
        <v>33809</v>
      </c>
      <c r="D6" s="7">
        <v>12955763</v>
      </c>
      <c r="E6" s="8">
        <v>2.6</v>
      </c>
    </row>
    <row r="7" spans="2:5" ht="15.75" x14ac:dyDescent="0.75">
      <c r="B7" s="6">
        <v>2022</v>
      </c>
      <c r="C7" s="7">
        <v>35529</v>
      </c>
      <c r="D7" s="7">
        <v>13246394</v>
      </c>
      <c r="E7" s="8">
        <v>2.7</v>
      </c>
    </row>
    <row r="8" spans="2:5" ht="15.75" x14ac:dyDescent="0.75">
      <c r="B8" s="6">
        <v>2023</v>
      </c>
      <c r="C8" s="1">
        <v>57880</v>
      </c>
      <c r="D8" s="26">
        <v>13499066</v>
      </c>
      <c r="E8" s="92">
        <f>C8/D8*1000</f>
        <v>4.2877040530063333</v>
      </c>
    </row>
    <row r="9" spans="2:5" x14ac:dyDescent="0.75">
      <c r="B9" s="3" t="s">
        <v>217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FF9E-BA16-470F-BD72-FACC9BF9264B}">
  <dimension ref="B2:C35"/>
  <sheetViews>
    <sheetView workbookViewId="0">
      <selection activeCell="F7" sqref="F7"/>
    </sheetView>
  </sheetViews>
  <sheetFormatPr defaultRowHeight="14.5" x14ac:dyDescent="0.7"/>
  <cols>
    <col min="1" max="1" width="8.7265625" style="45"/>
    <col min="2" max="2" width="38.36328125" style="45" bestFit="1" customWidth="1"/>
    <col min="3" max="3" width="24" style="45" customWidth="1"/>
    <col min="4" max="16384" width="8.7265625" style="45"/>
  </cols>
  <sheetData>
    <row r="2" spans="2:3" x14ac:dyDescent="0.7">
      <c r="B2" s="19" t="s">
        <v>273</v>
      </c>
    </row>
    <row r="3" spans="2:3" s="73" customFormat="1" ht="14.25" x14ac:dyDescent="0.65">
      <c r="B3" s="51" t="s">
        <v>344</v>
      </c>
      <c r="C3" s="51" t="s">
        <v>159</v>
      </c>
    </row>
    <row r="4" spans="2:3" x14ac:dyDescent="0.7">
      <c r="B4" s="75" t="s">
        <v>108</v>
      </c>
      <c r="C4" s="93">
        <v>57880</v>
      </c>
    </row>
    <row r="5" spans="2:3" x14ac:dyDescent="0.7">
      <c r="B5" s="52" t="s">
        <v>242</v>
      </c>
      <c r="C5" s="46">
        <v>1883</v>
      </c>
    </row>
    <row r="6" spans="2:3" x14ac:dyDescent="0.7">
      <c r="B6" s="52" t="s">
        <v>243</v>
      </c>
      <c r="C6" s="46">
        <v>1614</v>
      </c>
    </row>
    <row r="7" spans="2:3" x14ac:dyDescent="0.7">
      <c r="B7" s="52" t="s">
        <v>244</v>
      </c>
      <c r="C7" s="46">
        <v>2681</v>
      </c>
    </row>
    <row r="8" spans="2:3" x14ac:dyDescent="0.7">
      <c r="B8" s="52" t="s">
        <v>245</v>
      </c>
      <c r="C8" s="46">
        <v>5177</v>
      </c>
    </row>
    <row r="9" spans="2:3" x14ac:dyDescent="0.7">
      <c r="B9" s="52" t="s">
        <v>246</v>
      </c>
      <c r="C9" s="46">
        <v>2054</v>
      </c>
    </row>
    <row r="10" spans="2:3" x14ac:dyDescent="0.7">
      <c r="B10" s="52" t="s">
        <v>247</v>
      </c>
      <c r="C10" s="46">
        <v>2573</v>
      </c>
    </row>
    <row r="11" spans="2:3" x14ac:dyDescent="0.7">
      <c r="B11" s="52" t="s">
        <v>248</v>
      </c>
      <c r="C11" s="46">
        <v>2413</v>
      </c>
    </row>
    <row r="12" spans="2:3" x14ac:dyDescent="0.7">
      <c r="B12" s="52" t="s">
        <v>249</v>
      </c>
      <c r="C12" s="46">
        <v>1473</v>
      </c>
    </row>
    <row r="13" spans="2:3" x14ac:dyDescent="0.7">
      <c r="B13" s="52" t="s">
        <v>250</v>
      </c>
      <c r="C13" s="46">
        <v>2198</v>
      </c>
    </row>
    <row r="14" spans="2:3" x14ac:dyDescent="0.7">
      <c r="B14" s="52" t="s">
        <v>251</v>
      </c>
      <c r="C14" s="46">
        <v>1254</v>
      </c>
    </row>
    <row r="15" spans="2:3" x14ac:dyDescent="0.7">
      <c r="B15" s="52" t="s">
        <v>252</v>
      </c>
      <c r="C15" s="46">
        <v>1457</v>
      </c>
    </row>
    <row r="16" spans="2:3" x14ac:dyDescent="0.7">
      <c r="B16" s="52" t="s">
        <v>253</v>
      </c>
      <c r="C16" s="46">
        <v>2006</v>
      </c>
    </row>
    <row r="17" spans="2:3" x14ac:dyDescent="0.7">
      <c r="B17" s="52" t="s">
        <v>254</v>
      </c>
      <c r="C17" s="46">
        <v>1107</v>
      </c>
    </row>
    <row r="18" spans="2:3" x14ac:dyDescent="0.7">
      <c r="B18" s="52" t="s">
        <v>255</v>
      </c>
      <c r="C18" s="46">
        <v>2097</v>
      </c>
    </row>
    <row r="19" spans="2:3" x14ac:dyDescent="0.7">
      <c r="B19" s="52" t="s">
        <v>256</v>
      </c>
      <c r="C19" s="46">
        <v>2376</v>
      </c>
    </row>
    <row r="20" spans="2:3" x14ac:dyDescent="0.7">
      <c r="B20" s="52" t="s">
        <v>257</v>
      </c>
      <c r="C20" s="46">
        <v>898</v>
      </c>
    </row>
    <row r="21" spans="2:3" x14ac:dyDescent="0.7">
      <c r="B21" s="52" t="s">
        <v>258</v>
      </c>
      <c r="C21" s="46">
        <v>1407</v>
      </c>
    </row>
    <row r="22" spans="2:3" x14ac:dyDescent="0.7">
      <c r="B22" s="52" t="s">
        <v>259</v>
      </c>
      <c r="C22" s="46">
        <v>881</v>
      </c>
    </row>
    <row r="23" spans="2:3" x14ac:dyDescent="0.7">
      <c r="B23" s="52" t="s">
        <v>260</v>
      </c>
      <c r="C23" s="46">
        <v>1675</v>
      </c>
    </row>
    <row r="24" spans="2:3" x14ac:dyDescent="0.7">
      <c r="B24" s="52" t="s">
        <v>261</v>
      </c>
      <c r="C24" s="46">
        <v>1075</v>
      </c>
    </row>
    <row r="25" spans="2:3" x14ac:dyDescent="0.7">
      <c r="B25" s="52" t="s">
        <v>262</v>
      </c>
      <c r="C25" s="46">
        <v>2251</v>
      </c>
    </row>
    <row r="26" spans="2:3" x14ac:dyDescent="0.7">
      <c r="B26" s="52" t="s">
        <v>263</v>
      </c>
      <c r="C26" s="46">
        <v>1504</v>
      </c>
    </row>
    <row r="27" spans="2:3" x14ac:dyDescent="0.7">
      <c r="B27" s="52" t="s">
        <v>264</v>
      </c>
      <c r="C27" s="46">
        <v>2101</v>
      </c>
    </row>
    <row r="28" spans="2:3" x14ac:dyDescent="0.7">
      <c r="B28" s="52" t="s">
        <v>265</v>
      </c>
      <c r="C28" s="46">
        <v>2276</v>
      </c>
    </row>
    <row r="29" spans="2:3" x14ac:dyDescent="0.7">
      <c r="B29" s="52" t="s">
        <v>266</v>
      </c>
      <c r="C29" s="46">
        <v>1535</v>
      </c>
    </row>
    <row r="30" spans="2:3" x14ac:dyDescent="0.7">
      <c r="B30" s="52" t="s">
        <v>267</v>
      </c>
      <c r="C30" s="46">
        <v>1088</v>
      </c>
    </row>
    <row r="31" spans="2:3" x14ac:dyDescent="0.7">
      <c r="B31" s="52" t="s">
        <v>268</v>
      </c>
      <c r="C31" s="46">
        <v>3223</v>
      </c>
    </row>
    <row r="32" spans="2:3" x14ac:dyDescent="0.7">
      <c r="B32" s="52" t="s">
        <v>269</v>
      </c>
      <c r="C32" s="46">
        <v>2433</v>
      </c>
    </row>
    <row r="33" spans="2:3" x14ac:dyDescent="0.7">
      <c r="B33" s="52" t="s">
        <v>270</v>
      </c>
      <c r="C33" s="46">
        <v>1588</v>
      </c>
    </row>
    <row r="34" spans="2:3" x14ac:dyDescent="0.7">
      <c r="B34" s="52" t="s">
        <v>271</v>
      </c>
      <c r="C34" s="46">
        <v>1530</v>
      </c>
    </row>
    <row r="35" spans="2:3" x14ac:dyDescent="0.7">
      <c r="B35" s="52" t="s">
        <v>272</v>
      </c>
      <c r="C35" s="46">
        <v>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F7B33-6AB7-4FFA-8FB1-166DDF8C8506}">
  <dimension ref="B1:G13"/>
  <sheetViews>
    <sheetView workbookViewId="0">
      <selection activeCell="H19" sqref="H19"/>
    </sheetView>
  </sheetViews>
  <sheetFormatPr defaultColWidth="14.5" defaultRowHeight="14.5" x14ac:dyDescent="0.7"/>
  <cols>
    <col min="1" max="1" width="3.6796875" style="45" customWidth="1"/>
    <col min="2" max="3" width="14.5" style="45"/>
    <col min="4" max="4" width="24.31640625" style="45" customWidth="1"/>
    <col min="5" max="5" width="17.953125" style="45" customWidth="1"/>
    <col min="6" max="6" width="18.31640625" style="45" customWidth="1"/>
    <col min="7" max="7" width="14.31640625" style="45" bestFit="1" customWidth="1"/>
    <col min="8" max="16384" width="14.5" style="45"/>
  </cols>
  <sheetData>
    <row r="1" spans="2:7" x14ac:dyDescent="0.7">
      <c r="B1" s="50" t="s">
        <v>27</v>
      </c>
    </row>
    <row r="2" spans="2:7" x14ac:dyDescent="0.7">
      <c r="B2" s="206" t="s">
        <v>21</v>
      </c>
      <c r="C2" s="209" t="s">
        <v>22</v>
      </c>
      <c r="D2" s="207" t="s">
        <v>23</v>
      </c>
      <c r="E2" s="208"/>
      <c r="F2" s="207" t="s">
        <v>207</v>
      </c>
      <c r="G2" s="208"/>
    </row>
    <row r="3" spans="2:7" x14ac:dyDescent="0.7">
      <c r="B3" s="206"/>
      <c r="C3" s="210"/>
      <c r="D3" s="51" t="s">
        <v>24</v>
      </c>
      <c r="E3" s="51" t="s">
        <v>25</v>
      </c>
      <c r="F3" s="51" t="s">
        <v>26</v>
      </c>
      <c r="G3" s="51" t="s">
        <v>25</v>
      </c>
    </row>
    <row r="4" spans="2:7" x14ac:dyDescent="0.7">
      <c r="B4" s="89" t="s">
        <v>4</v>
      </c>
      <c r="C4" s="90">
        <v>783226</v>
      </c>
      <c r="D4" s="90">
        <v>75</v>
      </c>
      <c r="E4" s="47">
        <v>9.5757801707297766E-2</v>
      </c>
      <c r="F4" s="53">
        <v>83</v>
      </c>
      <c r="G4" s="47">
        <v>0.10597196722274287</v>
      </c>
    </row>
    <row r="5" spans="2:7" x14ac:dyDescent="0.7">
      <c r="B5" s="91" t="s">
        <v>5</v>
      </c>
      <c r="C5" s="90">
        <v>768227</v>
      </c>
      <c r="D5" s="90">
        <v>19331</v>
      </c>
      <c r="E5" s="47">
        <v>25.163135375351295</v>
      </c>
      <c r="F5" s="53">
        <v>21469.346956908041</v>
      </c>
      <c r="G5" s="47">
        <v>27.946618586574072</v>
      </c>
    </row>
    <row r="6" spans="2:7" x14ac:dyDescent="0.7">
      <c r="B6" s="91" t="s">
        <v>6</v>
      </c>
      <c r="C6" s="90">
        <v>630491</v>
      </c>
      <c r="D6" s="90">
        <v>76334</v>
      </c>
      <c r="E6" s="47">
        <v>121.07072107294157</v>
      </c>
      <c r="F6" s="53">
        <v>84777.876499333637</v>
      </c>
      <c r="G6" s="47">
        <v>134.46326196461746</v>
      </c>
    </row>
    <row r="7" spans="2:7" x14ac:dyDescent="0.7">
      <c r="B7" s="91" t="s">
        <v>7</v>
      </c>
      <c r="C7" s="90">
        <v>521625</v>
      </c>
      <c r="D7" s="90">
        <v>80212</v>
      </c>
      <c r="E7" s="47">
        <v>153.77330457704289</v>
      </c>
      <c r="F7" s="53">
        <v>89084.851177254561</v>
      </c>
      <c r="G7" s="47">
        <v>170.78332360844391</v>
      </c>
    </row>
    <row r="8" spans="2:7" x14ac:dyDescent="0.7">
      <c r="B8" s="91" t="s">
        <v>8</v>
      </c>
      <c r="C8" s="90">
        <v>487326</v>
      </c>
      <c r="D8" s="90">
        <v>71889</v>
      </c>
      <c r="E8" s="47">
        <v>147.51726770170276</v>
      </c>
      <c r="F8" s="53">
        <v>79841.181697023552</v>
      </c>
      <c r="G8" s="47">
        <v>163.83525955320167</v>
      </c>
    </row>
    <row r="9" spans="2:7" x14ac:dyDescent="0.7">
      <c r="B9" s="91" t="s">
        <v>9</v>
      </c>
      <c r="C9" s="90">
        <v>452098</v>
      </c>
      <c r="D9" s="90">
        <v>55260</v>
      </c>
      <c r="E9" s="47">
        <v>122.23013594397675</v>
      </c>
      <c r="F9" s="53">
        <v>61372.723234118173</v>
      </c>
      <c r="G9" s="47">
        <v>135.75092841401241</v>
      </c>
    </row>
    <row r="10" spans="2:7" x14ac:dyDescent="0.7">
      <c r="B10" s="91" t="s">
        <v>10</v>
      </c>
      <c r="C10" s="90">
        <v>393801</v>
      </c>
      <c r="D10" s="90">
        <v>27443</v>
      </c>
      <c r="E10" s="47">
        <v>69.687481748395754</v>
      </c>
      <c r="F10" s="53">
        <v>30478.676143936031</v>
      </c>
      <c r="G10" s="47">
        <v>77.396136992887349</v>
      </c>
    </row>
    <row r="11" spans="2:7" x14ac:dyDescent="0.7">
      <c r="B11" s="91" t="s">
        <v>11</v>
      </c>
      <c r="C11" s="90">
        <v>281590</v>
      </c>
      <c r="D11" s="90">
        <v>3318</v>
      </c>
      <c r="E11" s="47">
        <v>11.783088888099719</v>
      </c>
      <c r="F11" s="53">
        <v>3685.0288760550866</v>
      </c>
      <c r="G11" s="47">
        <v>13.086504762438604</v>
      </c>
    </row>
    <row r="12" spans="2:7" x14ac:dyDescent="0.7">
      <c r="B12" s="91" t="s">
        <v>12</v>
      </c>
      <c r="C12" s="90">
        <v>221097</v>
      </c>
      <c r="D12" s="90">
        <v>156</v>
      </c>
      <c r="E12" s="47">
        <v>0.70557266720036904</v>
      </c>
      <c r="F12" s="53">
        <v>173.25633051976899</v>
      </c>
      <c r="G12" s="47">
        <v>0.78362135406527</v>
      </c>
    </row>
    <row r="13" spans="2:7" x14ac:dyDescent="0.7">
      <c r="B13" s="54" t="s">
        <v>208</v>
      </c>
    </row>
  </sheetData>
  <mergeCells count="4">
    <mergeCell ref="B2:B3"/>
    <mergeCell ref="F2:G2"/>
    <mergeCell ref="D2:E2"/>
    <mergeCell ref="C2:C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4735-EB7F-4F83-9AAF-976767D41615}">
  <dimension ref="B2:D10"/>
  <sheetViews>
    <sheetView workbookViewId="0">
      <selection activeCell="E14" sqref="E14"/>
    </sheetView>
  </sheetViews>
  <sheetFormatPr defaultRowHeight="14.75" x14ac:dyDescent="0.75"/>
  <cols>
    <col min="2" max="4" width="18.6796875" customWidth="1"/>
  </cols>
  <sheetData>
    <row r="2" spans="2:4" ht="15.5" x14ac:dyDescent="0.75">
      <c r="B2" s="20" t="s">
        <v>277</v>
      </c>
    </row>
    <row r="3" spans="2:4" x14ac:dyDescent="0.75">
      <c r="B3" s="1" t="s">
        <v>103</v>
      </c>
      <c r="C3" s="1" t="s">
        <v>274</v>
      </c>
      <c r="D3" s="1" t="s">
        <v>275</v>
      </c>
    </row>
    <row r="4" spans="2:4" x14ac:dyDescent="0.75">
      <c r="B4" s="1" t="s">
        <v>108</v>
      </c>
      <c r="C4" s="26">
        <v>57880</v>
      </c>
      <c r="D4" s="26">
        <v>57880</v>
      </c>
    </row>
    <row r="5" spans="2:4" x14ac:dyDescent="0.75">
      <c r="B5" s="1" t="s">
        <v>161</v>
      </c>
      <c r="C5" s="26">
        <v>16872</v>
      </c>
      <c r="D5" s="26">
        <v>5887</v>
      </c>
    </row>
    <row r="6" spans="2:4" x14ac:dyDescent="0.75">
      <c r="B6" s="1" t="s">
        <v>7</v>
      </c>
      <c r="C6" s="26">
        <v>20030</v>
      </c>
      <c r="D6" s="26">
        <v>18397</v>
      </c>
    </row>
    <row r="7" spans="2:4" x14ac:dyDescent="0.75">
      <c r="B7" s="1" t="s">
        <v>8</v>
      </c>
      <c r="C7" s="26">
        <v>11189</v>
      </c>
      <c r="D7" s="26">
        <v>16549</v>
      </c>
    </row>
    <row r="8" spans="2:4" x14ac:dyDescent="0.75">
      <c r="B8" s="1" t="s">
        <v>9</v>
      </c>
      <c r="C8" s="26">
        <v>5284</v>
      </c>
      <c r="D8" s="26">
        <v>8648</v>
      </c>
    </row>
    <row r="9" spans="2:4" x14ac:dyDescent="0.75">
      <c r="B9" s="1" t="s">
        <v>162</v>
      </c>
      <c r="C9" s="26">
        <v>4505</v>
      </c>
      <c r="D9" s="26">
        <v>8399</v>
      </c>
    </row>
    <row r="10" spans="2:4" x14ac:dyDescent="0.75">
      <c r="B10" s="4" t="s">
        <v>276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1913-2F09-43D8-AD17-153ACCD558EF}">
  <dimension ref="B2:I12"/>
  <sheetViews>
    <sheetView workbookViewId="0">
      <selection activeCell="L14" sqref="L14"/>
    </sheetView>
  </sheetViews>
  <sheetFormatPr defaultRowHeight="14.75" x14ac:dyDescent="0.75"/>
  <cols>
    <col min="2" max="2" width="3.31640625" bestFit="1" customWidth="1"/>
    <col min="3" max="3" width="16.90625" customWidth="1"/>
    <col min="9" max="9" width="10.58984375" bestFit="1" customWidth="1"/>
  </cols>
  <sheetData>
    <row r="2" spans="2:9" ht="15.5" x14ac:dyDescent="0.75">
      <c r="C2" s="5" t="s">
        <v>163</v>
      </c>
    </row>
    <row r="4" spans="2:9" x14ac:dyDescent="0.75">
      <c r="B4" s="233" t="s">
        <v>279</v>
      </c>
      <c r="C4" s="1"/>
      <c r="D4" s="230" t="s">
        <v>278</v>
      </c>
      <c r="E4" s="231"/>
      <c r="F4" s="231"/>
      <c r="G4" s="231"/>
      <c r="H4" s="231"/>
      <c r="I4" s="232"/>
    </row>
    <row r="5" spans="2:9" x14ac:dyDescent="0.75">
      <c r="B5" s="233"/>
      <c r="C5" s="80" t="s">
        <v>103</v>
      </c>
      <c r="D5" s="80" t="s">
        <v>161</v>
      </c>
      <c r="E5" s="80" t="s">
        <v>7</v>
      </c>
      <c r="F5" s="80" t="s">
        <v>8</v>
      </c>
      <c r="G5" s="80" t="s">
        <v>9</v>
      </c>
      <c r="H5" s="80" t="s">
        <v>162</v>
      </c>
      <c r="I5" s="80" t="s">
        <v>101</v>
      </c>
    </row>
    <row r="6" spans="2:9" x14ac:dyDescent="0.75">
      <c r="B6" s="233"/>
      <c r="C6" s="85" t="s">
        <v>161</v>
      </c>
      <c r="D6" s="182">
        <v>4061</v>
      </c>
      <c r="E6" s="182">
        <v>1414</v>
      </c>
      <c r="F6" s="182">
        <v>311</v>
      </c>
      <c r="G6" s="182">
        <v>79</v>
      </c>
      <c r="H6" s="182">
        <v>22</v>
      </c>
      <c r="I6" s="182">
        <v>5887</v>
      </c>
    </row>
    <row r="7" spans="2:9" x14ac:dyDescent="0.75">
      <c r="B7" s="233"/>
      <c r="C7" s="85" t="s">
        <v>7</v>
      </c>
      <c r="D7" s="182">
        <v>8113</v>
      </c>
      <c r="E7" s="182">
        <v>7957</v>
      </c>
      <c r="F7" s="182">
        <v>1882</v>
      </c>
      <c r="G7" s="182">
        <v>350</v>
      </c>
      <c r="H7" s="182">
        <v>95</v>
      </c>
      <c r="I7" s="182">
        <v>18397</v>
      </c>
    </row>
    <row r="8" spans="2:9" x14ac:dyDescent="0.75">
      <c r="B8" s="233"/>
      <c r="C8" s="85" t="s">
        <v>8</v>
      </c>
      <c r="D8" s="182">
        <v>3618</v>
      </c>
      <c r="E8" s="182">
        <v>7427</v>
      </c>
      <c r="F8" s="182">
        <v>4336</v>
      </c>
      <c r="G8" s="182">
        <v>972</v>
      </c>
      <c r="H8" s="182">
        <v>196</v>
      </c>
      <c r="I8" s="182">
        <v>16549</v>
      </c>
    </row>
    <row r="9" spans="2:9" x14ac:dyDescent="0.75">
      <c r="B9" s="233"/>
      <c r="C9" s="85" t="s">
        <v>9</v>
      </c>
      <c r="D9" s="182">
        <v>838</v>
      </c>
      <c r="E9" s="182">
        <v>2345</v>
      </c>
      <c r="F9" s="182">
        <v>3099</v>
      </c>
      <c r="G9" s="182">
        <v>1832</v>
      </c>
      <c r="H9" s="182">
        <v>534</v>
      </c>
      <c r="I9" s="182">
        <v>8648</v>
      </c>
    </row>
    <row r="10" spans="2:9" x14ac:dyDescent="0.75">
      <c r="B10" s="233"/>
      <c r="C10" s="85" t="s">
        <v>162</v>
      </c>
      <c r="D10" s="182">
        <v>242</v>
      </c>
      <c r="E10" s="182">
        <v>887</v>
      </c>
      <c r="F10" s="182">
        <v>1561</v>
      </c>
      <c r="G10" s="182">
        <v>2051</v>
      </c>
      <c r="H10" s="182">
        <v>3658</v>
      </c>
      <c r="I10" s="182">
        <v>8399</v>
      </c>
    </row>
    <row r="11" spans="2:9" x14ac:dyDescent="0.75">
      <c r="B11" s="233"/>
      <c r="C11" s="88" t="s">
        <v>101</v>
      </c>
      <c r="D11" s="183">
        <v>16872</v>
      </c>
      <c r="E11" s="183">
        <v>20030</v>
      </c>
      <c r="F11" s="183">
        <v>11189</v>
      </c>
      <c r="G11" s="183">
        <v>5284</v>
      </c>
      <c r="H11" s="183">
        <v>4505</v>
      </c>
      <c r="I11" s="183">
        <v>57880</v>
      </c>
    </row>
    <row r="12" spans="2:9" x14ac:dyDescent="0.75">
      <c r="C12" s="4" t="s">
        <v>276</v>
      </c>
    </row>
  </sheetData>
  <mergeCells count="2">
    <mergeCell ref="D4:I4"/>
    <mergeCell ref="B4:B1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BE532-E01A-4FC6-BBCD-5549FBC966E6}">
  <dimension ref="B2:D8"/>
  <sheetViews>
    <sheetView workbookViewId="0">
      <selection activeCell="G7" sqref="G7"/>
    </sheetView>
  </sheetViews>
  <sheetFormatPr defaultRowHeight="14.75" x14ac:dyDescent="0.75"/>
  <cols>
    <col min="2" max="2" width="34.76953125" customWidth="1"/>
    <col min="3" max="4" width="19.36328125" customWidth="1"/>
  </cols>
  <sheetData>
    <row r="2" spans="2:4" ht="15.5" x14ac:dyDescent="0.75">
      <c r="B2" s="5" t="s">
        <v>164</v>
      </c>
    </row>
    <row r="3" spans="2:4" ht="15.5" x14ac:dyDescent="0.75">
      <c r="B3" s="17" t="s">
        <v>165</v>
      </c>
      <c r="C3" s="17" t="s">
        <v>166</v>
      </c>
      <c r="D3" s="17" t="s">
        <v>167</v>
      </c>
    </row>
    <row r="4" spans="2:4" ht="15.75" x14ac:dyDescent="0.75">
      <c r="B4" s="29" t="s">
        <v>168</v>
      </c>
      <c r="C4" s="1">
        <v>56486</v>
      </c>
      <c r="D4" s="94">
        <f>C4/$C$7*100</f>
        <v>97.591568762957849</v>
      </c>
    </row>
    <row r="5" spans="2:4" ht="15.75" x14ac:dyDescent="0.75">
      <c r="B5" s="29" t="s">
        <v>280</v>
      </c>
      <c r="C5" s="1">
        <v>1182</v>
      </c>
      <c r="D5" s="94">
        <f t="shared" ref="D5:D7" si="0">C5/$C$7*100</f>
        <v>2.0421561852107808</v>
      </c>
    </row>
    <row r="6" spans="2:4" ht="15.75" x14ac:dyDescent="0.75">
      <c r="B6" s="29" t="s">
        <v>281</v>
      </c>
      <c r="C6" s="1">
        <v>212</v>
      </c>
      <c r="D6" s="94">
        <f t="shared" si="0"/>
        <v>0.36627505183137526</v>
      </c>
    </row>
    <row r="7" spans="2:4" ht="15.75" x14ac:dyDescent="0.75">
      <c r="B7" s="88" t="s">
        <v>101</v>
      </c>
      <c r="C7" s="183">
        <v>57880</v>
      </c>
      <c r="D7" s="94">
        <f t="shared" si="0"/>
        <v>100</v>
      </c>
    </row>
    <row r="8" spans="2:4" x14ac:dyDescent="0.75">
      <c r="B8" s="25" t="s">
        <v>282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143BC-737B-4D78-963A-8A17C7C1A9D4}">
  <dimension ref="B1:K12"/>
  <sheetViews>
    <sheetView workbookViewId="0">
      <selection activeCell="B12" sqref="B12"/>
    </sheetView>
  </sheetViews>
  <sheetFormatPr defaultRowHeight="14.75" x14ac:dyDescent="0.75"/>
  <cols>
    <col min="3" max="3" width="15.90625" bestFit="1" customWidth="1"/>
  </cols>
  <sheetData>
    <row r="1" spans="2:11" x14ac:dyDescent="0.75">
      <c r="B1" s="19" t="s">
        <v>347</v>
      </c>
    </row>
    <row r="2" spans="2:11" x14ac:dyDescent="0.75">
      <c r="B2" s="184"/>
      <c r="C2" s="234" t="s">
        <v>345</v>
      </c>
      <c r="D2" s="234"/>
      <c r="E2" s="234"/>
      <c r="F2" s="234"/>
      <c r="G2" s="234"/>
      <c r="H2" s="234"/>
      <c r="I2" s="234"/>
      <c r="J2" s="234"/>
      <c r="K2" s="234"/>
    </row>
    <row r="3" spans="2:11" ht="50.75" customHeight="1" x14ac:dyDescent="0.75">
      <c r="B3" s="235" t="s">
        <v>346</v>
      </c>
      <c r="C3" s="185"/>
      <c r="D3" s="186" t="s">
        <v>289</v>
      </c>
      <c r="E3" s="186" t="s">
        <v>288</v>
      </c>
      <c r="F3" s="186" t="s">
        <v>284</v>
      </c>
      <c r="G3" s="186" t="s">
        <v>287</v>
      </c>
      <c r="H3" s="186" t="s">
        <v>285</v>
      </c>
      <c r="I3" s="186" t="s">
        <v>286</v>
      </c>
      <c r="J3" s="186" t="s">
        <v>283</v>
      </c>
      <c r="K3" s="186" t="s">
        <v>99</v>
      </c>
    </row>
    <row r="4" spans="2:11" x14ac:dyDescent="0.75">
      <c r="B4" s="235"/>
      <c r="C4" s="187" t="s">
        <v>289</v>
      </c>
      <c r="D4" s="188">
        <v>666</v>
      </c>
      <c r="E4" s="188">
        <v>123</v>
      </c>
      <c r="F4" s="188">
        <v>388</v>
      </c>
      <c r="G4" s="188">
        <v>36</v>
      </c>
      <c r="H4" s="188">
        <v>43</v>
      </c>
      <c r="I4" s="188">
        <v>20</v>
      </c>
      <c r="J4" s="188">
        <v>1</v>
      </c>
      <c r="K4" s="189">
        <v>1277</v>
      </c>
    </row>
    <row r="5" spans="2:11" x14ac:dyDescent="0.75">
      <c r="B5" s="235"/>
      <c r="C5" s="187" t="s">
        <v>288</v>
      </c>
      <c r="D5" s="188">
        <v>157</v>
      </c>
      <c r="E5" s="188">
        <v>974</v>
      </c>
      <c r="F5" s="188">
        <v>899</v>
      </c>
      <c r="G5" s="188">
        <v>97</v>
      </c>
      <c r="H5" s="188">
        <v>55</v>
      </c>
      <c r="I5" s="188">
        <v>26</v>
      </c>
      <c r="J5" s="188">
        <v>6</v>
      </c>
      <c r="K5" s="189">
        <v>2214</v>
      </c>
    </row>
    <row r="6" spans="2:11" x14ac:dyDescent="0.75">
      <c r="B6" s="235"/>
      <c r="C6" s="187" t="s">
        <v>284</v>
      </c>
      <c r="D6" s="188">
        <v>718</v>
      </c>
      <c r="E6" s="188">
        <v>895</v>
      </c>
      <c r="F6" s="189">
        <v>24524</v>
      </c>
      <c r="G6" s="189">
        <v>1286</v>
      </c>
      <c r="H6" s="189">
        <v>1223</v>
      </c>
      <c r="I6" s="188">
        <v>702</v>
      </c>
      <c r="J6" s="188">
        <v>111</v>
      </c>
      <c r="K6" s="189">
        <v>29459</v>
      </c>
    </row>
    <row r="7" spans="2:11" x14ac:dyDescent="0.75">
      <c r="B7" s="235"/>
      <c r="C7" s="187" t="s">
        <v>287</v>
      </c>
      <c r="D7" s="188">
        <v>80</v>
      </c>
      <c r="E7" s="188">
        <v>135</v>
      </c>
      <c r="F7" s="189">
        <v>1359</v>
      </c>
      <c r="G7" s="189">
        <v>1788</v>
      </c>
      <c r="H7" s="188">
        <v>617</v>
      </c>
      <c r="I7" s="188">
        <v>215</v>
      </c>
      <c r="J7" s="188">
        <v>56</v>
      </c>
      <c r="K7" s="189">
        <v>4250</v>
      </c>
    </row>
    <row r="8" spans="2:11" x14ac:dyDescent="0.75">
      <c r="B8" s="235"/>
      <c r="C8" s="187" t="s">
        <v>285</v>
      </c>
      <c r="D8" s="188">
        <v>78</v>
      </c>
      <c r="E8" s="188">
        <v>136</v>
      </c>
      <c r="F8" s="189">
        <v>2072</v>
      </c>
      <c r="G8" s="188">
        <v>709</v>
      </c>
      <c r="H8" s="189">
        <v>2551</v>
      </c>
      <c r="I8" s="189">
        <v>1347</v>
      </c>
      <c r="J8" s="188">
        <v>353</v>
      </c>
      <c r="K8" s="189">
        <v>7246</v>
      </c>
    </row>
    <row r="9" spans="2:11" x14ac:dyDescent="0.75">
      <c r="B9" s="235"/>
      <c r="C9" s="187" t="s">
        <v>286</v>
      </c>
      <c r="D9" s="188">
        <v>36</v>
      </c>
      <c r="E9" s="188">
        <v>52</v>
      </c>
      <c r="F9" s="189">
        <v>1347</v>
      </c>
      <c r="G9" s="188">
        <v>318</v>
      </c>
      <c r="H9" s="189">
        <v>1347</v>
      </c>
      <c r="I9" s="189">
        <v>4682</v>
      </c>
      <c r="J9" s="189">
        <v>1747</v>
      </c>
      <c r="K9" s="189">
        <v>9529</v>
      </c>
    </row>
    <row r="10" spans="2:11" x14ac:dyDescent="0.75">
      <c r="B10" s="235"/>
      <c r="C10" s="187" t="s">
        <v>283</v>
      </c>
      <c r="D10" s="188">
        <v>5</v>
      </c>
      <c r="E10" s="188">
        <v>2</v>
      </c>
      <c r="F10" s="188">
        <v>130</v>
      </c>
      <c r="G10" s="188">
        <v>46</v>
      </c>
      <c r="H10" s="188">
        <v>219</v>
      </c>
      <c r="I10" s="188">
        <v>760</v>
      </c>
      <c r="J10" s="189">
        <v>2743</v>
      </c>
      <c r="K10" s="189">
        <v>3905</v>
      </c>
    </row>
    <row r="11" spans="2:11" x14ac:dyDescent="0.75">
      <c r="B11" s="235"/>
      <c r="C11" s="190" t="s">
        <v>99</v>
      </c>
      <c r="D11" s="189">
        <v>1740</v>
      </c>
      <c r="E11" s="189">
        <v>2317</v>
      </c>
      <c r="F11" s="189">
        <v>30719</v>
      </c>
      <c r="G11" s="189">
        <v>4280</v>
      </c>
      <c r="H11" s="189">
        <v>6055</v>
      </c>
      <c r="I11" s="189">
        <v>7752</v>
      </c>
      <c r="J11" s="189">
        <v>5017</v>
      </c>
      <c r="K11" s="189">
        <v>57880</v>
      </c>
    </row>
    <row r="12" spans="2:11" x14ac:dyDescent="0.75">
      <c r="B12" s="21" t="s">
        <v>217</v>
      </c>
    </row>
  </sheetData>
  <mergeCells count="2">
    <mergeCell ref="C2:K2"/>
    <mergeCell ref="B3:B1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4D05-23DC-4075-9391-23530D235326}">
  <dimension ref="B1:J13"/>
  <sheetViews>
    <sheetView workbookViewId="0">
      <selection activeCell="B1" sqref="B1"/>
    </sheetView>
  </sheetViews>
  <sheetFormatPr defaultRowHeight="14.75" x14ac:dyDescent="0.75"/>
  <cols>
    <col min="2" max="2" width="30.58984375" customWidth="1"/>
  </cols>
  <sheetData>
    <row r="1" spans="2:10" ht="15.5" x14ac:dyDescent="0.75">
      <c r="B1" s="5" t="s">
        <v>290</v>
      </c>
    </row>
    <row r="2" spans="2:10" x14ac:dyDescent="0.75">
      <c r="B2" s="236" t="s">
        <v>348</v>
      </c>
      <c r="C2" s="237" t="s">
        <v>349</v>
      </c>
      <c r="D2" s="237"/>
      <c r="E2" s="237"/>
      <c r="F2" s="237"/>
      <c r="G2" s="237"/>
      <c r="H2" s="237"/>
      <c r="I2" s="237"/>
      <c r="J2" s="237"/>
    </row>
    <row r="3" spans="2:10" ht="95.75" x14ac:dyDescent="0.75">
      <c r="B3" s="236"/>
      <c r="C3" s="192" t="s">
        <v>289</v>
      </c>
      <c r="D3" s="192" t="s">
        <v>288</v>
      </c>
      <c r="E3" s="192" t="s">
        <v>284</v>
      </c>
      <c r="F3" s="192" t="s">
        <v>287</v>
      </c>
      <c r="G3" s="192" t="s">
        <v>285</v>
      </c>
      <c r="H3" s="192" t="s">
        <v>286</v>
      </c>
      <c r="I3" s="192" t="s">
        <v>283</v>
      </c>
      <c r="J3" s="192" t="s">
        <v>99</v>
      </c>
    </row>
    <row r="4" spans="2:10" x14ac:dyDescent="0.75">
      <c r="B4" s="193" t="s">
        <v>168</v>
      </c>
      <c r="C4" s="194">
        <v>1666</v>
      </c>
      <c r="D4" s="194">
        <v>2260</v>
      </c>
      <c r="E4" s="194">
        <v>30002</v>
      </c>
      <c r="F4" s="194">
        <v>4179</v>
      </c>
      <c r="G4" s="195">
        <v>5951</v>
      </c>
      <c r="H4" s="194">
        <v>7610</v>
      </c>
      <c r="I4" s="194">
        <v>4818</v>
      </c>
      <c r="J4" s="194">
        <v>56486</v>
      </c>
    </row>
    <row r="5" spans="2:10" x14ac:dyDescent="0.75">
      <c r="B5" s="193" t="s">
        <v>280</v>
      </c>
      <c r="C5" s="195">
        <v>64</v>
      </c>
      <c r="D5" s="195">
        <v>52</v>
      </c>
      <c r="E5" s="195">
        <v>638</v>
      </c>
      <c r="F5" s="195">
        <v>87</v>
      </c>
      <c r="G5" s="195">
        <v>79</v>
      </c>
      <c r="H5" s="195">
        <v>120</v>
      </c>
      <c r="I5" s="195">
        <v>142</v>
      </c>
      <c r="J5" s="194">
        <v>1182</v>
      </c>
    </row>
    <row r="6" spans="2:10" x14ac:dyDescent="0.75">
      <c r="B6" s="193" t="s">
        <v>281</v>
      </c>
      <c r="C6" s="195">
        <v>10</v>
      </c>
      <c r="D6" s="195">
        <v>5</v>
      </c>
      <c r="E6" s="195">
        <v>79</v>
      </c>
      <c r="F6" s="195">
        <v>14</v>
      </c>
      <c r="G6" s="195">
        <v>25</v>
      </c>
      <c r="H6" s="195">
        <v>22</v>
      </c>
      <c r="I6" s="195">
        <v>57</v>
      </c>
      <c r="J6" s="195">
        <v>212</v>
      </c>
    </row>
    <row r="7" spans="2:10" x14ac:dyDescent="0.75">
      <c r="B7" s="191" t="s">
        <v>99</v>
      </c>
      <c r="C7" s="196">
        <v>1740</v>
      </c>
      <c r="D7" s="196">
        <v>2317</v>
      </c>
      <c r="E7" s="196">
        <v>30719</v>
      </c>
      <c r="F7" s="196">
        <v>4280</v>
      </c>
      <c r="G7" s="196">
        <v>6055</v>
      </c>
      <c r="H7" s="196">
        <v>7752</v>
      </c>
      <c r="I7" s="196">
        <v>5017</v>
      </c>
      <c r="J7" s="196">
        <v>57880</v>
      </c>
    </row>
    <row r="8" spans="2:10" x14ac:dyDescent="0.75">
      <c r="B8" s="174"/>
      <c r="C8" s="238" t="s">
        <v>350</v>
      </c>
      <c r="D8" s="238"/>
      <c r="E8" s="238"/>
      <c r="F8" s="238"/>
      <c r="G8" s="238"/>
      <c r="H8" s="238"/>
      <c r="I8" s="238"/>
      <c r="J8" s="238"/>
    </row>
    <row r="9" spans="2:10" x14ac:dyDescent="0.75">
      <c r="B9" s="193" t="s">
        <v>168</v>
      </c>
      <c r="C9" s="164">
        <v>95.7</v>
      </c>
      <c r="D9" s="164">
        <v>97.5</v>
      </c>
      <c r="E9" s="164">
        <v>97.7</v>
      </c>
      <c r="F9" s="164">
        <v>97.6</v>
      </c>
      <c r="G9" s="164">
        <v>98.3</v>
      </c>
      <c r="H9" s="164">
        <v>98.2</v>
      </c>
      <c r="I9" s="164">
        <v>96</v>
      </c>
      <c r="J9" s="164">
        <v>97.6</v>
      </c>
    </row>
    <row r="10" spans="2:10" x14ac:dyDescent="0.75">
      <c r="B10" s="193" t="s">
        <v>280</v>
      </c>
      <c r="C10" s="164">
        <v>3.7</v>
      </c>
      <c r="D10" s="164">
        <v>2.2000000000000002</v>
      </c>
      <c r="E10" s="164">
        <v>2.1</v>
      </c>
      <c r="F10" s="164">
        <v>2</v>
      </c>
      <c r="G10" s="164">
        <v>1.3</v>
      </c>
      <c r="H10" s="164">
        <v>1.5</v>
      </c>
      <c r="I10" s="164">
        <v>2.8</v>
      </c>
      <c r="J10" s="164">
        <v>2</v>
      </c>
    </row>
    <row r="11" spans="2:10" x14ac:dyDescent="0.75">
      <c r="B11" s="193" t="s">
        <v>281</v>
      </c>
      <c r="C11" s="164">
        <v>0.6</v>
      </c>
      <c r="D11" s="164">
        <v>0.2</v>
      </c>
      <c r="E11" s="164">
        <v>0.3</v>
      </c>
      <c r="F11" s="164">
        <v>0.3</v>
      </c>
      <c r="G11" s="164">
        <v>0.4</v>
      </c>
      <c r="H11" s="164">
        <v>0.3</v>
      </c>
      <c r="I11" s="164">
        <v>1.1000000000000001</v>
      </c>
      <c r="J11" s="164">
        <v>0.4</v>
      </c>
    </row>
    <row r="12" spans="2:10" x14ac:dyDescent="0.75">
      <c r="B12" s="191" t="s">
        <v>99</v>
      </c>
      <c r="C12" s="174">
        <v>100</v>
      </c>
      <c r="D12" s="164">
        <v>100</v>
      </c>
      <c r="E12" s="164">
        <v>100</v>
      </c>
      <c r="F12" s="164">
        <v>100</v>
      </c>
      <c r="G12" s="164">
        <v>100</v>
      </c>
      <c r="H12" s="164">
        <v>100</v>
      </c>
      <c r="I12" s="164">
        <v>100</v>
      </c>
      <c r="J12" s="164">
        <v>100</v>
      </c>
    </row>
    <row r="13" spans="2:10" x14ac:dyDescent="0.75">
      <c r="B13" s="3" t="s">
        <v>217</v>
      </c>
    </row>
  </sheetData>
  <mergeCells count="3">
    <mergeCell ref="B2:B3"/>
    <mergeCell ref="C2:J2"/>
    <mergeCell ref="C8:J8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196A-7966-493C-804F-7A5373F31C6A}">
  <dimension ref="C1:K13"/>
  <sheetViews>
    <sheetView topLeftCell="B1" zoomScale="120" zoomScaleNormal="120" workbookViewId="0">
      <selection activeCell="K11" sqref="K11"/>
    </sheetView>
  </sheetViews>
  <sheetFormatPr defaultRowHeight="14.75" x14ac:dyDescent="0.75"/>
  <cols>
    <col min="2" max="2" width="3.31640625" bestFit="1" customWidth="1"/>
    <col min="3" max="3" width="30.81640625" customWidth="1"/>
    <col min="4" max="4" width="7.6328125" bestFit="1" customWidth="1"/>
    <col min="5" max="5" width="4.6796875" bestFit="1" customWidth="1"/>
    <col min="6" max="6" width="5.58984375" bestFit="1" customWidth="1"/>
    <col min="7" max="10" width="5.26953125" bestFit="1" customWidth="1"/>
    <col min="11" max="11" width="5.58984375" bestFit="1" customWidth="1"/>
  </cols>
  <sheetData>
    <row r="1" spans="3:11" s="2" customFormat="1" x14ac:dyDescent="0.75">
      <c r="C1" s="41" t="s">
        <v>353</v>
      </c>
    </row>
    <row r="2" spans="3:11" x14ac:dyDescent="0.75">
      <c r="C2" s="236" t="s">
        <v>348</v>
      </c>
      <c r="D2" s="239" t="s">
        <v>351</v>
      </c>
      <c r="E2" s="239"/>
      <c r="F2" s="239"/>
      <c r="G2" s="239"/>
      <c r="H2" s="239"/>
      <c r="I2" s="239"/>
      <c r="J2" s="239"/>
      <c r="K2" s="239"/>
    </row>
    <row r="3" spans="3:11" ht="48.5" x14ac:dyDescent="0.75">
      <c r="C3" s="236"/>
      <c r="D3" s="197" t="s">
        <v>289</v>
      </c>
      <c r="E3" s="197" t="s">
        <v>288</v>
      </c>
      <c r="F3" s="197" t="s">
        <v>284</v>
      </c>
      <c r="G3" s="197" t="s">
        <v>287</v>
      </c>
      <c r="H3" s="197" t="s">
        <v>285</v>
      </c>
      <c r="I3" s="197" t="s">
        <v>286</v>
      </c>
      <c r="J3" s="197" t="s">
        <v>283</v>
      </c>
      <c r="K3" s="197" t="s">
        <v>99</v>
      </c>
    </row>
    <row r="4" spans="3:11" x14ac:dyDescent="0.75">
      <c r="C4" s="193" t="s">
        <v>168</v>
      </c>
      <c r="D4" s="194">
        <v>1219</v>
      </c>
      <c r="E4" s="194">
        <v>2141</v>
      </c>
      <c r="F4" s="194">
        <v>28746</v>
      </c>
      <c r="G4" s="194">
        <v>4164</v>
      </c>
      <c r="H4" s="194">
        <v>7133</v>
      </c>
      <c r="I4" s="194">
        <v>9342</v>
      </c>
      <c r="J4" s="194">
        <v>3741</v>
      </c>
      <c r="K4" s="194">
        <v>56486</v>
      </c>
    </row>
    <row r="5" spans="3:11" x14ac:dyDescent="0.75">
      <c r="C5" s="193" t="s">
        <v>280</v>
      </c>
      <c r="D5" s="195">
        <v>53</v>
      </c>
      <c r="E5" s="195">
        <v>66</v>
      </c>
      <c r="F5" s="195">
        <v>635</v>
      </c>
      <c r="G5" s="195">
        <v>71</v>
      </c>
      <c r="H5" s="195">
        <v>90</v>
      </c>
      <c r="I5" s="195">
        <v>147</v>
      </c>
      <c r="J5" s="195">
        <v>120</v>
      </c>
      <c r="K5" s="194">
        <v>1182</v>
      </c>
    </row>
    <row r="6" spans="3:11" x14ac:dyDescent="0.75">
      <c r="C6" s="193" t="s">
        <v>281</v>
      </c>
      <c r="D6" s="195">
        <v>5</v>
      </c>
      <c r="E6" s="195">
        <v>7</v>
      </c>
      <c r="F6" s="195">
        <v>78</v>
      </c>
      <c r="G6" s="195">
        <v>15</v>
      </c>
      <c r="H6" s="195">
        <v>23</v>
      </c>
      <c r="I6" s="195">
        <v>40</v>
      </c>
      <c r="J6" s="195">
        <v>44</v>
      </c>
      <c r="K6" s="195">
        <v>212</v>
      </c>
    </row>
    <row r="7" spans="3:11" x14ac:dyDescent="0.75">
      <c r="C7" s="191" t="s">
        <v>99</v>
      </c>
      <c r="D7" s="196">
        <v>1277</v>
      </c>
      <c r="E7" s="196">
        <v>2214</v>
      </c>
      <c r="F7" s="196">
        <v>29459</v>
      </c>
      <c r="G7" s="196">
        <v>4250</v>
      </c>
      <c r="H7" s="196">
        <v>7246</v>
      </c>
      <c r="I7" s="196">
        <v>9529</v>
      </c>
      <c r="J7" s="196">
        <v>3905</v>
      </c>
      <c r="K7" s="196">
        <v>57880</v>
      </c>
    </row>
    <row r="8" spans="3:11" x14ac:dyDescent="0.75">
      <c r="C8" s="187"/>
      <c r="D8" s="239" t="s">
        <v>352</v>
      </c>
      <c r="E8" s="239"/>
      <c r="F8" s="239"/>
      <c r="G8" s="239"/>
      <c r="H8" s="239"/>
      <c r="I8" s="239"/>
      <c r="J8" s="239"/>
      <c r="K8" s="239"/>
    </row>
    <row r="9" spans="3:11" x14ac:dyDescent="0.75">
      <c r="C9" s="193" t="s">
        <v>168</v>
      </c>
      <c r="D9" s="188">
        <v>95.5</v>
      </c>
      <c r="E9" s="188">
        <v>96.7</v>
      </c>
      <c r="F9" s="188">
        <v>97.6</v>
      </c>
      <c r="G9" s="188">
        <v>98</v>
      </c>
      <c r="H9" s="188">
        <v>98.4</v>
      </c>
      <c r="I9" s="188">
        <v>98</v>
      </c>
      <c r="J9" s="188">
        <v>95.8</v>
      </c>
      <c r="K9" s="188">
        <v>97.6</v>
      </c>
    </row>
    <row r="10" spans="3:11" x14ac:dyDescent="0.75">
      <c r="C10" s="193" t="s">
        <v>280</v>
      </c>
      <c r="D10" s="188">
        <v>4.2</v>
      </c>
      <c r="E10" s="188">
        <v>3</v>
      </c>
      <c r="F10" s="188">
        <v>2.2000000000000002</v>
      </c>
      <c r="G10" s="188">
        <v>1.7</v>
      </c>
      <c r="H10" s="188">
        <v>1.2</v>
      </c>
      <c r="I10" s="188">
        <v>1.5</v>
      </c>
      <c r="J10" s="188">
        <v>3.1</v>
      </c>
      <c r="K10" s="188">
        <v>2</v>
      </c>
    </row>
    <row r="11" spans="3:11" x14ac:dyDescent="0.75">
      <c r="C11" s="193" t="s">
        <v>281</v>
      </c>
      <c r="D11" s="188">
        <v>0.4</v>
      </c>
      <c r="E11" s="188">
        <v>0.3</v>
      </c>
      <c r="F11" s="188">
        <v>0.3</v>
      </c>
      <c r="G11" s="188">
        <v>0.4</v>
      </c>
      <c r="H11" s="188">
        <v>0.3</v>
      </c>
      <c r="I11" s="188">
        <v>0.4</v>
      </c>
      <c r="J11" s="188">
        <v>1.1000000000000001</v>
      </c>
      <c r="K11" s="188">
        <v>0.4</v>
      </c>
    </row>
    <row r="12" spans="3:11" x14ac:dyDescent="0.75">
      <c r="C12" s="187"/>
      <c r="D12" s="188">
        <v>100</v>
      </c>
      <c r="E12" s="188">
        <v>100</v>
      </c>
      <c r="F12" s="188">
        <v>100</v>
      </c>
      <c r="G12" s="188">
        <v>100</v>
      </c>
      <c r="H12" s="188">
        <v>100</v>
      </c>
      <c r="I12" s="188">
        <v>100</v>
      </c>
      <c r="J12" s="188">
        <v>100</v>
      </c>
      <c r="K12" s="188">
        <v>100</v>
      </c>
    </row>
    <row r="13" spans="3:11" x14ac:dyDescent="0.75">
      <c r="C13" s="180" t="s">
        <v>217</v>
      </c>
    </row>
  </sheetData>
  <mergeCells count="3">
    <mergeCell ref="C2:C3"/>
    <mergeCell ref="D2:K2"/>
    <mergeCell ref="D8:K8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7DCD-1DE1-45B1-BE49-A78E8509F491}">
  <dimension ref="B2:F26"/>
  <sheetViews>
    <sheetView workbookViewId="0">
      <selection activeCell="B3" sqref="B3:F25"/>
    </sheetView>
  </sheetViews>
  <sheetFormatPr defaultRowHeight="14.75" x14ac:dyDescent="0.75"/>
  <cols>
    <col min="2" max="2" width="4.26953125" customWidth="1"/>
    <col min="3" max="3" width="16.90625" bestFit="1" customWidth="1"/>
    <col min="4" max="4" width="11.7265625" bestFit="1" customWidth="1"/>
    <col min="5" max="5" width="16.90625" bestFit="1" customWidth="1"/>
    <col min="6" max="6" width="11.7265625" bestFit="1" customWidth="1"/>
  </cols>
  <sheetData>
    <row r="2" spans="2:6" s="42" customFormat="1" ht="15.75" x14ac:dyDescent="0.75">
      <c r="B2" s="179" t="s">
        <v>360</v>
      </c>
    </row>
    <row r="3" spans="2:6" x14ac:dyDescent="0.75">
      <c r="B3" s="171"/>
      <c r="C3" s="228" t="s">
        <v>109</v>
      </c>
      <c r="D3" s="228"/>
      <c r="E3" s="228" t="s">
        <v>110</v>
      </c>
      <c r="F3" s="228"/>
    </row>
    <row r="4" spans="2:6" x14ac:dyDescent="0.75">
      <c r="B4" s="171"/>
      <c r="C4" s="171" t="s">
        <v>354</v>
      </c>
      <c r="D4" s="171" t="s">
        <v>355</v>
      </c>
      <c r="E4" s="171" t="s">
        <v>354</v>
      </c>
      <c r="F4" s="171" t="s">
        <v>355</v>
      </c>
    </row>
    <row r="5" spans="2:6" x14ac:dyDescent="0.75">
      <c r="B5" s="164">
        <v>1</v>
      </c>
      <c r="C5" s="174" t="s">
        <v>170</v>
      </c>
      <c r="D5" s="164">
        <v>7780</v>
      </c>
      <c r="E5" s="174" t="s">
        <v>169</v>
      </c>
      <c r="F5" s="164">
        <v>7991</v>
      </c>
    </row>
    <row r="6" spans="2:6" x14ac:dyDescent="0.75">
      <c r="B6" s="164">
        <v>2</v>
      </c>
      <c r="C6" s="174" t="s">
        <v>172</v>
      </c>
      <c r="D6" s="164">
        <v>5477</v>
      </c>
      <c r="E6" s="174" t="s">
        <v>171</v>
      </c>
      <c r="F6" s="164">
        <v>3703</v>
      </c>
    </row>
    <row r="7" spans="2:6" x14ac:dyDescent="0.75">
      <c r="B7" s="164">
        <v>3</v>
      </c>
      <c r="C7" s="174" t="s">
        <v>169</v>
      </c>
      <c r="D7" s="164">
        <v>5415</v>
      </c>
      <c r="E7" s="174" t="s">
        <v>173</v>
      </c>
      <c r="F7" s="164">
        <v>3031</v>
      </c>
    </row>
    <row r="8" spans="2:6" x14ac:dyDescent="0.75">
      <c r="B8" s="164">
        <v>4</v>
      </c>
      <c r="C8" s="174" t="s">
        <v>173</v>
      </c>
      <c r="D8" s="164">
        <v>3367</v>
      </c>
      <c r="E8" s="174" t="s">
        <v>174</v>
      </c>
      <c r="F8" s="164">
        <v>2693</v>
      </c>
    </row>
    <row r="9" spans="2:6" x14ac:dyDescent="0.75">
      <c r="B9" s="164">
        <v>5</v>
      </c>
      <c r="C9" s="174" t="s">
        <v>175</v>
      </c>
      <c r="D9" s="164">
        <v>2927</v>
      </c>
      <c r="E9" s="174" t="s">
        <v>175</v>
      </c>
      <c r="F9" s="164">
        <v>2378</v>
      </c>
    </row>
    <row r="10" spans="2:6" x14ac:dyDescent="0.75">
      <c r="B10" s="164">
        <v>6</v>
      </c>
      <c r="C10" s="174" t="s">
        <v>356</v>
      </c>
      <c r="D10" s="164">
        <v>2376</v>
      </c>
      <c r="E10" s="174" t="s">
        <v>170</v>
      </c>
      <c r="F10" s="164">
        <v>2310</v>
      </c>
    </row>
    <row r="11" spans="2:6" x14ac:dyDescent="0.75">
      <c r="B11" s="164">
        <v>7</v>
      </c>
      <c r="C11" s="174" t="s">
        <v>176</v>
      </c>
      <c r="D11" s="164">
        <v>2117</v>
      </c>
      <c r="E11" s="174" t="s">
        <v>180</v>
      </c>
      <c r="F11" s="164">
        <v>2112</v>
      </c>
    </row>
    <row r="12" spans="2:6" x14ac:dyDescent="0.75">
      <c r="B12" s="164">
        <v>8</v>
      </c>
      <c r="C12" s="174" t="s">
        <v>181</v>
      </c>
      <c r="D12" s="164">
        <v>1799</v>
      </c>
      <c r="E12" s="174" t="s">
        <v>176</v>
      </c>
      <c r="F12" s="164">
        <v>2055</v>
      </c>
    </row>
    <row r="13" spans="2:6" x14ac:dyDescent="0.75">
      <c r="B13" s="164">
        <v>9</v>
      </c>
      <c r="C13" s="174" t="s">
        <v>178</v>
      </c>
      <c r="D13" s="164">
        <v>1759</v>
      </c>
      <c r="E13" s="174" t="s">
        <v>179</v>
      </c>
      <c r="F13" s="164">
        <v>1964</v>
      </c>
    </row>
    <row r="14" spans="2:6" x14ac:dyDescent="0.75">
      <c r="B14" s="164">
        <v>10</v>
      </c>
      <c r="C14" s="174" t="s">
        <v>179</v>
      </c>
      <c r="D14" s="164">
        <v>1647</v>
      </c>
      <c r="E14" s="174" t="s">
        <v>177</v>
      </c>
      <c r="F14" s="164">
        <v>1824</v>
      </c>
    </row>
    <row r="15" spans="2:6" x14ac:dyDescent="0.75">
      <c r="B15" s="164">
        <v>11</v>
      </c>
      <c r="C15" s="174" t="s">
        <v>180</v>
      </c>
      <c r="D15" s="164">
        <v>1497</v>
      </c>
      <c r="E15" s="174" t="s">
        <v>185</v>
      </c>
      <c r="F15" s="164">
        <v>1760</v>
      </c>
    </row>
    <row r="16" spans="2:6" x14ac:dyDescent="0.75">
      <c r="B16" s="164">
        <v>12</v>
      </c>
      <c r="C16" s="174" t="s">
        <v>183</v>
      </c>
      <c r="D16" s="164">
        <v>1390</v>
      </c>
      <c r="E16" s="174" t="s">
        <v>182</v>
      </c>
      <c r="F16" s="164">
        <v>1553</v>
      </c>
    </row>
    <row r="17" spans="2:6" x14ac:dyDescent="0.75">
      <c r="B17" s="164">
        <v>13</v>
      </c>
      <c r="C17" s="174" t="s">
        <v>189</v>
      </c>
      <c r="D17" s="164">
        <v>1282</v>
      </c>
      <c r="E17" s="174" t="s">
        <v>184</v>
      </c>
      <c r="F17" s="164">
        <v>1320</v>
      </c>
    </row>
    <row r="18" spans="2:6" x14ac:dyDescent="0.75">
      <c r="B18" s="164">
        <v>14</v>
      </c>
      <c r="C18" s="174" t="s">
        <v>187</v>
      </c>
      <c r="D18" s="164">
        <v>1268</v>
      </c>
      <c r="E18" s="174" t="s">
        <v>188</v>
      </c>
      <c r="F18" s="164">
        <v>1279</v>
      </c>
    </row>
    <row r="19" spans="2:6" x14ac:dyDescent="0.75">
      <c r="B19" s="164">
        <v>15</v>
      </c>
      <c r="C19" s="174" t="s">
        <v>186</v>
      </c>
      <c r="D19" s="164">
        <v>1264</v>
      </c>
      <c r="E19" s="174" t="s">
        <v>357</v>
      </c>
      <c r="F19" s="164">
        <v>1222</v>
      </c>
    </row>
    <row r="20" spans="2:6" x14ac:dyDescent="0.75">
      <c r="B20" s="164">
        <v>16</v>
      </c>
      <c r="C20" s="174" t="s">
        <v>358</v>
      </c>
      <c r="D20" s="164">
        <v>1128</v>
      </c>
      <c r="E20" s="174" t="s">
        <v>190</v>
      </c>
      <c r="F20" s="164">
        <v>1184</v>
      </c>
    </row>
    <row r="21" spans="2:6" x14ac:dyDescent="0.75">
      <c r="B21" s="164">
        <v>17</v>
      </c>
      <c r="C21" s="174" t="s">
        <v>191</v>
      </c>
      <c r="D21" s="164">
        <v>1090</v>
      </c>
      <c r="E21" s="174" t="s">
        <v>192</v>
      </c>
      <c r="F21" s="164">
        <v>1065</v>
      </c>
    </row>
    <row r="22" spans="2:6" x14ac:dyDescent="0.75">
      <c r="B22" s="164">
        <v>18</v>
      </c>
      <c r="C22" s="174" t="s">
        <v>193</v>
      </c>
      <c r="D22" s="164">
        <v>1036</v>
      </c>
      <c r="E22" s="174" t="s">
        <v>194</v>
      </c>
      <c r="F22" s="164">
        <v>1032</v>
      </c>
    </row>
    <row r="23" spans="2:6" x14ac:dyDescent="0.75">
      <c r="B23" s="164">
        <v>19</v>
      </c>
      <c r="C23" s="174" t="s">
        <v>188</v>
      </c>
      <c r="D23" s="164">
        <v>1007</v>
      </c>
      <c r="E23" s="174" t="s">
        <v>195</v>
      </c>
      <c r="F23" s="164">
        <v>948</v>
      </c>
    </row>
    <row r="24" spans="2:6" x14ac:dyDescent="0.75">
      <c r="B24" s="164">
        <v>20</v>
      </c>
      <c r="C24" s="174" t="s">
        <v>195</v>
      </c>
      <c r="D24" s="164">
        <v>1003</v>
      </c>
      <c r="E24" s="174" t="s">
        <v>359</v>
      </c>
      <c r="F24" s="164">
        <v>930</v>
      </c>
    </row>
    <row r="25" spans="2:6" x14ac:dyDescent="0.75">
      <c r="B25" s="174"/>
      <c r="C25" s="261"/>
      <c r="D25" s="262">
        <v>46629</v>
      </c>
      <c r="E25" s="263"/>
      <c r="F25" s="262">
        <v>42354</v>
      </c>
    </row>
    <row r="26" spans="2:6" x14ac:dyDescent="0.75">
      <c r="B26" s="25" t="s">
        <v>217</v>
      </c>
    </row>
  </sheetData>
  <mergeCells count="2">
    <mergeCell ref="C3:D3"/>
    <mergeCell ref="E3:F3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1CF52-19D7-4B59-BA73-C8ED3569DA75}">
  <dimension ref="A1:I24"/>
  <sheetViews>
    <sheetView workbookViewId="0">
      <selection activeCell="A24" sqref="A24"/>
    </sheetView>
  </sheetViews>
  <sheetFormatPr defaultRowHeight="14.75" x14ac:dyDescent="0.75"/>
  <cols>
    <col min="1" max="1" width="4.7265625" bestFit="1" customWidth="1"/>
    <col min="3" max="3" width="22.86328125" customWidth="1"/>
    <col min="7" max="7" width="4.7265625" bestFit="1" customWidth="1"/>
    <col min="8" max="8" width="28.76953125" bestFit="1" customWidth="1"/>
    <col min="9" max="9" width="3.6796875" bestFit="1" customWidth="1"/>
  </cols>
  <sheetData>
    <row r="1" spans="1:9" ht="15.75" x14ac:dyDescent="0.75">
      <c r="A1" s="179" t="s">
        <v>390</v>
      </c>
    </row>
    <row r="2" spans="1:9" ht="15.75" customHeight="1" x14ac:dyDescent="0.75">
      <c r="A2" s="1"/>
      <c r="B2" s="242" t="s">
        <v>361</v>
      </c>
      <c r="C2" s="243"/>
      <c r="D2" s="243"/>
      <c r="E2" s="244"/>
      <c r="F2" s="202"/>
      <c r="G2" s="202"/>
      <c r="H2" s="245" t="s">
        <v>362</v>
      </c>
      <c r="I2" s="246"/>
    </row>
    <row r="3" spans="1:9" x14ac:dyDescent="0.75">
      <c r="A3" s="198" t="s">
        <v>363</v>
      </c>
      <c r="B3" s="247" t="s">
        <v>364</v>
      </c>
      <c r="C3" s="247"/>
      <c r="D3" s="247" t="s">
        <v>365</v>
      </c>
      <c r="E3" s="247"/>
      <c r="F3" s="1"/>
      <c r="G3" s="198" t="s">
        <v>363</v>
      </c>
      <c r="H3" s="190" t="s">
        <v>364</v>
      </c>
      <c r="I3" s="190" t="s">
        <v>365</v>
      </c>
    </row>
    <row r="4" spans="1:9" x14ac:dyDescent="0.75">
      <c r="A4" s="187">
        <v>1</v>
      </c>
      <c r="B4" s="248" t="s">
        <v>366</v>
      </c>
      <c r="C4" s="248"/>
      <c r="D4" s="241">
        <v>9.5</v>
      </c>
      <c r="E4" s="241"/>
      <c r="F4" s="1"/>
      <c r="G4" s="174">
        <v>1</v>
      </c>
      <c r="H4" s="201" t="s">
        <v>366</v>
      </c>
      <c r="I4" s="200">
        <v>9.8000000000000007</v>
      </c>
    </row>
    <row r="5" spans="1:9" x14ac:dyDescent="0.75">
      <c r="A5" s="187">
        <v>2</v>
      </c>
      <c r="B5" s="240" t="s">
        <v>367</v>
      </c>
      <c r="C5" s="240"/>
      <c r="D5" s="241">
        <v>4</v>
      </c>
      <c r="E5" s="241"/>
      <c r="F5" s="1"/>
      <c r="G5" s="174">
        <v>2</v>
      </c>
      <c r="H5" s="201" t="s">
        <v>367</v>
      </c>
      <c r="I5" s="200">
        <v>4.3</v>
      </c>
    </row>
    <row r="6" spans="1:9" x14ac:dyDescent="0.75">
      <c r="A6" s="187">
        <v>3</v>
      </c>
      <c r="B6" s="240" t="s">
        <v>368</v>
      </c>
      <c r="C6" s="240"/>
      <c r="D6" s="241">
        <v>2.9</v>
      </c>
      <c r="E6" s="241"/>
      <c r="F6" s="1"/>
      <c r="G6" s="174">
        <v>3</v>
      </c>
      <c r="H6" s="201" t="s">
        <v>368</v>
      </c>
      <c r="I6" s="200">
        <v>3.7</v>
      </c>
    </row>
    <row r="7" spans="1:9" x14ac:dyDescent="0.75">
      <c r="A7" s="187">
        <v>4</v>
      </c>
      <c r="B7" s="240" t="s">
        <v>369</v>
      </c>
      <c r="C7" s="240"/>
      <c r="D7" s="241">
        <v>2.8</v>
      </c>
      <c r="E7" s="241"/>
      <c r="F7" s="1"/>
      <c r="G7" s="174">
        <v>4</v>
      </c>
      <c r="H7" s="201" t="s">
        <v>370</v>
      </c>
      <c r="I7" s="200">
        <v>2.8</v>
      </c>
    </row>
    <row r="8" spans="1:9" x14ac:dyDescent="0.75">
      <c r="A8" s="187">
        <v>5</v>
      </c>
      <c r="B8" s="240" t="s">
        <v>371</v>
      </c>
      <c r="C8" s="240"/>
      <c r="D8" s="241">
        <v>2.7</v>
      </c>
      <c r="E8" s="241"/>
      <c r="F8" s="1"/>
      <c r="G8" s="174">
        <v>5</v>
      </c>
      <c r="H8" s="201" t="s">
        <v>372</v>
      </c>
      <c r="I8" s="200">
        <v>2.7</v>
      </c>
    </row>
    <row r="9" spans="1:9" x14ac:dyDescent="0.75">
      <c r="A9" s="187">
        <v>6</v>
      </c>
      <c r="B9" s="240" t="s">
        <v>373</v>
      </c>
      <c r="C9" s="240"/>
      <c r="D9" s="241">
        <v>2.6</v>
      </c>
      <c r="E9" s="241"/>
      <c r="F9" s="1"/>
      <c r="G9" s="174">
        <v>6</v>
      </c>
      <c r="H9" s="201" t="s">
        <v>369</v>
      </c>
      <c r="I9" s="200">
        <v>2.6</v>
      </c>
    </row>
    <row r="10" spans="1:9" x14ac:dyDescent="0.75">
      <c r="A10" s="187">
        <v>7</v>
      </c>
      <c r="B10" s="240" t="s">
        <v>374</v>
      </c>
      <c r="C10" s="240"/>
      <c r="D10" s="241">
        <v>2.2999999999999998</v>
      </c>
      <c r="E10" s="241"/>
      <c r="F10" s="1"/>
      <c r="G10" s="174">
        <v>7</v>
      </c>
      <c r="H10" s="201" t="s">
        <v>374</v>
      </c>
      <c r="I10" s="200">
        <v>2.1</v>
      </c>
    </row>
    <row r="11" spans="1:9" x14ac:dyDescent="0.75">
      <c r="A11" s="187">
        <v>8</v>
      </c>
      <c r="B11" s="240" t="s">
        <v>372</v>
      </c>
      <c r="C11" s="240"/>
      <c r="D11" s="241">
        <v>2.2000000000000002</v>
      </c>
      <c r="E11" s="241"/>
      <c r="F11" s="1"/>
      <c r="G11" s="174">
        <v>8</v>
      </c>
      <c r="H11" s="201" t="s">
        <v>375</v>
      </c>
      <c r="I11" s="200">
        <v>2.1</v>
      </c>
    </row>
    <row r="12" spans="1:9" x14ac:dyDescent="0.75">
      <c r="A12" s="187">
        <v>9</v>
      </c>
      <c r="B12" s="240" t="s">
        <v>375</v>
      </c>
      <c r="C12" s="240"/>
      <c r="D12" s="241">
        <v>2</v>
      </c>
      <c r="E12" s="241"/>
      <c r="F12" s="1"/>
      <c r="G12" s="174">
        <v>9</v>
      </c>
      <c r="H12" s="201" t="s">
        <v>376</v>
      </c>
      <c r="I12" s="200">
        <v>1.1000000000000001</v>
      </c>
    </row>
    <row r="13" spans="1:9" x14ac:dyDescent="0.75">
      <c r="A13" s="187">
        <v>10</v>
      </c>
      <c r="B13" s="240" t="s">
        <v>370</v>
      </c>
      <c r="C13" s="240"/>
      <c r="D13" s="241">
        <v>1.6</v>
      </c>
      <c r="E13" s="241"/>
      <c r="F13" s="1"/>
      <c r="G13" s="174">
        <v>10</v>
      </c>
      <c r="H13" s="201" t="s">
        <v>377</v>
      </c>
      <c r="I13" s="200">
        <v>1</v>
      </c>
    </row>
    <row r="14" spans="1:9" x14ac:dyDescent="0.75">
      <c r="A14" s="187">
        <v>11</v>
      </c>
      <c r="B14" s="240" t="s">
        <v>378</v>
      </c>
      <c r="C14" s="240"/>
      <c r="D14" s="241">
        <v>1.2</v>
      </c>
      <c r="E14" s="241"/>
      <c r="F14" s="1"/>
      <c r="G14" s="174">
        <v>11</v>
      </c>
      <c r="H14" s="201" t="s">
        <v>379</v>
      </c>
      <c r="I14" s="200">
        <v>1</v>
      </c>
    </row>
    <row r="15" spans="1:9" x14ac:dyDescent="0.75">
      <c r="A15" s="187">
        <v>12</v>
      </c>
      <c r="B15" s="240" t="s">
        <v>380</v>
      </c>
      <c r="C15" s="240"/>
      <c r="D15" s="241">
        <v>1.1000000000000001</v>
      </c>
      <c r="E15" s="241"/>
      <c r="F15" s="1"/>
      <c r="G15" s="174">
        <v>12</v>
      </c>
      <c r="H15" s="201" t="s">
        <v>373</v>
      </c>
      <c r="I15" s="200">
        <v>1</v>
      </c>
    </row>
    <row r="16" spans="1:9" x14ac:dyDescent="0.75">
      <c r="A16" s="187">
        <v>13</v>
      </c>
      <c r="B16" s="240" t="s">
        <v>381</v>
      </c>
      <c r="C16" s="240"/>
      <c r="D16" s="241">
        <v>1</v>
      </c>
      <c r="E16" s="241"/>
      <c r="F16" s="1"/>
      <c r="G16" s="174">
        <v>13</v>
      </c>
      <c r="H16" s="201" t="s">
        <v>378</v>
      </c>
      <c r="I16" s="200">
        <v>1</v>
      </c>
    </row>
    <row r="17" spans="1:9" x14ac:dyDescent="0.75">
      <c r="A17" s="187">
        <v>14</v>
      </c>
      <c r="B17" s="240" t="s">
        <v>382</v>
      </c>
      <c r="C17" s="240"/>
      <c r="D17" s="241">
        <v>1</v>
      </c>
      <c r="E17" s="241"/>
      <c r="F17" s="1"/>
      <c r="G17" s="174">
        <v>14</v>
      </c>
      <c r="H17" s="201" t="s">
        <v>383</v>
      </c>
      <c r="I17" s="200">
        <v>0.9</v>
      </c>
    </row>
    <row r="18" spans="1:9" x14ac:dyDescent="0.75">
      <c r="A18" s="187">
        <v>15</v>
      </c>
      <c r="B18" s="240" t="s">
        <v>376</v>
      </c>
      <c r="C18" s="240"/>
      <c r="D18" s="241">
        <v>0.9</v>
      </c>
      <c r="E18" s="241"/>
      <c r="F18" s="1"/>
      <c r="G18" s="174">
        <v>15</v>
      </c>
      <c r="H18" s="201" t="s">
        <v>382</v>
      </c>
      <c r="I18" s="200">
        <v>0.9</v>
      </c>
    </row>
    <row r="19" spans="1:9" x14ac:dyDescent="0.75">
      <c r="A19" s="187">
        <v>16</v>
      </c>
      <c r="B19" s="240" t="s">
        <v>379</v>
      </c>
      <c r="C19" s="240"/>
      <c r="D19" s="241">
        <v>0.9</v>
      </c>
      <c r="E19" s="241"/>
      <c r="F19" s="1"/>
      <c r="G19" s="174">
        <v>16</v>
      </c>
      <c r="H19" s="201" t="s">
        <v>384</v>
      </c>
      <c r="I19" s="200">
        <v>0.8</v>
      </c>
    </row>
    <row r="20" spans="1:9" x14ac:dyDescent="0.75">
      <c r="A20" s="187">
        <v>17</v>
      </c>
      <c r="B20" s="240" t="s">
        <v>384</v>
      </c>
      <c r="C20" s="240"/>
      <c r="D20" s="241">
        <v>0.8</v>
      </c>
      <c r="E20" s="241"/>
      <c r="F20" s="1"/>
      <c r="G20" s="174">
        <v>17</v>
      </c>
      <c r="H20" s="201" t="s">
        <v>371</v>
      </c>
      <c r="I20" s="200">
        <v>0.8</v>
      </c>
    </row>
    <row r="21" spans="1:9" x14ac:dyDescent="0.75">
      <c r="A21" s="187">
        <v>18</v>
      </c>
      <c r="B21" s="240" t="s">
        <v>377</v>
      </c>
      <c r="C21" s="240"/>
      <c r="D21" s="241">
        <v>0.8</v>
      </c>
      <c r="E21" s="241"/>
      <c r="F21" s="1"/>
      <c r="G21" s="174">
        <v>18</v>
      </c>
      <c r="H21" s="201" t="s">
        <v>385</v>
      </c>
      <c r="I21" s="200">
        <v>0.8</v>
      </c>
    </row>
    <row r="22" spans="1:9" x14ac:dyDescent="0.75">
      <c r="A22" s="187">
        <v>19</v>
      </c>
      <c r="B22" s="240" t="s">
        <v>386</v>
      </c>
      <c r="C22" s="240"/>
      <c r="D22" s="241">
        <v>0.7</v>
      </c>
      <c r="E22" s="241"/>
      <c r="F22" s="1"/>
      <c r="G22" s="174">
        <v>19</v>
      </c>
      <c r="H22" s="201" t="s">
        <v>387</v>
      </c>
      <c r="I22" s="200">
        <v>0.8</v>
      </c>
    </row>
    <row r="23" spans="1:9" x14ac:dyDescent="0.75">
      <c r="A23" s="187">
        <v>20</v>
      </c>
      <c r="B23" s="240" t="s">
        <v>388</v>
      </c>
      <c r="C23" s="240"/>
      <c r="D23" s="241">
        <v>0.7</v>
      </c>
      <c r="E23" s="241"/>
      <c r="F23" s="1"/>
      <c r="G23" s="174">
        <v>20</v>
      </c>
      <c r="H23" s="201" t="s">
        <v>389</v>
      </c>
      <c r="I23" s="200">
        <v>0.7</v>
      </c>
    </row>
    <row r="24" spans="1:9" x14ac:dyDescent="0.75">
      <c r="A24" s="3" t="s">
        <v>217</v>
      </c>
    </row>
  </sheetData>
  <mergeCells count="44">
    <mergeCell ref="B3:C3"/>
    <mergeCell ref="D3:E3"/>
    <mergeCell ref="B4:C4"/>
    <mergeCell ref="D4:E4"/>
    <mergeCell ref="B5:C5"/>
    <mergeCell ref="D5:E5"/>
    <mergeCell ref="B6:C6"/>
    <mergeCell ref="D6:E6"/>
    <mergeCell ref="B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23:C23"/>
    <mergeCell ref="D23:E23"/>
    <mergeCell ref="B2:E2"/>
    <mergeCell ref="H2:I2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59DE-36F4-44BE-98DB-23F22EF758A2}">
  <dimension ref="B1:H24"/>
  <sheetViews>
    <sheetView workbookViewId="0">
      <selection activeCell="B24" sqref="B24"/>
    </sheetView>
  </sheetViews>
  <sheetFormatPr defaultRowHeight="14.75" x14ac:dyDescent="0.75"/>
  <cols>
    <col min="3" max="3" width="28.76953125" bestFit="1" customWidth="1"/>
    <col min="4" max="4" width="3.6796875" bestFit="1" customWidth="1"/>
    <col min="6" max="6" width="5.26953125" bestFit="1" customWidth="1"/>
    <col min="7" max="7" width="31.86328125" bestFit="1" customWidth="1"/>
    <col min="8" max="8" width="4.6796875" bestFit="1" customWidth="1"/>
  </cols>
  <sheetData>
    <row r="1" spans="2:8" ht="15.5" x14ac:dyDescent="0.75">
      <c r="B1" s="5" t="s">
        <v>401</v>
      </c>
    </row>
    <row r="2" spans="2:8" x14ac:dyDescent="0.75">
      <c r="B2" s="249" t="s">
        <v>391</v>
      </c>
      <c r="C2" s="249"/>
      <c r="D2" s="249"/>
      <c r="E2" s="203"/>
      <c r="F2" s="249" t="s">
        <v>392</v>
      </c>
      <c r="G2" s="249"/>
      <c r="H2" s="249"/>
    </row>
    <row r="3" spans="2:8" x14ac:dyDescent="0.75">
      <c r="B3" s="190" t="s">
        <v>363</v>
      </c>
      <c r="C3" s="190" t="s">
        <v>364</v>
      </c>
      <c r="D3" s="190" t="s">
        <v>365</v>
      </c>
      <c r="E3" s="1"/>
      <c r="F3" s="190" t="s">
        <v>363</v>
      </c>
      <c r="G3" s="190" t="s">
        <v>364</v>
      </c>
      <c r="H3" s="190" t="s">
        <v>365</v>
      </c>
    </row>
    <row r="4" spans="2:8" x14ac:dyDescent="0.75">
      <c r="B4" s="174">
        <v>1</v>
      </c>
      <c r="C4" s="201" t="s">
        <v>366</v>
      </c>
      <c r="D4" s="200">
        <v>9.6</v>
      </c>
      <c r="E4" s="1"/>
      <c r="F4" s="174">
        <v>1</v>
      </c>
      <c r="G4" s="201" t="s">
        <v>366</v>
      </c>
      <c r="H4" s="200">
        <v>31.6</v>
      </c>
    </row>
    <row r="5" spans="2:8" x14ac:dyDescent="0.75">
      <c r="B5" s="174">
        <v>2</v>
      </c>
      <c r="C5" s="201" t="s">
        <v>367</v>
      </c>
      <c r="D5" s="200">
        <v>4.0999999999999996</v>
      </c>
      <c r="E5" s="1"/>
      <c r="F5" s="174">
        <v>2</v>
      </c>
      <c r="G5" s="201" t="s">
        <v>367</v>
      </c>
      <c r="H5" s="200">
        <v>13.2</v>
      </c>
    </row>
    <row r="6" spans="2:8" x14ac:dyDescent="0.75">
      <c r="B6" s="174">
        <v>3</v>
      </c>
      <c r="C6" s="199" t="s">
        <v>368</v>
      </c>
      <c r="D6" s="200">
        <v>3.3</v>
      </c>
      <c r="E6" s="1"/>
      <c r="F6" s="174">
        <v>3</v>
      </c>
      <c r="G6" s="199" t="s">
        <v>376</v>
      </c>
      <c r="H6" s="200">
        <v>3</v>
      </c>
    </row>
    <row r="7" spans="2:8" x14ac:dyDescent="0.75">
      <c r="B7" s="174">
        <v>4</v>
      </c>
      <c r="C7" s="201" t="s">
        <v>369</v>
      </c>
      <c r="D7" s="200">
        <v>2.7</v>
      </c>
      <c r="E7" s="1"/>
      <c r="F7" s="174">
        <v>4</v>
      </c>
      <c r="G7" s="201" t="s">
        <v>374</v>
      </c>
      <c r="H7" s="200">
        <v>2.7</v>
      </c>
    </row>
    <row r="8" spans="2:8" x14ac:dyDescent="0.75">
      <c r="B8" s="174">
        <v>5</v>
      </c>
      <c r="C8" s="201" t="s">
        <v>372</v>
      </c>
      <c r="D8" s="200">
        <v>2.4</v>
      </c>
      <c r="E8" s="1"/>
      <c r="F8" s="174">
        <v>5</v>
      </c>
      <c r="G8" s="201" t="s">
        <v>378</v>
      </c>
      <c r="H8" s="200">
        <v>1.6</v>
      </c>
    </row>
    <row r="9" spans="2:8" x14ac:dyDescent="0.75">
      <c r="B9" s="174">
        <v>6</v>
      </c>
      <c r="C9" s="201" t="s">
        <v>374</v>
      </c>
      <c r="D9" s="200">
        <v>2.2000000000000002</v>
      </c>
      <c r="E9" s="1"/>
      <c r="F9" s="174">
        <v>6</v>
      </c>
      <c r="G9" s="201" t="s">
        <v>393</v>
      </c>
      <c r="H9" s="200">
        <v>1.5</v>
      </c>
    </row>
    <row r="10" spans="2:8" x14ac:dyDescent="0.75">
      <c r="B10" s="174">
        <v>7</v>
      </c>
      <c r="C10" s="201" t="s">
        <v>370</v>
      </c>
      <c r="D10" s="200">
        <v>2.1</v>
      </c>
      <c r="E10" s="1"/>
      <c r="F10" s="174">
        <v>7</v>
      </c>
      <c r="G10" s="201" t="s">
        <v>377</v>
      </c>
      <c r="H10" s="200">
        <v>1.1000000000000001</v>
      </c>
    </row>
    <row r="11" spans="2:8" x14ac:dyDescent="0.75">
      <c r="B11" s="174">
        <v>8</v>
      </c>
      <c r="C11" s="201" t="s">
        <v>375</v>
      </c>
      <c r="D11" s="200">
        <v>2</v>
      </c>
      <c r="E11" s="1"/>
      <c r="F11" s="174">
        <v>8</v>
      </c>
      <c r="G11" s="201" t="s">
        <v>375</v>
      </c>
      <c r="H11" s="200">
        <v>1.1000000000000001</v>
      </c>
    </row>
    <row r="12" spans="2:8" x14ac:dyDescent="0.75">
      <c r="B12" s="174">
        <v>9</v>
      </c>
      <c r="C12" s="201" t="s">
        <v>373</v>
      </c>
      <c r="D12" s="200">
        <v>1.9</v>
      </c>
      <c r="E12" s="1"/>
      <c r="F12" s="174">
        <v>9</v>
      </c>
      <c r="G12" s="201" t="s">
        <v>394</v>
      </c>
      <c r="H12" s="200">
        <v>0.6</v>
      </c>
    </row>
    <row r="13" spans="2:8" x14ac:dyDescent="0.75">
      <c r="B13" s="174">
        <v>10</v>
      </c>
      <c r="C13" s="201" t="s">
        <v>371</v>
      </c>
      <c r="D13" s="200">
        <v>1.8</v>
      </c>
      <c r="E13" s="1"/>
      <c r="F13" s="174">
        <v>10</v>
      </c>
      <c r="G13" s="201" t="s">
        <v>388</v>
      </c>
      <c r="H13" s="200">
        <v>0.4</v>
      </c>
    </row>
    <row r="14" spans="2:8" x14ac:dyDescent="0.75">
      <c r="B14" s="174">
        <v>11</v>
      </c>
      <c r="C14" s="201" t="s">
        <v>378</v>
      </c>
      <c r="D14" s="200">
        <v>1.1000000000000001</v>
      </c>
      <c r="E14" s="1"/>
      <c r="F14" s="174">
        <v>11</v>
      </c>
      <c r="G14" s="201" t="s">
        <v>395</v>
      </c>
      <c r="H14" s="200">
        <v>0.3</v>
      </c>
    </row>
    <row r="15" spans="2:8" x14ac:dyDescent="0.75">
      <c r="B15" s="174">
        <v>12</v>
      </c>
      <c r="C15" s="201" t="s">
        <v>376</v>
      </c>
      <c r="D15" s="200">
        <v>1</v>
      </c>
      <c r="E15" s="1"/>
      <c r="F15" s="174">
        <v>12</v>
      </c>
      <c r="G15" s="201" t="s">
        <v>384</v>
      </c>
      <c r="H15" s="200">
        <v>0.2</v>
      </c>
    </row>
    <row r="16" spans="2:8" x14ac:dyDescent="0.75">
      <c r="B16" s="174">
        <v>13</v>
      </c>
      <c r="C16" s="201" t="s">
        <v>379</v>
      </c>
      <c r="D16" s="200">
        <v>0.9</v>
      </c>
      <c r="E16" s="1"/>
      <c r="F16" s="174">
        <v>13</v>
      </c>
      <c r="G16" s="201" t="s">
        <v>396</v>
      </c>
      <c r="H16" s="200">
        <v>0.2</v>
      </c>
    </row>
    <row r="17" spans="2:8" x14ac:dyDescent="0.75">
      <c r="B17" s="174">
        <v>14</v>
      </c>
      <c r="C17" s="201" t="s">
        <v>382</v>
      </c>
      <c r="D17" s="200">
        <v>0.9</v>
      </c>
      <c r="E17" s="1"/>
      <c r="F17" s="174">
        <v>14</v>
      </c>
      <c r="G17" s="201" t="s">
        <v>397</v>
      </c>
      <c r="H17" s="200">
        <v>0.2</v>
      </c>
    </row>
    <row r="18" spans="2:8" x14ac:dyDescent="0.75">
      <c r="B18" s="174">
        <v>15</v>
      </c>
      <c r="C18" s="201" t="s">
        <v>377</v>
      </c>
      <c r="D18" s="200">
        <v>0.9</v>
      </c>
      <c r="E18" s="1"/>
      <c r="F18" s="174">
        <v>15</v>
      </c>
      <c r="G18" s="201" t="s">
        <v>382</v>
      </c>
      <c r="H18" s="200">
        <v>0.2</v>
      </c>
    </row>
    <row r="19" spans="2:8" x14ac:dyDescent="0.75">
      <c r="B19" s="174">
        <v>16</v>
      </c>
      <c r="C19" s="201" t="s">
        <v>384</v>
      </c>
      <c r="D19" s="200">
        <v>0.8</v>
      </c>
      <c r="E19" s="1"/>
      <c r="F19" s="174">
        <v>16</v>
      </c>
      <c r="G19" s="201" t="s">
        <v>371</v>
      </c>
      <c r="H19" s="200">
        <v>0.2</v>
      </c>
    </row>
    <row r="20" spans="2:8" x14ac:dyDescent="0.75">
      <c r="B20" s="174">
        <v>17</v>
      </c>
      <c r="C20" s="201" t="s">
        <v>380</v>
      </c>
      <c r="D20" s="200">
        <v>0.8</v>
      </c>
      <c r="E20" s="1"/>
      <c r="F20" s="174">
        <v>17</v>
      </c>
      <c r="G20" s="201" t="s">
        <v>398</v>
      </c>
      <c r="H20" s="200">
        <v>0.2</v>
      </c>
    </row>
    <row r="21" spans="2:8" x14ac:dyDescent="0.75">
      <c r="B21" s="174">
        <v>18</v>
      </c>
      <c r="C21" s="201" t="s">
        <v>383</v>
      </c>
      <c r="D21" s="200">
        <v>0.7</v>
      </c>
      <c r="E21" s="1"/>
      <c r="F21" s="174">
        <v>18</v>
      </c>
      <c r="G21" s="201" t="s">
        <v>369</v>
      </c>
      <c r="H21" s="200">
        <v>0.2</v>
      </c>
    </row>
    <row r="22" spans="2:8" x14ac:dyDescent="0.75">
      <c r="B22" s="174">
        <v>19</v>
      </c>
      <c r="C22" s="201" t="s">
        <v>399</v>
      </c>
      <c r="D22" s="200">
        <v>0.7</v>
      </c>
      <c r="E22" s="1"/>
      <c r="F22" s="174">
        <v>19</v>
      </c>
      <c r="G22" s="201" t="s">
        <v>400</v>
      </c>
      <c r="H22" s="200">
        <v>0.1</v>
      </c>
    </row>
    <row r="23" spans="2:8" x14ac:dyDescent="0.75">
      <c r="B23" s="174">
        <v>20</v>
      </c>
      <c r="C23" s="201" t="s">
        <v>389</v>
      </c>
      <c r="D23" s="200">
        <v>0.7</v>
      </c>
      <c r="E23" s="1"/>
      <c r="F23" s="174">
        <v>20</v>
      </c>
      <c r="G23" s="201" t="s">
        <v>368</v>
      </c>
      <c r="H23" s="200">
        <v>0.1</v>
      </c>
    </row>
    <row r="24" spans="2:8" x14ac:dyDescent="0.75">
      <c r="B24" s="3" t="s">
        <v>217</v>
      </c>
    </row>
  </sheetData>
  <mergeCells count="2">
    <mergeCell ref="B2:D2"/>
    <mergeCell ref="F2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B0FB7-8C73-4A86-8E88-9C60E4EA872D}">
  <dimension ref="B1:I23"/>
  <sheetViews>
    <sheetView workbookViewId="0">
      <selection activeCell="B2" sqref="B2:I23"/>
    </sheetView>
  </sheetViews>
  <sheetFormatPr defaultRowHeight="14.75" x14ac:dyDescent="0.75"/>
  <cols>
    <col min="3" max="3" width="27.953125" bestFit="1" customWidth="1"/>
    <col min="4" max="4" width="14.04296875" bestFit="1" customWidth="1"/>
    <col min="5" max="5" width="10.90625" bestFit="1" customWidth="1"/>
    <col min="6" max="6" width="4.26953125" bestFit="1" customWidth="1"/>
    <col min="7" max="7" width="27.953125" bestFit="1" customWidth="1"/>
    <col min="8" max="8" width="14.04296875" bestFit="1" customWidth="1"/>
    <col min="9" max="9" width="11.40625" bestFit="1" customWidth="1"/>
  </cols>
  <sheetData>
    <row r="1" spans="2:9" ht="15.5" x14ac:dyDescent="0.75">
      <c r="B1" s="5" t="s">
        <v>428</v>
      </c>
    </row>
    <row r="2" spans="2:9" x14ac:dyDescent="0.75">
      <c r="B2" s="260" t="s">
        <v>58</v>
      </c>
      <c r="C2" s="260"/>
      <c r="D2" s="260"/>
      <c r="E2" s="260"/>
      <c r="F2" s="260" t="s">
        <v>59</v>
      </c>
      <c r="G2" s="260"/>
      <c r="H2" s="260"/>
      <c r="I2" s="260"/>
    </row>
    <row r="3" spans="2:9" x14ac:dyDescent="0.75">
      <c r="B3" s="174" t="s">
        <v>402</v>
      </c>
      <c r="C3" s="258" t="s">
        <v>403</v>
      </c>
      <c r="D3" s="258" t="s">
        <v>200</v>
      </c>
      <c r="E3" s="258" t="s">
        <v>105</v>
      </c>
      <c r="F3" s="174" t="s">
        <v>404</v>
      </c>
      <c r="G3" s="258" t="s">
        <v>405</v>
      </c>
      <c r="H3" s="258" t="s">
        <v>200</v>
      </c>
      <c r="I3" s="258" t="s">
        <v>406</v>
      </c>
    </row>
    <row r="4" spans="2:9" x14ac:dyDescent="0.75">
      <c r="B4" s="164">
        <v>1</v>
      </c>
      <c r="C4" s="174" t="s">
        <v>407</v>
      </c>
      <c r="D4" s="164">
        <v>1101</v>
      </c>
      <c r="E4" s="259">
        <v>0.13</v>
      </c>
      <c r="F4" s="164">
        <v>1</v>
      </c>
      <c r="G4" s="174" t="s">
        <v>407</v>
      </c>
      <c r="H4" s="163">
        <v>1210</v>
      </c>
      <c r="I4" s="259">
        <v>0.17499999999999999</v>
      </c>
    </row>
    <row r="5" spans="2:9" x14ac:dyDescent="0.75">
      <c r="B5" s="164">
        <v>2</v>
      </c>
      <c r="C5" s="174" t="s">
        <v>408</v>
      </c>
      <c r="D5" s="164">
        <v>859</v>
      </c>
      <c r="E5" s="259">
        <v>0.10100000000000001</v>
      </c>
      <c r="F5" s="164">
        <v>2</v>
      </c>
      <c r="G5" s="174" t="s">
        <v>409</v>
      </c>
      <c r="H5" s="164">
        <v>724</v>
      </c>
      <c r="I5" s="259">
        <v>0.105</v>
      </c>
    </row>
    <row r="6" spans="2:9" x14ac:dyDescent="0.75">
      <c r="B6" s="164">
        <v>3</v>
      </c>
      <c r="C6" s="174" t="s">
        <v>410</v>
      </c>
      <c r="D6" s="164">
        <v>755</v>
      </c>
      <c r="E6" s="259">
        <v>8.8999999999999996E-2</v>
      </c>
      <c r="F6" s="164">
        <v>3</v>
      </c>
      <c r="G6" s="174" t="s">
        <v>410</v>
      </c>
      <c r="H6" s="164">
        <v>543</v>
      </c>
      <c r="I6" s="259">
        <v>7.8E-2</v>
      </c>
    </row>
    <row r="7" spans="2:9" x14ac:dyDescent="0.75">
      <c r="B7" s="164">
        <v>4</v>
      </c>
      <c r="C7" s="174" t="s">
        <v>409</v>
      </c>
      <c r="D7" s="164">
        <v>743</v>
      </c>
      <c r="E7" s="259">
        <v>8.7999999999999995E-2</v>
      </c>
      <c r="F7" s="164">
        <v>4</v>
      </c>
      <c r="G7" s="174" t="s">
        <v>408</v>
      </c>
      <c r="H7" s="164">
        <v>484</v>
      </c>
      <c r="I7" s="259">
        <v>7.0000000000000007E-2</v>
      </c>
    </row>
    <row r="8" spans="2:9" x14ac:dyDescent="0.75">
      <c r="B8" s="164">
        <v>5</v>
      </c>
      <c r="C8" s="174" t="s">
        <v>411</v>
      </c>
      <c r="D8" s="164">
        <v>377</v>
      </c>
      <c r="E8" s="259">
        <v>4.3999999999999997E-2</v>
      </c>
      <c r="F8" s="164">
        <v>5</v>
      </c>
      <c r="G8" s="174" t="s">
        <v>412</v>
      </c>
      <c r="H8" s="164">
        <v>455</v>
      </c>
      <c r="I8" s="259">
        <v>6.6000000000000003E-2</v>
      </c>
    </row>
    <row r="9" spans="2:9" x14ac:dyDescent="0.75">
      <c r="B9" s="164">
        <v>6</v>
      </c>
      <c r="C9" s="174" t="s">
        <v>412</v>
      </c>
      <c r="D9" s="164">
        <v>376</v>
      </c>
      <c r="E9" s="259">
        <v>4.3999999999999997E-2</v>
      </c>
      <c r="F9" s="164">
        <v>6</v>
      </c>
      <c r="G9" s="174" t="s">
        <v>413</v>
      </c>
      <c r="H9" s="164">
        <v>344</v>
      </c>
      <c r="I9" s="259">
        <v>0.05</v>
      </c>
    </row>
    <row r="10" spans="2:9" x14ac:dyDescent="0.75">
      <c r="B10" s="164">
        <v>7</v>
      </c>
      <c r="C10" s="174" t="s">
        <v>414</v>
      </c>
      <c r="D10" s="164">
        <v>364</v>
      </c>
      <c r="E10" s="259">
        <v>4.2999999999999997E-2</v>
      </c>
      <c r="F10" s="164">
        <v>7</v>
      </c>
      <c r="G10" s="174" t="s">
        <v>370</v>
      </c>
      <c r="H10" s="164">
        <v>329</v>
      </c>
      <c r="I10" s="259">
        <v>4.8000000000000001E-2</v>
      </c>
    </row>
    <row r="11" spans="2:9" x14ac:dyDescent="0.75">
      <c r="B11" s="164">
        <v>8</v>
      </c>
      <c r="C11" s="174" t="s">
        <v>415</v>
      </c>
      <c r="D11" s="164">
        <v>321</v>
      </c>
      <c r="E11" s="259">
        <v>3.7999999999999999E-2</v>
      </c>
      <c r="F11" s="164">
        <v>8</v>
      </c>
      <c r="G11" s="174" t="s">
        <v>415</v>
      </c>
      <c r="H11" s="164">
        <v>203</v>
      </c>
      <c r="I11" s="259">
        <v>2.9000000000000001E-2</v>
      </c>
    </row>
    <row r="12" spans="2:9" x14ac:dyDescent="0.75">
      <c r="B12" s="164">
        <v>9</v>
      </c>
      <c r="C12" s="174" t="s">
        <v>416</v>
      </c>
      <c r="D12" s="164">
        <v>314</v>
      </c>
      <c r="E12" s="259">
        <v>3.6999999999999998E-2</v>
      </c>
      <c r="F12" s="164">
        <v>9</v>
      </c>
      <c r="G12" s="174" t="s">
        <v>411</v>
      </c>
      <c r="H12" s="164">
        <v>162</v>
      </c>
      <c r="I12" s="259">
        <v>2.3E-2</v>
      </c>
    </row>
    <row r="13" spans="2:9" x14ac:dyDescent="0.75">
      <c r="B13" s="164">
        <v>10</v>
      </c>
      <c r="C13" s="174" t="s">
        <v>370</v>
      </c>
      <c r="D13" s="164">
        <v>300</v>
      </c>
      <c r="E13" s="259">
        <v>3.5000000000000003E-2</v>
      </c>
      <c r="F13" s="164">
        <v>10</v>
      </c>
      <c r="G13" s="174" t="s">
        <v>377</v>
      </c>
      <c r="H13" s="164">
        <v>156</v>
      </c>
      <c r="I13" s="259">
        <v>2.3E-2</v>
      </c>
    </row>
    <row r="14" spans="2:9" x14ac:dyDescent="0.75">
      <c r="B14" s="164">
        <v>11</v>
      </c>
      <c r="C14" s="174" t="s">
        <v>377</v>
      </c>
      <c r="D14" s="164">
        <v>236</v>
      </c>
      <c r="E14" s="259">
        <v>2.8000000000000001E-2</v>
      </c>
      <c r="F14" s="164">
        <v>11</v>
      </c>
      <c r="G14" s="174" t="s">
        <v>417</v>
      </c>
      <c r="H14" s="164">
        <v>133</v>
      </c>
      <c r="I14" s="259">
        <v>1.9E-2</v>
      </c>
    </row>
    <row r="15" spans="2:9" x14ac:dyDescent="0.75">
      <c r="B15" s="164">
        <v>12</v>
      </c>
      <c r="C15" s="174" t="s">
        <v>418</v>
      </c>
      <c r="D15" s="164">
        <v>179</v>
      </c>
      <c r="E15" s="259">
        <v>2.1000000000000001E-2</v>
      </c>
      <c r="F15" s="164">
        <v>12</v>
      </c>
      <c r="G15" s="174" t="s">
        <v>419</v>
      </c>
      <c r="H15" s="164">
        <v>99</v>
      </c>
      <c r="I15" s="259">
        <v>1.4E-2</v>
      </c>
    </row>
    <row r="16" spans="2:9" x14ac:dyDescent="0.75">
      <c r="B16" s="164">
        <v>13</v>
      </c>
      <c r="C16" s="174" t="s">
        <v>420</v>
      </c>
      <c r="D16" s="164">
        <v>159</v>
      </c>
      <c r="E16" s="259">
        <v>1.9E-2</v>
      </c>
      <c r="F16" s="164">
        <v>13</v>
      </c>
      <c r="G16" s="174" t="s">
        <v>414</v>
      </c>
      <c r="H16" s="164">
        <v>89</v>
      </c>
      <c r="I16" s="259">
        <v>1.2999999999999999E-2</v>
      </c>
    </row>
    <row r="17" spans="2:9" x14ac:dyDescent="0.75">
      <c r="B17" s="164">
        <v>14</v>
      </c>
      <c r="C17" s="174" t="s">
        <v>421</v>
      </c>
      <c r="D17" s="164">
        <v>147</v>
      </c>
      <c r="E17" s="259">
        <v>1.7000000000000001E-2</v>
      </c>
      <c r="F17" s="164">
        <v>14</v>
      </c>
      <c r="G17" s="174" t="s">
        <v>418</v>
      </c>
      <c r="H17" s="164">
        <v>87</v>
      </c>
      <c r="I17" s="259">
        <v>1.2999999999999999E-2</v>
      </c>
    </row>
    <row r="18" spans="2:9" x14ac:dyDescent="0.75">
      <c r="B18" s="164">
        <v>15</v>
      </c>
      <c r="C18" s="174" t="s">
        <v>417</v>
      </c>
      <c r="D18" s="164">
        <v>143</v>
      </c>
      <c r="E18" s="259">
        <v>1.7000000000000001E-2</v>
      </c>
      <c r="F18" s="164">
        <v>15</v>
      </c>
      <c r="G18" s="174" t="s">
        <v>422</v>
      </c>
      <c r="H18" s="164">
        <v>79</v>
      </c>
      <c r="I18" s="259">
        <v>1.0999999999999999E-2</v>
      </c>
    </row>
    <row r="19" spans="2:9" x14ac:dyDescent="0.75">
      <c r="B19" s="164">
        <v>16</v>
      </c>
      <c r="C19" s="174" t="s">
        <v>419</v>
      </c>
      <c r="D19" s="164">
        <v>130</v>
      </c>
      <c r="E19" s="259">
        <v>1.4999999999999999E-2</v>
      </c>
      <c r="F19" s="164">
        <v>16</v>
      </c>
      <c r="G19" s="174" t="s">
        <v>423</v>
      </c>
      <c r="H19" s="164">
        <v>76</v>
      </c>
      <c r="I19" s="259">
        <v>1.0999999999999999E-2</v>
      </c>
    </row>
    <row r="20" spans="2:9" x14ac:dyDescent="0.75">
      <c r="B20" s="164">
        <v>17</v>
      </c>
      <c r="C20" s="174" t="s">
        <v>424</v>
      </c>
      <c r="D20" s="164">
        <v>106</v>
      </c>
      <c r="E20" s="259">
        <v>1.2999999999999999E-2</v>
      </c>
      <c r="F20" s="164">
        <v>17</v>
      </c>
      <c r="G20" s="174" t="s">
        <v>425</v>
      </c>
      <c r="H20" s="164">
        <v>73</v>
      </c>
      <c r="I20" s="259">
        <v>1.0999999999999999E-2</v>
      </c>
    </row>
    <row r="21" spans="2:9" x14ac:dyDescent="0.75">
      <c r="B21" s="164">
        <v>18</v>
      </c>
      <c r="C21" s="174" t="s">
        <v>398</v>
      </c>
      <c r="D21" s="164">
        <v>102</v>
      </c>
      <c r="E21" s="259">
        <v>1.2E-2</v>
      </c>
      <c r="F21" s="164">
        <v>18</v>
      </c>
      <c r="G21" s="174" t="s">
        <v>426</v>
      </c>
      <c r="H21" s="164">
        <v>71</v>
      </c>
      <c r="I21" s="259">
        <v>0.01</v>
      </c>
    </row>
    <row r="22" spans="2:9" x14ac:dyDescent="0.75">
      <c r="B22" s="164">
        <v>19</v>
      </c>
      <c r="C22" s="174" t="s">
        <v>425</v>
      </c>
      <c r="D22" s="164">
        <v>95</v>
      </c>
      <c r="E22" s="259">
        <v>1.0999999999999999E-2</v>
      </c>
      <c r="F22" s="164">
        <v>19</v>
      </c>
      <c r="G22" s="174" t="s">
        <v>398</v>
      </c>
      <c r="H22" s="164">
        <v>71</v>
      </c>
      <c r="I22" s="259">
        <v>0.01</v>
      </c>
    </row>
    <row r="23" spans="2:9" x14ac:dyDescent="0.75">
      <c r="B23" s="164">
        <v>20</v>
      </c>
      <c r="C23" s="174" t="s">
        <v>427</v>
      </c>
      <c r="D23" s="164">
        <v>90</v>
      </c>
      <c r="E23" s="259">
        <v>1.0999999999999999E-2</v>
      </c>
      <c r="F23" s="164">
        <v>20</v>
      </c>
      <c r="G23" s="174" t="s">
        <v>416</v>
      </c>
      <c r="H23" s="164">
        <v>67</v>
      </c>
      <c r="I23" s="259">
        <v>0.01</v>
      </c>
    </row>
  </sheetData>
  <mergeCells count="2">
    <mergeCell ref="B2:E2"/>
    <mergeCell ref="F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F7B06-5987-4185-B20C-BBAFC99F9E9E}">
  <dimension ref="B2:G9"/>
  <sheetViews>
    <sheetView workbookViewId="0">
      <selection activeCell="D18" sqref="D18"/>
    </sheetView>
  </sheetViews>
  <sheetFormatPr defaultRowHeight="14.5" x14ac:dyDescent="0.7"/>
  <cols>
    <col min="1" max="1" width="8.7265625" style="45"/>
    <col min="2" max="2" width="30.86328125" style="45" customWidth="1"/>
    <col min="3" max="6" width="10.54296875" style="45" bestFit="1" customWidth="1"/>
    <col min="7" max="7" width="11.04296875" style="45" bestFit="1" customWidth="1"/>
    <col min="8" max="16384" width="8.7265625" style="45"/>
  </cols>
  <sheetData>
    <row r="2" spans="2:7" x14ac:dyDescent="0.7">
      <c r="B2" s="19" t="s">
        <v>28</v>
      </c>
    </row>
    <row r="3" spans="2:7" x14ac:dyDescent="0.7">
      <c r="B3" s="23" t="s">
        <v>29</v>
      </c>
      <c r="C3" s="24">
        <v>2019</v>
      </c>
      <c r="D3" s="24">
        <v>2020</v>
      </c>
      <c r="E3" s="11">
        <v>2021</v>
      </c>
      <c r="F3" s="11">
        <v>2022</v>
      </c>
      <c r="G3" s="11">
        <v>2023</v>
      </c>
    </row>
    <row r="4" spans="2:7" x14ac:dyDescent="0.7">
      <c r="B4" s="15" t="s">
        <v>30</v>
      </c>
      <c r="C4" s="48">
        <v>12374397</v>
      </c>
      <c r="D4" s="34">
        <v>12663116</v>
      </c>
      <c r="E4" s="48">
        <v>12955763</v>
      </c>
      <c r="F4" s="48">
        <v>13246394</v>
      </c>
      <c r="G4" s="46">
        <v>13499066</v>
      </c>
    </row>
    <row r="5" spans="2:7" x14ac:dyDescent="0.7">
      <c r="B5" s="15" t="s">
        <v>31</v>
      </c>
      <c r="C5" s="48">
        <v>23771</v>
      </c>
      <c r="D5" s="34">
        <v>22634</v>
      </c>
      <c r="E5" s="48">
        <v>19797</v>
      </c>
      <c r="F5" s="48">
        <v>25567</v>
      </c>
      <c r="G5" s="46">
        <v>32853</v>
      </c>
    </row>
    <row r="6" spans="2:7" x14ac:dyDescent="0.7">
      <c r="B6" s="15" t="s">
        <v>32</v>
      </c>
      <c r="C6" s="48">
        <v>70518</v>
      </c>
      <c r="D6" s="34">
        <v>75570</v>
      </c>
      <c r="E6" s="48">
        <v>75561</v>
      </c>
      <c r="F6" s="48">
        <v>76545</v>
      </c>
      <c r="G6" s="46">
        <v>79163.855421686749</v>
      </c>
    </row>
    <row r="7" spans="2:7" x14ac:dyDescent="0.7">
      <c r="B7" s="15" t="s">
        <v>33</v>
      </c>
      <c r="C7" s="13">
        <v>1.9</v>
      </c>
      <c r="D7" s="13">
        <v>1.8</v>
      </c>
      <c r="E7" s="13">
        <v>1.5</v>
      </c>
      <c r="F7" s="13">
        <v>1.9</v>
      </c>
      <c r="G7" s="47">
        <v>2.4337239331965637</v>
      </c>
    </row>
    <row r="8" spans="2:7" x14ac:dyDescent="0.7">
      <c r="B8" s="15" t="s">
        <v>34</v>
      </c>
      <c r="C8" s="13">
        <v>5.9</v>
      </c>
      <c r="D8" s="14">
        <v>6</v>
      </c>
      <c r="E8" s="13">
        <v>5.8</v>
      </c>
      <c r="F8" s="13">
        <v>5.8</v>
      </c>
      <c r="G8" s="47">
        <v>5.8643950197507557</v>
      </c>
    </row>
    <row r="9" spans="2:7" x14ac:dyDescent="0.7">
      <c r="B9" s="49" t="s">
        <v>209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208-E1F3-4E30-9C44-B34D04B29DF7}">
  <dimension ref="B1:E22"/>
  <sheetViews>
    <sheetView workbookViewId="0">
      <selection activeCell="B2" sqref="B2:E22"/>
    </sheetView>
  </sheetViews>
  <sheetFormatPr defaultRowHeight="14.75" x14ac:dyDescent="0.75"/>
  <cols>
    <col min="2" max="2" width="3.76953125" bestFit="1" customWidth="1"/>
    <col min="3" max="3" width="33.58984375" customWidth="1"/>
    <col min="4" max="4" width="15.90625" bestFit="1" customWidth="1"/>
    <col min="5" max="5" width="16.54296875" customWidth="1"/>
  </cols>
  <sheetData>
    <row r="1" spans="2:5" ht="15.75" x14ac:dyDescent="0.75">
      <c r="B1" s="179" t="s">
        <v>432</v>
      </c>
    </row>
    <row r="2" spans="2:5" x14ac:dyDescent="0.75">
      <c r="B2" s="257" t="s">
        <v>402</v>
      </c>
      <c r="C2" s="257" t="s">
        <v>429</v>
      </c>
      <c r="D2" s="258" t="s">
        <v>430</v>
      </c>
      <c r="E2" s="258" t="s">
        <v>406</v>
      </c>
    </row>
    <row r="3" spans="2:5" x14ac:dyDescent="0.75">
      <c r="B3" s="200">
        <v>1</v>
      </c>
      <c r="C3" s="174" t="s">
        <v>407</v>
      </c>
      <c r="D3" s="163">
        <v>2311</v>
      </c>
      <c r="E3" s="259">
        <v>0.15</v>
      </c>
    </row>
    <row r="4" spans="2:5" x14ac:dyDescent="0.75">
      <c r="B4" s="200">
        <v>2</v>
      </c>
      <c r="C4" s="174" t="s">
        <v>409</v>
      </c>
      <c r="D4" s="163">
        <v>1467</v>
      </c>
      <c r="E4" s="259">
        <v>9.5000000000000001E-2</v>
      </c>
    </row>
    <row r="5" spans="2:5" x14ac:dyDescent="0.75">
      <c r="B5" s="200">
        <v>3</v>
      </c>
      <c r="C5" s="174" t="s">
        <v>408</v>
      </c>
      <c r="D5" s="163">
        <v>1343</v>
      </c>
      <c r="E5" s="259">
        <v>8.6999999999999994E-2</v>
      </c>
    </row>
    <row r="6" spans="2:5" x14ac:dyDescent="0.75">
      <c r="B6" s="200">
        <v>4</v>
      </c>
      <c r="C6" s="174" t="s">
        <v>410</v>
      </c>
      <c r="D6" s="163">
        <v>1298</v>
      </c>
      <c r="E6" s="259">
        <v>8.4000000000000005E-2</v>
      </c>
    </row>
    <row r="7" spans="2:5" x14ac:dyDescent="0.75">
      <c r="B7" s="200">
        <v>5</v>
      </c>
      <c r="C7" s="174" t="s">
        <v>412</v>
      </c>
      <c r="D7" s="164">
        <v>831</v>
      </c>
      <c r="E7" s="259">
        <v>5.3999999999999999E-2</v>
      </c>
    </row>
    <row r="8" spans="2:5" x14ac:dyDescent="0.75">
      <c r="B8" s="200">
        <v>6</v>
      </c>
      <c r="C8" s="174" t="s">
        <v>370</v>
      </c>
      <c r="D8" s="164">
        <v>629</v>
      </c>
      <c r="E8" s="259">
        <v>4.1000000000000002E-2</v>
      </c>
    </row>
    <row r="9" spans="2:5" x14ac:dyDescent="0.75">
      <c r="B9" s="200">
        <v>7</v>
      </c>
      <c r="C9" s="174" t="s">
        <v>411</v>
      </c>
      <c r="D9" s="164">
        <v>539</v>
      </c>
      <c r="E9" s="259">
        <v>3.5000000000000003E-2</v>
      </c>
    </row>
    <row r="10" spans="2:5" x14ac:dyDescent="0.75">
      <c r="B10" s="200">
        <v>8</v>
      </c>
      <c r="C10" s="174" t="s">
        <v>415</v>
      </c>
      <c r="D10" s="164">
        <v>524</v>
      </c>
      <c r="E10" s="259">
        <v>3.4000000000000002E-2</v>
      </c>
    </row>
    <row r="11" spans="2:5" x14ac:dyDescent="0.75">
      <c r="B11" s="200">
        <v>9</v>
      </c>
      <c r="C11" s="174" t="s">
        <v>414</v>
      </c>
      <c r="D11" s="164">
        <v>453</v>
      </c>
      <c r="E11" s="259">
        <v>2.9000000000000001E-2</v>
      </c>
    </row>
    <row r="12" spans="2:5" x14ac:dyDescent="0.75">
      <c r="B12" s="200">
        <v>10</v>
      </c>
      <c r="C12" s="174" t="s">
        <v>431</v>
      </c>
      <c r="D12" s="164">
        <v>392</v>
      </c>
      <c r="E12" s="259">
        <v>2.5000000000000001E-2</v>
      </c>
    </row>
    <row r="13" spans="2:5" x14ac:dyDescent="0.75">
      <c r="B13" s="200">
        <v>11</v>
      </c>
      <c r="C13" s="174" t="s">
        <v>416</v>
      </c>
      <c r="D13" s="164">
        <v>381</v>
      </c>
      <c r="E13" s="259">
        <v>2.5000000000000001E-2</v>
      </c>
    </row>
    <row r="14" spans="2:5" x14ac:dyDescent="0.75">
      <c r="B14" s="200">
        <v>12</v>
      </c>
      <c r="C14" s="174" t="s">
        <v>413</v>
      </c>
      <c r="D14" s="164">
        <v>364</v>
      </c>
      <c r="E14" s="259">
        <v>2.4E-2</v>
      </c>
    </row>
    <row r="15" spans="2:5" x14ac:dyDescent="0.75">
      <c r="B15" s="200">
        <v>13</v>
      </c>
      <c r="C15" s="174" t="s">
        <v>417</v>
      </c>
      <c r="D15" s="164">
        <v>276</v>
      </c>
      <c r="E15" s="259">
        <v>1.7999999999999999E-2</v>
      </c>
    </row>
    <row r="16" spans="2:5" x14ac:dyDescent="0.75">
      <c r="B16" s="200">
        <v>14</v>
      </c>
      <c r="C16" s="174" t="s">
        <v>418</v>
      </c>
      <c r="D16" s="164">
        <v>266</v>
      </c>
      <c r="E16" s="259">
        <v>1.7000000000000001E-2</v>
      </c>
    </row>
    <row r="17" spans="2:5" x14ac:dyDescent="0.75">
      <c r="B17" s="200">
        <v>15</v>
      </c>
      <c r="C17" s="174" t="s">
        <v>419</v>
      </c>
      <c r="D17" s="164">
        <v>229</v>
      </c>
      <c r="E17" s="259">
        <v>1.4999999999999999E-2</v>
      </c>
    </row>
    <row r="18" spans="2:5" x14ac:dyDescent="0.75">
      <c r="B18" s="200">
        <v>16</v>
      </c>
      <c r="C18" s="174" t="s">
        <v>420</v>
      </c>
      <c r="D18" s="164">
        <v>212</v>
      </c>
      <c r="E18" s="259">
        <v>1.4E-2</v>
      </c>
    </row>
    <row r="19" spans="2:5" x14ac:dyDescent="0.75">
      <c r="B19" s="200">
        <v>17</v>
      </c>
      <c r="C19" s="174" t="s">
        <v>421</v>
      </c>
      <c r="D19" s="164">
        <v>208</v>
      </c>
      <c r="E19" s="259">
        <v>1.4E-2</v>
      </c>
    </row>
    <row r="20" spans="2:5" x14ac:dyDescent="0.75">
      <c r="B20" s="200">
        <v>18</v>
      </c>
      <c r="C20" s="174" t="s">
        <v>398</v>
      </c>
      <c r="D20" s="164">
        <v>173</v>
      </c>
      <c r="E20" s="259">
        <v>1.0999999999999999E-2</v>
      </c>
    </row>
    <row r="21" spans="2:5" x14ac:dyDescent="0.75">
      <c r="B21" s="200">
        <v>19</v>
      </c>
      <c r="C21" s="174" t="s">
        <v>425</v>
      </c>
      <c r="D21" s="164">
        <v>168</v>
      </c>
      <c r="E21" s="259">
        <v>1.0999999999999999E-2</v>
      </c>
    </row>
    <row r="22" spans="2:5" x14ac:dyDescent="0.75">
      <c r="B22" s="200">
        <v>20</v>
      </c>
      <c r="C22" s="174" t="s">
        <v>422</v>
      </c>
      <c r="D22" s="164">
        <v>166</v>
      </c>
      <c r="E22" s="259">
        <v>1.0999999999999999E-2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A6BC-F707-4D85-8C92-D9BF49102D9C}">
  <dimension ref="B1:H17"/>
  <sheetViews>
    <sheetView workbookViewId="0">
      <selection activeCell="J17" sqref="J17"/>
    </sheetView>
  </sheetViews>
  <sheetFormatPr defaultRowHeight="14.75" x14ac:dyDescent="0.75"/>
  <cols>
    <col min="2" max="2" width="26.6796875" bestFit="1" customWidth="1"/>
    <col min="3" max="3" width="7.7265625" bestFit="1" customWidth="1"/>
    <col min="4" max="4" width="4.6796875" bestFit="1" customWidth="1"/>
    <col min="5" max="5" width="7.7265625" bestFit="1" customWidth="1"/>
    <col min="6" max="6" width="4.6796875" bestFit="1" customWidth="1"/>
    <col min="7" max="7" width="7.7265625" bestFit="1" customWidth="1"/>
    <col min="8" max="8" width="4.6796875" bestFit="1" customWidth="1"/>
  </cols>
  <sheetData>
    <row r="1" spans="2:8" ht="15.5" x14ac:dyDescent="0.75">
      <c r="B1" s="5" t="s">
        <v>445</v>
      </c>
    </row>
    <row r="2" spans="2:8" x14ac:dyDescent="0.75">
      <c r="B2" s="75"/>
      <c r="C2" s="238" t="s">
        <v>0</v>
      </c>
      <c r="D2" s="238"/>
      <c r="E2" s="238" t="s">
        <v>1</v>
      </c>
      <c r="F2" s="238"/>
      <c r="G2" s="238" t="s">
        <v>99</v>
      </c>
      <c r="H2" s="238"/>
    </row>
    <row r="3" spans="2:8" x14ac:dyDescent="0.75">
      <c r="B3" s="75" t="s">
        <v>433</v>
      </c>
      <c r="C3" s="75" t="s">
        <v>434</v>
      </c>
      <c r="D3" s="173" t="s">
        <v>365</v>
      </c>
      <c r="E3" s="75" t="s">
        <v>434</v>
      </c>
      <c r="F3" s="173" t="s">
        <v>365</v>
      </c>
      <c r="G3" s="75" t="s">
        <v>434</v>
      </c>
      <c r="H3" s="173" t="s">
        <v>365</v>
      </c>
    </row>
    <row r="4" spans="2:8" x14ac:dyDescent="0.75">
      <c r="B4" s="75" t="s">
        <v>435</v>
      </c>
      <c r="C4" s="204">
        <v>1786</v>
      </c>
      <c r="D4" s="75">
        <v>12</v>
      </c>
      <c r="E4" s="204">
        <v>2155</v>
      </c>
      <c r="F4" s="75">
        <v>14</v>
      </c>
      <c r="G4" s="204">
        <v>3941</v>
      </c>
      <c r="H4" s="173">
        <v>25.6</v>
      </c>
    </row>
    <row r="5" spans="2:8" x14ac:dyDescent="0.75">
      <c r="B5" s="174" t="s">
        <v>436</v>
      </c>
      <c r="C5" s="164">
        <v>1470</v>
      </c>
      <c r="D5" s="164">
        <v>9.5</v>
      </c>
      <c r="E5" s="164">
        <v>2008</v>
      </c>
      <c r="F5" s="164">
        <v>13</v>
      </c>
      <c r="G5" s="164">
        <v>3478</v>
      </c>
      <c r="H5" s="164">
        <v>22.6</v>
      </c>
    </row>
    <row r="6" spans="2:8" x14ac:dyDescent="0.75">
      <c r="B6" s="174" t="s">
        <v>437</v>
      </c>
      <c r="C6" s="164">
        <v>180</v>
      </c>
      <c r="D6" s="164">
        <v>1.2</v>
      </c>
      <c r="E6" s="164">
        <v>0</v>
      </c>
      <c r="F6" s="164">
        <v>0</v>
      </c>
      <c r="G6" s="164">
        <v>180</v>
      </c>
      <c r="H6" s="164">
        <v>1.2</v>
      </c>
    </row>
    <row r="7" spans="2:8" x14ac:dyDescent="0.75">
      <c r="B7" s="174" t="s">
        <v>306</v>
      </c>
      <c r="C7" s="164">
        <v>54</v>
      </c>
      <c r="D7" s="164">
        <v>0.4</v>
      </c>
      <c r="E7" s="164">
        <v>60</v>
      </c>
      <c r="F7" s="164">
        <v>0.4</v>
      </c>
      <c r="G7" s="164">
        <v>114</v>
      </c>
      <c r="H7" s="164">
        <v>0.7</v>
      </c>
    </row>
    <row r="8" spans="2:8" x14ac:dyDescent="0.75">
      <c r="B8" s="174" t="s">
        <v>438</v>
      </c>
      <c r="C8" s="164">
        <v>82</v>
      </c>
      <c r="D8" s="164">
        <v>0.5</v>
      </c>
      <c r="E8" s="164">
        <v>87</v>
      </c>
      <c r="F8" s="164">
        <v>0.6</v>
      </c>
      <c r="G8" s="164">
        <v>169</v>
      </c>
      <c r="H8" s="164">
        <v>1.1000000000000001</v>
      </c>
    </row>
    <row r="9" spans="2:8" x14ac:dyDescent="0.75">
      <c r="B9" s="75" t="s">
        <v>439</v>
      </c>
      <c r="C9" s="204">
        <v>4065</v>
      </c>
      <c r="D9" s="75">
        <v>26</v>
      </c>
      <c r="E9" s="204">
        <v>4359</v>
      </c>
      <c r="F9" s="75">
        <v>28</v>
      </c>
      <c r="G9" s="204">
        <v>8424</v>
      </c>
      <c r="H9" s="173">
        <v>54.7</v>
      </c>
    </row>
    <row r="10" spans="2:8" x14ac:dyDescent="0.75">
      <c r="B10" s="174" t="s">
        <v>440</v>
      </c>
      <c r="C10" s="164">
        <v>1079</v>
      </c>
      <c r="D10" s="164">
        <v>7</v>
      </c>
      <c r="E10" s="164">
        <v>1203</v>
      </c>
      <c r="F10" s="164">
        <v>7.8</v>
      </c>
      <c r="G10" s="164">
        <v>2282</v>
      </c>
      <c r="H10" s="164">
        <v>14.8</v>
      </c>
    </row>
    <row r="11" spans="2:8" x14ac:dyDescent="0.75">
      <c r="B11" s="174" t="s">
        <v>441</v>
      </c>
      <c r="C11" s="164">
        <v>2986</v>
      </c>
      <c r="D11" s="164">
        <v>19.399999999999999</v>
      </c>
      <c r="E11" s="164">
        <v>3156</v>
      </c>
      <c r="F11" s="164">
        <v>20.5</v>
      </c>
      <c r="G11" s="164">
        <v>6142</v>
      </c>
      <c r="H11" s="164">
        <v>39.9</v>
      </c>
    </row>
    <row r="12" spans="2:8" x14ac:dyDescent="0.75">
      <c r="B12" s="75" t="s">
        <v>342</v>
      </c>
      <c r="C12" s="173">
        <v>350</v>
      </c>
      <c r="D12" s="173">
        <v>2.2999999999999998</v>
      </c>
      <c r="E12" s="173">
        <v>1058</v>
      </c>
      <c r="F12" s="173">
        <v>6.9</v>
      </c>
      <c r="G12" s="173">
        <v>1408</v>
      </c>
      <c r="H12" s="173">
        <v>9.1</v>
      </c>
    </row>
    <row r="13" spans="2:8" x14ac:dyDescent="0.75">
      <c r="B13" s="174" t="s">
        <v>442</v>
      </c>
      <c r="C13" s="164">
        <v>350</v>
      </c>
      <c r="D13" s="164">
        <v>2.2999999999999998</v>
      </c>
      <c r="E13" s="164">
        <v>1058</v>
      </c>
      <c r="F13" s="164">
        <v>6.9</v>
      </c>
      <c r="G13" s="164">
        <v>1408</v>
      </c>
      <c r="H13" s="164">
        <v>9.1</v>
      </c>
    </row>
    <row r="14" spans="2:8" x14ac:dyDescent="0.75">
      <c r="B14" s="75" t="s">
        <v>443</v>
      </c>
      <c r="C14" s="75">
        <v>725</v>
      </c>
      <c r="D14" s="75">
        <v>5</v>
      </c>
      <c r="E14" s="75">
        <v>908</v>
      </c>
      <c r="F14" s="75">
        <v>6</v>
      </c>
      <c r="G14" s="204">
        <v>1633</v>
      </c>
      <c r="H14" s="173">
        <v>10.6</v>
      </c>
    </row>
    <row r="15" spans="2:8" x14ac:dyDescent="0.75">
      <c r="B15" s="174" t="s">
        <v>421</v>
      </c>
      <c r="C15" s="164">
        <v>61</v>
      </c>
      <c r="D15" s="164">
        <v>0.4</v>
      </c>
      <c r="E15" s="164">
        <v>147</v>
      </c>
      <c r="F15" s="164">
        <v>1</v>
      </c>
      <c r="G15" s="164">
        <v>208</v>
      </c>
      <c r="H15" s="164">
        <v>1.4</v>
      </c>
    </row>
    <row r="16" spans="2:8" x14ac:dyDescent="0.75">
      <c r="B16" s="174" t="s">
        <v>444</v>
      </c>
      <c r="C16" s="164">
        <v>664</v>
      </c>
      <c r="D16" s="164">
        <v>4.3</v>
      </c>
      <c r="E16" s="164">
        <v>761</v>
      </c>
      <c r="F16" s="164">
        <v>4.9000000000000004</v>
      </c>
      <c r="G16" s="164">
        <v>1425</v>
      </c>
      <c r="H16" s="164">
        <v>9.1999999999999993</v>
      </c>
    </row>
    <row r="17" spans="2:8" x14ac:dyDescent="0.75">
      <c r="B17" s="75" t="s">
        <v>99</v>
      </c>
      <c r="C17" s="204">
        <v>6926</v>
      </c>
      <c r="D17" s="75">
        <v>45</v>
      </c>
      <c r="E17" s="204">
        <v>8480</v>
      </c>
      <c r="F17" s="75">
        <v>55</v>
      </c>
      <c r="G17" s="204">
        <v>15406</v>
      </c>
      <c r="H17" s="173">
        <v>100</v>
      </c>
    </row>
  </sheetData>
  <mergeCells count="3">
    <mergeCell ref="C2:D2"/>
    <mergeCell ref="E2:F2"/>
    <mergeCell ref="G2:H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5C3F-AA38-4A42-A00D-2374B04AE460}">
  <dimension ref="B1:E20"/>
  <sheetViews>
    <sheetView workbookViewId="0">
      <selection activeCell="G18" sqref="G18"/>
    </sheetView>
  </sheetViews>
  <sheetFormatPr defaultRowHeight="14.75" x14ac:dyDescent="0.75"/>
  <cols>
    <col min="2" max="2" width="11.26953125" bestFit="1" customWidth="1"/>
    <col min="3" max="5" width="18.26953125" customWidth="1"/>
  </cols>
  <sheetData>
    <row r="1" spans="2:5" ht="15.75" x14ac:dyDescent="0.75">
      <c r="B1" s="179" t="s">
        <v>447</v>
      </c>
    </row>
    <row r="2" spans="2:5" ht="15.5" x14ac:dyDescent="0.75">
      <c r="B2" s="161" t="s">
        <v>196</v>
      </c>
      <c r="C2" s="161" t="s">
        <v>65</v>
      </c>
      <c r="D2" s="161" t="s">
        <v>1</v>
      </c>
      <c r="E2" s="161" t="s">
        <v>0</v>
      </c>
    </row>
    <row r="3" spans="2:5" ht="15.5" x14ac:dyDescent="0.75">
      <c r="B3" s="161" t="s">
        <v>108</v>
      </c>
      <c r="C3" s="163">
        <v>13499072</v>
      </c>
      <c r="D3" s="163">
        <v>6560328</v>
      </c>
      <c r="E3" s="163">
        <v>6938744</v>
      </c>
    </row>
    <row r="4" spans="2:5" x14ac:dyDescent="0.75">
      <c r="B4" s="205" t="s">
        <v>2</v>
      </c>
      <c r="C4" s="163">
        <v>1720327</v>
      </c>
      <c r="D4" s="163">
        <v>864346</v>
      </c>
      <c r="E4" s="163">
        <v>855981</v>
      </c>
    </row>
    <row r="5" spans="2:5" x14ac:dyDescent="0.75">
      <c r="B5" s="205" t="s">
        <v>3</v>
      </c>
      <c r="C5" s="163">
        <v>1699683</v>
      </c>
      <c r="D5" s="163">
        <v>850707</v>
      </c>
      <c r="E5" s="163">
        <v>848976</v>
      </c>
    </row>
    <row r="6" spans="2:5" x14ac:dyDescent="0.75">
      <c r="B6" s="205" t="s">
        <v>4</v>
      </c>
      <c r="C6" s="163">
        <v>1567089</v>
      </c>
      <c r="D6" s="163">
        <v>783863</v>
      </c>
      <c r="E6" s="163">
        <v>783226</v>
      </c>
    </row>
    <row r="7" spans="2:5" x14ac:dyDescent="0.75">
      <c r="B7" s="174" t="s">
        <v>5</v>
      </c>
      <c r="C7" s="163">
        <v>1530206</v>
      </c>
      <c r="D7" s="163">
        <v>761978</v>
      </c>
      <c r="E7" s="163">
        <v>768228</v>
      </c>
    </row>
    <row r="8" spans="2:5" x14ac:dyDescent="0.75">
      <c r="B8" s="174" t="s">
        <v>6</v>
      </c>
      <c r="C8" s="163">
        <v>1233095</v>
      </c>
      <c r="D8" s="163">
        <v>602606</v>
      </c>
      <c r="E8" s="163">
        <v>630489</v>
      </c>
    </row>
    <row r="9" spans="2:5" x14ac:dyDescent="0.75">
      <c r="B9" s="174" t="s">
        <v>7</v>
      </c>
      <c r="C9" s="163">
        <v>1022504</v>
      </c>
      <c r="D9" s="163">
        <v>500878</v>
      </c>
      <c r="E9" s="163">
        <v>521626</v>
      </c>
    </row>
    <row r="10" spans="2:5" x14ac:dyDescent="0.75">
      <c r="B10" s="174" t="s">
        <v>8</v>
      </c>
      <c r="C10" s="163">
        <v>955492</v>
      </c>
      <c r="D10" s="163">
        <v>468166</v>
      </c>
      <c r="E10" s="163">
        <v>487326</v>
      </c>
    </row>
    <row r="11" spans="2:5" x14ac:dyDescent="0.75">
      <c r="B11" s="174" t="s">
        <v>9</v>
      </c>
      <c r="C11" s="163">
        <v>885262</v>
      </c>
      <c r="D11" s="163">
        <v>433163</v>
      </c>
      <c r="E11" s="163">
        <v>452099</v>
      </c>
    </row>
    <row r="12" spans="2:5" x14ac:dyDescent="0.75">
      <c r="B12" s="174" t="s">
        <v>10</v>
      </c>
      <c r="C12" s="163">
        <v>759509</v>
      </c>
      <c r="D12" s="163">
        <v>365707</v>
      </c>
      <c r="E12" s="163">
        <v>393802</v>
      </c>
    </row>
    <row r="13" spans="2:5" x14ac:dyDescent="0.75">
      <c r="B13" s="174" t="s">
        <v>11</v>
      </c>
      <c r="C13" s="163">
        <v>516051</v>
      </c>
      <c r="D13" s="163">
        <v>234461</v>
      </c>
      <c r="E13" s="163">
        <v>281590</v>
      </c>
    </row>
    <row r="14" spans="2:5" x14ac:dyDescent="0.75">
      <c r="B14" s="174" t="s">
        <v>12</v>
      </c>
      <c r="C14" s="163">
        <v>402947</v>
      </c>
      <c r="D14" s="163">
        <v>181851</v>
      </c>
      <c r="E14" s="163">
        <v>221096</v>
      </c>
    </row>
    <row r="15" spans="2:5" x14ac:dyDescent="0.75">
      <c r="B15" s="174" t="s">
        <v>13</v>
      </c>
      <c r="C15" s="163">
        <v>322442</v>
      </c>
      <c r="D15" s="163">
        <v>145272</v>
      </c>
      <c r="E15" s="163">
        <v>177170</v>
      </c>
    </row>
    <row r="16" spans="2:5" x14ac:dyDescent="0.75">
      <c r="B16" s="174" t="s">
        <v>14</v>
      </c>
      <c r="C16" s="163">
        <v>311560</v>
      </c>
      <c r="D16" s="163">
        <v>137266</v>
      </c>
      <c r="E16" s="163">
        <v>174294</v>
      </c>
    </row>
    <row r="17" spans="2:5" x14ac:dyDescent="0.75">
      <c r="B17" s="174" t="s">
        <v>15</v>
      </c>
      <c r="C17" s="163">
        <v>227905</v>
      </c>
      <c r="D17" s="163">
        <v>98385</v>
      </c>
      <c r="E17" s="163">
        <v>129520</v>
      </c>
    </row>
    <row r="18" spans="2:5" x14ac:dyDescent="0.75">
      <c r="B18" s="174" t="s">
        <v>16</v>
      </c>
      <c r="C18" s="163">
        <v>154452</v>
      </c>
      <c r="D18" s="163">
        <v>63800</v>
      </c>
      <c r="E18" s="163">
        <v>90652</v>
      </c>
    </row>
    <row r="19" spans="2:5" x14ac:dyDescent="0.75">
      <c r="B19" s="174" t="s">
        <v>17</v>
      </c>
      <c r="C19" s="163">
        <v>81959</v>
      </c>
      <c r="D19" s="163">
        <v>30757</v>
      </c>
      <c r="E19" s="163">
        <v>51202</v>
      </c>
    </row>
    <row r="20" spans="2:5" x14ac:dyDescent="0.75">
      <c r="B20" s="174" t="s">
        <v>446</v>
      </c>
      <c r="C20" s="163">
        <v>108589</v>
      </c>
      <c r="D20" s="163">
        <v>37122</v>
      </c>
      <c r="E20" s="163">
        <v>71467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D0567-1DA3-46FC-93DE-C555FF996C68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65C15-DE7B-4914-BFD0-894F1CADDB50}">
  <dimension ref="B2:K9"/>
  <sheetViews>
    <sheetView workbookViewId="0">
      <selection activeCell="C11" sqref="C11"/>
    </sheetView>
  </sheetViews>
  <sheetFormatPr defaultRowHeight="14.5" x14ac:dyDescent="0.7"/>
  <cols>
    <col min="1" max="1" width="8.7265625" style="45"/>
    <col min="2" max="2" width="37.5" style="45" customWidth="1"/>
    <col min="3" max="3" width="5.86328125" style="45" bestFit="1" customWidth="1"/>
    <col min="4" max="9" width="8.76953125" style="45" bestFit="1" customWidth="1"/>
    <col min="10" max="10" width="8.7265625" style="45"/>
    <col min="11" max="11" width="8.76953125" style="45" bestFit="1" customWidth="1"/>
    <col min="12" max="16384" width="8.7265625" style="45"/>
  </cols>
  <sheetData>
    <row r="2" spans="2:11" x14ac:dyDescent="0.7">
      <c r="B2" s="19" t="s">
        <v>35</v>
      </c>
      <c r="C2" s="19"/>
    </row>
    <row r="3" spans="2:11" ht="14.75" customHeight="1" x14ac:dyDescent="0.7">
      <c r="B3" s="216" t="s">
        <v>29</v>
      </c>
      <c r="C3" s="212" t="s">
        <v>36</v>
      </c>
      <c r="D3" s="213"/>
      <c r="E3" s="213"/>
      <c r="F3" s="213"/>
      <c r="G3" s="214"/>
      <c r="H3" s="211" t="s">
        <v>37</v>
      </c>
      <c r="I3" s="211" t="s">
        <v>38</v>
      </c>
      <c r="J3" s="211" t="s">
        <v>39</v>
      </c>
      <c r="K3" s="211" t="s">
        <v>40</v>
      </c>
    </row>
    <row r="4" spans="2:11" x14ac:dyDescent="0.7">
      <c r="B4" s="216"/>
      <c r="C4" s="9">
        <v>2023</v>
      </c>
      <c r="D4" s="11">
        <v>2022</v>
      </c>
      <c r="E4" s="11">
        <v>2021</v>
      </c>
      <c r="F4" s="10">
        <v>2020</v>
      </c>
      <c r="G4" s="10">
        <v>2019</v>
      </c>
      <c r="H4" s="211"/>
      <c r="I4" s="211"/>
      <c r="J4" s="211"/>
      <c r="K4" s="211"/>
    </row>
    <row r="5" spans="2:11" x14ac:dyDescent="0.7">
      <c r="B5" s="12" t="s">
        <v>41</v>
      </c>
      <c r="C5" s="55">
        <v>5.8</v>
      </c>
      <c r="D5" s="13">
        <v>5.8</v>
      </c>
      <c r="E5" s="13">
        <v>5.8</v>
      </c>
      <c r="F5" s="13">
        <v>6</v>
      </c>
      <c r="G5" s="13">
        <v>5.9</v>
      </c>
      <c r="H5" s="14" t="s">
        <v>42</v>
      </c>
      <c r="I5" s="13" t="s">
        <v>43</v>
      </c>
      <c r="J5" s="13" t="s">
        <v>44</v>
      </c>
      <c r="K5" s="13">
        <v>6.3</v>
      </c>
    </row>
    <row r="6" spans="2:11" x14ac:dyDescent="0.7">
      <c r="B6" s="12" t="s">
        <v>45</v>
      </c>
      <c r="C6" s="55">
        <v>20.402720206799533</v>
      </c>
      <c r="D6" s="13" t="s">
        <v>46</v>
      </c>
      <c r="E6" s="13">
        <v>23.7</v>
      </c>
      <c r="F6" s="13">
        <v>23</v>
      </c>
      <c r="G6" s="13">
        <v>23.5</v>
      </c>
      <c r="H6" s="14">
        <v>19</v>
      </c>
      <c r="I6" s="13">
        <v>20</v>
      </c>
      <c r="J6" s="13" t="s">
        <v>47</v>
      </c>
      <c r="K6" s="13" t="s">
        <v>42</v>
      </c>
    </row>
    <row r="7" spans="2:11" x14ac:dyDescent="0.7">
      <c r="B7" s="12" t="s">
        <v>210</v>
      </c>
      <c r="C7" s="55">
        <v>26.774916489152393</v>
      </c>
      <c r="D7" s="13" t="s">
        <v>48</v>
      </c>
      <c r="E7" s="13">
        <v>31.6</v>
      </c>
      <c r="F7" s="13">
        <v>30</v>
      </c>
      <c r="G7" s="13">
        <v>31.5</v>
      </c>
      <c r="H7" s="14">
        <v>33</v>
      </c>
      <c r="I7" s="13">
        <v>32</v>
      </c>
      <c r="J7" s="13" t="s">
        <v>49</v>
      </c>
      <c r="K7" s="13" t="s">
        <v>50</v>
      </c>
    </row>
    <row r="8" spans="2:11" x14ac:dyDescent="0.7">
      <c r="B8" s="12" t="s">
        <v>51</v>
      </c>
      <c r="C8" s="55">
        <v>37.914892660645926</v>
      </c>
      <c r="D8" s="13" t="s">
        <v>52</v>
      </c>
      <c r="E8" s="13">
        <v>37.4</v>
      </c>
      <c r="F8" s="13">
        <v>37.1</v>
      </c>
      <c r="G8" s="13">
        <v>38.5</v>
      </c>
      <c r="H8" s="14">
        <v>45</v>
      </c>
      <c r="I8" s="13">
        <v>50</v>
      </c>
      <c r="J8" s="13" t="s">
        <v>53</v>
      </c>
      <c r="K8" s="13" t="s">
        <v>54</v>
      </c>
    </row>
    <row r="9" spans="2:11" x14ac:dyDescent="0.7">
      <c r="B9" s="215" t="s">
        <v>55</v>
      </c>
      <c r="C9" s="215"/>
      <c r="D9" s="215"/>
      <c r="E9" s="215"/>
    </row>
  </sheetData>
  <mergeCells count="7">
    <mergeCell ref="K3:K4"/>
    <mergeCell ref="C3:G3"/>
    <mergeCell ref="B9:E9"/>
    <mergeCell ref="B3:B4"/>
    <mergeCell ref="H3:H4"/>
    <mergeCell ref="I3:I4"/>
    <mergeCell ref="J3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807A-8187-492C-B419-6EDDE374C1CC}">
  <dimension ref="B2:H19"/>
  <sheetViews>
    <sheetView workbookViewId="0">
      <selection activeCell="J9" sqref="J9"/>
    </sheetView>
  </sheetViews>
  <sheetFormatPr defaultRowHeight="14.5" x14ac:dyDescent="0.7"/>
  <cols>
    <col min="1" max="1" width="8.7265625" style="45"/>
    <col min="2" max="2" width="44.7265625" style="45" customWidth="1"/>
    <col min="3" max="6" width="14.08984375" style="45" customWidth="1"/>
    <col min="7" max="7" width="8.7265625" style="45"/>
    <col min="8" max="8" width="10.86328125" style="45" bestFit="1" customWidth="1"/>
    <col min="9" max="16384" width="8.7265625" style="45"/>
  </cols>
  <sheetData>
    <row r="2" spans="2:8" x14ac:dyDescent="0.7">
      <c r="B2" s="19" t="s">
        <v>56</v>
      </c>
    </row>
    <row r="3" spans="2:8" ht="14.75" x14ac:dyDescent="0.7">
      <c r="B3" s="114" t="s">
        <v>29</v>
      </c>
      <c r="C3" s="115">
        <v>2019</v>
      </c>
      <c r="D3" s="115">
        <v>2020</v>
      </c>
      <c r="E3" s="115">
        <v>2021</v>
      </c>
      <c r="F3" s="115">
        <v>2022</v>
      </c>
      <c r="G3" s="115">
        <v>2023</v>
      </c>
    </row>
    <row r="4" spans="2:8" ht="14.75" x14ac:dyDescent="0.7">
      <c r="B4" s="116" t="s">
        <v>57</v>
      </c>
      <c r="C4" s="117">
        <v>313398</v>
      </c>
      <c r="D4" s="117">
        <v>312678</v>
      </c>
      <c r="E4" s="118">
        <v>310249</v>
      </c>
      <c r="F4" s="118">
        <v>341122</v>
      </c>
      <c r="G4" s="119">
        <v>334018</v>
      </c>
    </row>
    <row r="5" spans="2:8" ht="14.75" x14ac:dyDescent="0.7">
      <c r="B5" s="120" t="s">
        <v>58</v>
      </c>
      <c r="C5" s="117">
        <v>158826</v>
      </c>
      <c r="D5" s="117">
        <v>158450</v>
      </c>
      <c r="E5" s="118">
        <v>157615</v>
      </c>
      <c r="F5" s="118">
        <v>170450</v>
      </c>
      <c r="G5" s="119">
        <v>168750</v>
      </c>
    </row>
    <row r="6" spans="2:8" ht="14.75" x14ac:dyDescent="0.7">
      <c r="B6" s="120" t="s">
        <v>59</v>
      </c>
      <c r="C6" s="117">
        <v>154572</v>
      </c>
      <c r="D6" s="117">
        <v>154228</v>
      </c>
      <c r="E6" s="118">
        <v>152634</v>
      </c>
      <c r="F6" s="118">
        <v>166378</v>
      </c>
      <c r="G6" s="119">
        <v>165268</v>
      </c>
    </row>
    <row r="7" spans="2:8" ht="14.75" x14ac:dyDescent="0.7">
      <c r="B7" s="128" t="s">
        <v>64</v>
      </c>
      <c r="C7" s="117">
        <v>360388</v>
      </c>
      <c r="D7" s="117">
        <v>364342</v>
      </c>
      <c r="E7" s="118">
        <v>368251</v>
      </c>
      <c r="F7" s="118">
        <v>367312</v>
      </c>
      <c r="G7" s="117">
        <v>370964</v>
      </c>
    </row>
    <row r="8" spans="2:8" ht="14.75" x14ac:dyDescent="0.7">
      <c r="B8" s="121" t="s">
        <v>58</v>
      </c>
      <c r="C8" s="117">
        <v>182857</v>
      </c>
      <c r="D8" s="117">
        <v>184863</v>
      </c>
      <c r="E8" s="118">
        <v>186847</v>
      </c>
      <c r="F8" s="122">
        <v>187873</v>
      </c>
      <c r="G8" s="123">
        <v>188851</v>
      </c>
    </row>
    <row r="9" spans="2:8" ht="14.75" x14ac:dyDescent="0.7">
      <c r="B9" s="121" t="s">
        <v>59</v>
      </c>
      <c r="C9" s="117">
        <v>177531</v>
      </c>
      <c r="D9" s="117">
        <v>179479</v>
      </c>
      <c r="E9" s="127">
        <v>181404</v>
      </c>
      <c r="F9" s="122">
        <v>179439</v>
      </c>
      <c r="G9" s="123">
        <v>182113</v>
      </c>
    </row>
    <row r="10" spans="2:8" ht="14.75" x14ac:dyDescent="0.7">
      <c r="B10" s="116" t="s">
        <v>60</v>
      </c>
      <c r="C10" s="124">
        <v>87</v>
      </c>
      <c r="D10" s="124">
        <v>85.8</v>
      </c>
      <c r="E10" s="124">
        <v>84.2</v>
      </c>
      <c r="F10" s="124">
        <v>92.9</v>
      </c>
      <c r="G10" s="119">
        <v>90.04</v>
      </c>
    </row>
    <row r="11" spans="2:8" ht="14.75" x14ac:dyDescent="0.7">
      <c r="B11" s="121" t="s">
        <v>58</v>
      </c>
      <c r="C11" s="125">
        <v>86.9</v>
      </c>
      <c r="D11" s="125">
        <v>85.7</v>
      </c>
      <c r="E11" s="125">
        <v>84.4</v>
      </c>
      <c r="F11" s="125">
        <v>90.7</v>
      </c>
      <c r="G11" s="126">
        <v>89.4</v>
      </c>
    </row>
    <row r="12" spans="2:8" ht="14.75" x14ac:dyDescent="0.7">
      <c r="B12" s="121" t="s">
        <v>59</v>
      </c>
      <c r="C12" s="125">
        <v>87.1</v>
      </c>
      <c r="D12" s="125">
        <v>85.9</v>
      </c>
      <c r="E12" s="125">
        <v>84.1</v>
      </c>
      <c r="F12" s="125">
        <v>92.7</v>
      </c>
      <c r="G12" s="126">
        <v>90.8</v>
      </c>
    </row>
    <row r="13" spans="2:8" ht="14.75" x14ac:dyDescent="0.7">
      <c r="B13" s="116" t="s">
        <v>61</v>
      </c>
      <c r="C13" s="124">
        <v>103</v>
      </c>
      <c r="D13" s="124">
        <v>103</v>
      </c>
      <c r="E13" s="124">
        <v>103</v>
      </c>
      <c r="F13" s="124">
        <v>102</v>
      </c>
      <c r="G13" s="119">
        <v>102</v>
      </c>
      <c r="H13" s="57"/>
    </row>
    <row r="14" spans="2:8" ht="14.75" x14ac:dyDescent="0.7">
      <c r="B14" s="116" t="s">
        <v>62</v>
      </c>
      <c r="C14" s="124">
        <v>29.1</v>
      </c>
      <c r="D14" s="124">
        <v>28.8</v>
      </c>
      <c r="E14" s="124">
        <v>28.4</v>
      </c>
      <c r="F14" s="124">
        <v>27.7</v>
      </c>
      <c r="G14" s="119">
        <v>27.5</v>
      </c>
    </row>
    <row r="15" spans="2:8" ht="14.75" x14ac:dyDescent="0.7">
      <c r="B15" s="116" t="s">
        <v>63</v>
      </c>
      <c r="C15" s="124">
        <v>3.8</v>
      </c>
      <c r="D15" s="124">
        <v>3.7</v>
      </c>
      <c r="E15" s="124">
        <v>3.5</v>
      </c>
      <c r="F15" s="124">
        <v>3.7</v>
      </c>
      <c r="G15" s="124">
        <v>3.6</v>
      </c>
    </row>
    <row r="16" spans="2:8" x14ac:dyDescent="0.7">
      <c r="B16" s="54" t="s">
        <v>212</v>
      </c>
    </row>
    <row r="19" spans="2:2" x14ac:dyDescent="0.7">
      <c r="B19" s="58"/>
    </row>
  </sheetData>
  <hyperlinks>
    <hyperlink ref="B7" r:id="rId1" location="Table5!B19" display="../../../../../LENOVO/Downloads/Final Tables_To be published2023(1).xlsx - Table5!B19" xr:uid="{6C69FA20-B409-404F-A576-4EBABDFA252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5FFE5-E16A-48EC-A99A-329BCF230540}">
  <dimension ref="B2:G7"/>
  <sheetViews>
    <sheetView workbookViewId="0">
      <selection activeCell="C13" sqref="C13"/>
    </sheetView>
  </sheetViews>
  <sheetFormatPr defaultRowHeight="14.75" x14ac:dyDescent="0.75"/>
  <cols>
    <col min="2" max="2" width="23.81640625" customWidth="1"/>
    <col min="3" max="7" width="11.26953125" customWidth="1"/>
  </cols>
  <sheetData>
    <row r="2" spans="2:7" ht="15.5" x14ac:dyDescent="0.75">
      <c r="B2" s="5" t="s">
        <v>308</v>
      </c>
    </row>
    <row r="3" spans="2:7" s="2" customFormat="1" x14ac:dyDescent="0.75">
      <c r="B3" s="28"/>
      <c r="C3" s="28">
        <v>2019</v>
      </c>
      <c r="D3" s="28">
        <v>2020</v>
      </c>
      <c r="E3" s="28">
        <v>2021</v>
      </c>
      <c r="F3" s="28">
        <v>2022</v>
      </c>
      <c r="G3" s="28">
        <v>2023</v>
      </c>
    </row>
    <row r="4" spans="2:7" x14ac:dyDescent="0.75">
      <c r="B4" s="1" t="s">
        <v>309</v>
      </c>
      <c r="C4" s="26">
        <v>313398</v>
      </c>
      <c r="D4" s="26">
        <v>312678</v>
      </c>
      <c r="E4" s="26">
        <v>310249</v>
      </c>
      <c r="F4" s="26">
        <v>341122</v>
      </c>
      <c r="G4" s="26">
        <v>334018</v>
      </c>
    </row>
    <row r="5" spans="2:7" x14ac:dyDescent="0.75">
      <c r="B5" s="1" t="s">
        <v>296</v>
      </c>
      <c r="C5" s="112">
        <v>360388</v>
      </c>
      <c r="D5" s="112">
        <v>364342</v>
      </c>
      <c r="E5" s="112">
        <v>368251</v>
      </c>
      <c r="F5" s="113">
        <v>367312</v>
      </c>
      <c r="G5" s="26">
        <v>370964</v>
      </c>
    </row>
    <row r="6" spans="2:7" x14ac:dyDescent="0.75">
      <c r="B6" s="1" t="s">
        <v>310</v>
      </c>
      <c r="C6" s="18">
        <v>86.96127507020212</v>
      </c>
      <c r="D6" s="18">
        <v>85.819916452124659</v>
      </c>
      <c r="E6" s="18">
        <v>84.24932994071979</v>
      </c>
      <c r="F6" s="18">
        <v>92.86982184083287</v>
      </c>
      <c r="G6" s="18">
        <v>90.040543017651302</v>
      </c>
    </row>
    <row r="7" spans="2:7" x14ac:dyDescent="0.75">
      <c r="B7" s="3" t="s">
        <v>311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463A-9CC9-4A8B-8F78-0201A5CFDA1F}">
  <dimension ref="B2:G10"/>
  <sheetViews>
    <sheetView workbookViewId="0">
      <selection activeCell="B10" sqref="B10"/>
    </sheetView>
  </sheetViews>
  <sheetFormatPr defaultRowHeight="14.75" x14ac:dyDescent="0.75"/>
  <cols>
    <col min="2" max="2" width="29.76953125" bestFit="1" customWidth="1"/>
  </cols>
  <sheetData>
    <row r="2" spans="2:7" ht="15.5" x14ac:dyDescent="0.75">
      <c r="B2" s="5" t="s">
        <v>312</v>
      </c>
    </row>
    <row r="3" spans="2:7" x14ac:dyDescent="0.75">
      <c r="B3" s="1"/>
      <c r="C3" s="1">
        <v>2019</v>
      </c>
      <c r="D3" s="1">
        <v>2020</v>
      </c>
      <c r="E3" s="1">
        <v>2021</v>
      </c>
      <c r="F3" s="1">
        <v>2022</v>
      </c>
      <c r="G3" s="1">
        <v>2023</v>
      </c>
    </row>
    <row r="4" spans="2:7" x14ac:dyDescent="0.75">
      <c r="B4" s="1" t="s">
        <v>294</v>
      </c>
      <c r="C4" s="107">
        <v>244450.44</v>
      </c>
      <c r="D4" s="107">
        <v>226066.19399999999</v>
      </c>
      <c r="E4" s="1">
        <v>290759</v>
      </c>
      <c r="F4" s="1">
        <v>324665</v>
      </c>
      <c r="G4" s="26">
        <v>328967</v>
      </c>
    </row>
    <row r="5" spans="2:7" x14ac:dyDescent="0.75">
      <c r="B5" s="1" t="s">
        <v>295</v>
      </c>
      <c r="C5" s="107">
        <v>68947.56</v>
      </c>
      <c r="D5" s="107">
        <v>86611.806000000011</v>
      </c>
      <c r="E5" s="1">
        <v>19490</v>
      </c>
      <c r="F5" s="1">
        <v>16457</v>
      </c>
      <c r="G5" s="26">
        <v>5051</v>
      </c>
    </row>
    <row r="6" spans="2:7" x14ac:dyDescent="0.75">
      <c r="B6" s="1" t="s">
        <v>296</v>
      </c>
      <c r="C6" s="112">
        <v>360388</v>
      </c>
      <c r="D6" s="112">
        <v>364342</v>
      </c>
      <c r="E6" s="112">
        <v>368251</v>
      </c>
      <c r="F6" s="113">
        <v>367312</v>
      </c>
      <c r="G6" s="26">
        <v>370964</v>
      </c>
    </row>
    <row r="7" spans="2:7" x14ac:dyDescent="0.75">
      <c r="B7" s="1" t="s">
        <v>297</v>
      </c>
      <c r="C7" s="18">
        <v>67.829794554757655</v>
      </c>
      <c r="D7" s="18">
        <v>62.047799594886122</v>
      </c>
      <c r="E7" s="18">
        <v>78.956744177205223</v>
      </c>
      <c r="F7" s="18">
        <v>88.389434595112604</v>
      </c>
      <c r="G7" s="18">
        <v>88.678955370332432</v>
      </c>
    </row>
    <row r="8" spans="2:7" x14ac:dyDescent="0.75">
      <c r="B8" s="1" t="s">
        <v>298</v>
      </c>
      <c r="C8" s="18">
        <v>19.131480515444466</v>
      </c>
      <c r="D8" s="18">
        <v>23.772116857238533</v>
      </c>
      <c r="E8" s="18">
        <v>5.2925857635145599</v>
      </c>
      <c r="F8" s="18">
        <v>4.4803872457202596</v>
      </c>
      <c r="G8" s="18">
        <v>1.3615876473188773</v>
      </c>
    </row>
    <row r="9" spans="2:7" x14ac:dyDescent="0.75">
      <c r="B9" s="1" t="s">
        <v>99</v>
      </c>
      <c r="C9" s="18">
        <v>86.96127507020212</v>
      </c>
      <c r="D9" s="18">
        <v>85.819916452124659</v>
      </c>
      <c r="E9" s="18">
        <v>84.24932994071979</v>
      </c>
      <c r="F9" s="18">
        <v>92.86982184083287</v>
      </c>
      <c r="G9" s="18">
        <v>90.040543017651302</v>
      </c>
    </row>
    <row r="10" spans="2:7" x14ac:dyDescent="0.75">
      <c r="B10" s="3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52</vt:i4>
      </vt:variant>
    </vt:vector>
  </HeadingPairs>
  <TitlesOfParts>
    <vt:vector size="105" baseType="lpstr">
      <vt:lpstr>Figure2</vt:lpstr>
      <vt:lpstr>Figure6</vt:lpstr>
      <vt:lpstr>Figure7</vt:lpstr>
      <vt:lpstr>Table2</vt:lpstr>
      <vt:lpstr>Table3</vt:lpstr>
      <vt:lpstr>Table4</vt:lpstr>
      <vt:lpstr>Table5</vt:lpstr>
      <vt:lpstr>Table6</vt:lpstr>
      <vt:lpstr>Figure9.</vt:lpstr>
      <vt:lpstr>Figure10.</vt:lpstr>
      <vt:lpstr>Table 6</vt:lpstr>
      <vt:lpstr>Table7</vt:lpstr>
      <vt:lpstr>Figure 11</vt:lpstr>
      <vt:lpstr>Table8</vt:lpstr>
      <vt:lpstr>Figure 12</vt:lpstr>
      <vt:lpstr>Table9</vt:lpstr>
      <vt:lpstr>Figure13</vt:lpstr>
      <vt:lpstr>Table10</vt:lpstr>
      <vt:lpstr>Table11</vt:lpstr>
      <vt:lpstr>Figure 14</vt:lpstr>
      <vt:lpstr>Table12</vt:lpstr>
      <vt:lpstr>Figure 15</vt:lpstr>
      <vt:lpstr>Figure 16</vt:lpstr>
      <vt:lpstr>Figure 17</vt:lpstr>
      <vt:lpstr>Table13</vt:lpstr>
      <vt:lpstr>Table14</vt:lpstr>
      <vt:lpstr>Figure 18</vt:lpstr>
      <vt:lpstr>Figure 19</vt:lpstr>
      <vt:lpstr>Figure 20</vt:lpstr>
      <vt:lpstr>Figure 21</vt:lpstr>
      <vt:lpstr>Figure22</vt:lpstr>
      <vt:lpstr>Figure23</vt:lpstr>
      <vt:lpstr>Figure24</vt:lpstr>
      <vt:lpstr>Figure25</vt:lpstr>
      <vt:lpstr>Figure 26</vt:lpstr>
      <vt:lpstr>Figure27</vt:lpstr>
      <vt:lpstr>Figure 28</vt:lpstr>
      <vt:lpstr>Table15</vt:lpstr>
      <vt:lpstr>Figure28</vt:lpstr>
      <vt:lpstr>Figure29</vt:lpstr>
      <vt:lpstr>Table16</vt:lpstr>
      <vt:lpstr>Table17</vt:lpstr>
      <vt:lpstr>Table 18</vt:lpstr>
      <vt:lpstr>Table 19</vt:lpstr>
      <vt:lpstr>Table 20</vt:lpstr>
      <vt:lpstr>Annex1</vt:lpstr>
      <vt:lpstr>Annex2</vt:lpstr>
      <vt:lpstr>Annex3</vt:lpstr>
      <vt:lpstr>Annex4</vt:lpstr>
      <vt:lpstr>Annex5</vt:lpstr>
      <vt:lpstr>Annex6</vt:lpstr>
      <vt:lpstr>Annex7</vt:lpstr>
      <vt:lpstr>Sheet13</vt:lpstr>
      <vt:lpstr>Table5!_ftn1</vt:lpstr>
      <vt:lpstr>Table12!_ftn2</vt:lpstr>
      <vt:lpstr>Table5!_ftnref1</vt:lpstr>
      <vt:lpstr>Table12!_ftnref2</vt:lpstr>
      <vt:lpstr>Table2!_Toc134630567</vt:lpstr>
      <vt:lpstr>Table3!_Toc134630568</vt:lpstr>
      <vt:lpstr>Table4!_Toc134630569</vt:lpstr>
      <vt:lpstr>Table5!_Toc134630570</vt:lpstr>
      <vt:lpstr>Table6!_Toc134630571</vt:lpstr>
      <vt:lpstr>'Table 6'!_Toc134630572</vt:lpstr>
      <vt:lpstr>Table7!_Toc134630573</vt:lpstr>
      <vt:lpstr>Table8!_Toc134630574</vt:lpstr>
      <vt:lpstr>Table10!_Toc134630575</vt:lpstr>
      <vt:lpstr>Table11!_Toc134630576</vt:lpstr>
      <vt:lpstr>Table12!_Toc134630577</vt:lpstr>
      <vt:lpstr>Table13!_Toc134630578</vt:lpstr>
      <vt:lpstr>Table15!_Toc134630580</vt:lpstr>
      <vt:lpstr>Table16!_Toc134630581</vt:lpstr>
      <vt:lpstr>Figure10.!_Toc134630594</vt:lpstr>
      <vt:lpstr>'Figure 11'!_Toc134630595</vt:lpstr>
      <vt:lpstr>'Figure 12'!_Toc134630596</vt:lpstr>
      <vt:lpstr>Figure13!_Toc134630597</vt:lpstr>
      <vt:lpstr>'Figure 14'!_Toc134630598</vt:lpstr>
      <vt:lpstr>'Figure 15'!_Toc134630599</vt:lpstr>
      <vt:lpstr>'Figure 18'!_Toc134630600</vt:lpstr>
      <vt:lpstr>'Figure 19'!_Toc134630601</vt:lpstr>
      <vt:lpstr>'Figure 20'!_Toc134630602</vt:lpstr>
      <vt:lpstr>'Figure 21'!_Toc134630603</vt:lpstr>
      <vt:lpstr>Figure22!_Toc134630607</vt:lpstr>
      <vt:lpstr>Figure23!_Toc134630608</vt:lpstr>
      <vt:lpstr>Figure24!_Toc134630609</vt:lpstr>
      <vt:lpstr>Figure25!_Toc134630610</vt:lpstr>
      <vt:lpstr>Figure28!_Toc134630613</vt:lpstr>
      <vt:lpstr>Figure29!_Toc134630614</vt:lpstr>
      <vt:lpstr>Table13!_Toc161930309</vt:lpstr>
      <vt:lpstr>'Table 18'!_Toc161930314</vt:lpstr>
      <vt:lpstr>'Table 19'!_Toc161930315</vt:lpstr>
      <vt:lpstr>'Table 20'!_Toc161930316</vt:lpstr>
      <vt:lpstr>Figure2!_Toc161930335</vt:lpstr>
      <vt:lpstr>Figure6!_Toc161930339</vt:lpstr>
      <vt:lpstr>Figure9.!_Toc161930342</vt:lpstr>
      <vt:lpstr>'Figure 15'!_Toc161930348</vt:lpstr>
      <vt:lpstr>'Figure 16'!_Toc161930349</vt:lpstr>
      <vt:lpstr>'Figure 17'!_Toc161930350</vt:lpstr>
      <vt:lpstr>'Figure 18'!_Toc161930351</vt:lpstr>
      <vt:lpstr>'Figure 20'!_Toc161930353</vt:lpstr>
      <vt:lpstr>Figure22!_Toc161930355</vt:lpstr>
      <vt:lpstr>Figure23!_Toc161930356</vt:lpstr>
      <vt:lpstr>Figure24!_Toc161930357</vt:lpstr>
      <vt:lpstr>Figure27!_Toc161930358</vt:lpstr>
      <vt:lpstr>'Figure 28'!_Toc161930359</vt:lpstr>
      <vt:lpstr>Table17!_Toc32437736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NISR</dc:creator>
  <cp:lastModifiedBy>NISR</cp:lastModifiedBy>
  <dcterms:created xsi:type="dcterms:W3CDTF">2023-05-21T16:59:57Z</dcterms:created>
  <dcterms:modified xsi:type="dcterms:W3CDTF">2024-04-26T08:23:56Z</dcterms:modified>
</cp:coreProperties>
</file>