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ed\Desktop\Project_1\"/>
    </mc:Choice>
  </mc:AlternateContent>
  <xr:revisionPtr revIDLastSave="0" documentId="13_ncr:1_{64FD0496-FED0-4032-B7FE-F373F919CB86}" xr6:coauthVersionLast="47" xr6:coauthVersionMax="47" xr10:uidLastSave="{00000000-0000-0000-0000-000000000000}"/>
  <bookViews>
    <workbookView xWindow="57480" yWindow="-120" windowWidth="29040" windowHeight="15840" firstSheet="2" activeTab="2" xr2:uid="{00000000-000D-0000-FFFF-FFFF00000000}"/>
  </bookViews>
  <sheets>
    <sheet name="Ticket Symbol" sheetId="3" state="hidden" r:id="rId1"/>
    <sheet name="Sheet3" sheetId="6" state="hidden" r:id="rId2"/>
    <sheet name="Origian Data" sheetId="1" r:id="rId3"/>
    <sheet name="Profit and Loss" sheetId="2" r:id="rId4"/>
    <sheet name="Forcast" sheetId="4" r:id="rId5"/>
    <sheet name="Summary Statistics" sheetId="5" r:id="rId6"/>
  </sheets>
  <externalReferences>
    <externalReference r:id="rId7"/>
  </externalReferences>
  <definedNames>
    <definedName name="_xlnm._FilterDatabase" localSheetId="2" hidden="1">'Origian Data'!$C$1:$C$1711</definedName>
    <definedName name="COGS">'Origian Data'!$F$2:$F$1711</definedName>
    <definedName name="Cost_of_revenue">[1]Data!$F$2:$F$10</definedName>
    <definedName name="Gross_margin">'Profit and Loss'!$E$14:$H$14</definedName>
    <definedName name="OOC">'Origian Data'!$I$2:$I$1711</definedName>
    <definedName name="Operating_margin">'Profit and Loss'!$E$15:$H$15</definedName>
    <definedName name="Other_operating_items">[1]Data!$I$2:$I$10</definedName>
    <definedName name="R_and_D">'Origian Data'!$H$2:$H$1711</definedName>
    <definedName name="Revenue_Total">'Origian Data'!$E$2:$E$1711</definedName>
    <definedName name="Scenarios">'Ticket Symbol'!$D$3:$D$5</definedName>
    <definedName name="SGA">'Origian Data'!$G$2:$G$1711</definedName>
    <definedName name="SGAs">[1]Data!$G$2:$G$10</definedName>
    <definedName name="Ticker_symbol">'Origian Data'!$B$2:$B$1711</definedName>
    <definedName name="Total_revenue">[1]Data!$E$2:$E$10</definedName>
    <definedName name="Years">'Origian Data'!$C$2:$C$1711</definedName>
  </definedNames>
  <calcPr calcId="191029"/>
  <pivotCaches>
    <pivotCache cacheId="6" r:id="rId8"/>
    <pivotCache cacheId="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/>
  <c r="L5" i="5"/>
  <c r="L6" i="5"/>
  <c r="L7" i="5"/>
  <c r="L8" i="5"/>
  <c r="L9" i="5"/>
  <c r="L10" i="5"/>
  <c r="L11" i="5"/>
  <c r="L12" i="5"/>
  <c r="L13" i="5"/>
  <c r="L3" i="5"/>
  <c r="K4" i="5"/>
  <c r="K5" i="5"/>
  <c r="K6" i="5"/>
  <c r="K7" i="5"/>
  <c r="K8" i="5"/>
  <c r="K9" i="5"/>
  <c r="K10" i="5"/>
  <c r="K11" i="5"/>
  <c r="K12" i="5"/>
  <c r="K13" i="5"/>
  <c r="K3" i="5"/>
  <c r="J4" i="5"/>
  <c r="J5" i="5"/>
  <c r="J6" i="5"/>
  <c r="J7" i="5"/>
  <c r="J8" i="5"/>
  <c r="J9" i="5"/>
  <c r="J10" i="5"/>
  <c r="J11" i="5"/>
  <c r="J12" i="5"/>
  <c r="J13" i="5"/>
  <c r="J3" i="5"/>
  <c r="I4" i="5"/>
  <c r="I5" i="5"/>
  <c r="I6" i="5"/>
  <c r="I7" i="5"/>
  <c r="I8" i="5"/>
  <c r="I9" i="5"/>
  <c r="I10" i="5"/>
  <c r="I11" i="5"/>
  <c r="I12" i="5"/>
  <c r="I13" i="5"/>
  <c r="I3" i="5"/>
  <c r="K24" i="4"/>
  <c r="K23" i="4"/>
  <c r="J24" i="4"/>
  <c r="J23" i="4"/>
  <c r="K44" i="4"/>
  <c r="J44" i="4"/>
  <c r="K43" i="4"/>
  <c r="K42" i="4"/>
  <c r="J42" i="4"/>
  <c r="J43" i="4"/>
  <c r="K39" i="4"/>
  <c r="J39" i="4"/>
  <c r="K38" i="4"/>
  <c r="F24" i="4"/>
  <c r="G24" i="4"/>
  <c r="H24" i="4"/>
  <c r="E24" i="4"/>
  <c r="F23" i="4"/>
  <c r="G23" i="4"/>
  <c r="H23" i="4"/>
  <c r="E23" i="4"/>
  <c r="J38" i="4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F10" i="4" a="1"/>
  <c r="F10" i="4" s="1"/>
  <c r="E10" i="4" a="1"/>
  <c r="E10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J37" i="4" l="1"/>
  <c r="K37" i="4"/>
  <c r="E9" i="4"/>
  <c r="E13" i="4"/>
  <c r="G22" i="4"/>
  <c r="H22" i="4"/>
  <c r="F9" i="4"/>
  <c r="F22" i="4"/>
  <c r="G9" i="4"/>
  <c r="H9" i="4"/>
  <c r="H13" i="4"/>
  <c r="F13" i="4"/>
  <c r="G13" i="4"/>
  <c r="J32" i="4" l="1"/>
  <c r="K34" i="4"/>
  <c r="J34" i="4"/>
  <c r="K33" i="4"/>
  <c r="K22" i="4" s="1"/>
  <c r="J33" i="4"/>
  <c r="J22" i="4" s="1"/>
  <c r="J7" i="4" s="1"/>
  <c r="K32" i="4"/>
  <c r="G14" i="4"/>
  <c r="E14" i="4"/>
  <c r="F14" i="4"/>
  <c r="H14" i="4"/>
  <c r="K7" i="4" l="1"/>
  <c r="J14" i="4"/>
  <c r="J9" i="4"/>
  <c r="K9" i="4" l="1"/>
  <c r="K14" i="4"/>
  <c r="F11" i="2" l="1" a="1"/>
  <c r="F11" i="2" s="1"/>
  <c r="G11" i="2" a="1"/>
  <c r="G11" i="2" s="1"/>
  <c r="H11" i="2" a="1"/>
  <c r="H11" i="2" s="1"/>
  <c r="E11" i="2" a="1"/>
  <c r="E11" i="2" s="1"/>
  <c r="F10" i="2" a="1"/>
  <c r="F10" i="2" s="1"/>
  <c r="G10" i="2" a="1"/>
  <c r="G10" i="2" s="1"/>
  <c r="H10" i="2" a="1"/>
  <c r="H10" i="2" s="1"/>
  <c r="E10" i="2" a="1"/>
  <c r="E10" i="2" s="1"/>
  <c r="F9" i="2" a="1"/>
  <c r="F9" i="2" s="1"/>
  <c r="G9" i="2" a="1"/>
  <c r="G9" i="2" s="1"/>
  <c r="H9" i="2" a="1"/>
  <c r="H9" i="2" s="1"/>
  <c r="E9" i="2" a="1"/>
  <c r="E9" i="2" s="1"/>
  <c r="E7" i="2" a="1"/>
  <c r="E7" i="2" s="1"/>
  <c r="F7" i="2" a="1"/>
  <c r="F7" i="2" s="1"/>
  <c r="G7" i="2" a="1"/>
  <c r="G7" i="2" s="1"/>
  <c r="H7" i="2" a="1"/>
  <c r="H7" i="2" s="1"/>
  <c r="H6" i="2" a="1"/>
  <c r="H6" i="2" s="1"/>
  <c r="F6" i="2" a="1"/>
  <c r="F6" i="2" s="1"/>
  <c r="G6" i="2" a="1"/>
  <c r="G6" i="2" s="1"/>
  <c r="E6" i="2" a="1"/>
  <c r="E6" i="2" s="1"/>
  <c r="G8" i="2" l="1"/>
  <c r="G14" i="2" s="1"/>
  <c r="E12" i="2"/>
  <c r="H12" i="2"/>
  <c r="F8" i="2"/>
  <c r="G12" i="2"/>
  <c r="H8" i="2"/>
  <c r="F12" i="2"/>
  <c r="E8" i="2"/>
  <c r="H13" i="2" l="1"/>
  <c r="H15" i="2" s="1"/>
  <c r="G13" i="2"/>
  <c r="G15" i="2" s="1"/>
  <c r="F13" i="2"/>
  <c r="F15" i="2" s="1"/>
  <c r="H14" i="2"/>
  <c r="F14" i="2"/>
  <c r="E14" i="2"/>
  <c r="E13" i="2"/>
  <c r="E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<sst xmlns="http://schemas.openxmlformats.org/spreadsheetml/2006/main" count="7503" uniqueCount="616">
  <si>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</si>
  <si>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</si>
  <si>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</si>
  <si>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</si>
  <si>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</si>
  <si>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</si>
  <si>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</si>
  <si>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</si>
  <si>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</si>
  <si>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</si>
  <si>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</si>
  <si>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</si>
  <si>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</si>
  <si>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</si>
  <si>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</si>
  <si>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</si>
  <si>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</si>
  <si>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</si>
  <si>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</si>
  <si>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</si>
  <si>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</si>
  <si>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</si>
  <si>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</si>
  <si>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</si>
  <si>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</si>
  <si>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</si>
  <si>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</si>
  <si>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</si>
  <si>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</si>
  <si>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</si>
  <si>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</si>
  <si>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</si>
  <si>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</si>
  <si>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</si>
  <si>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</si>
  <si>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</si>
  <si>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</si>
  <si>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</si>
  <si>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</si>
  <si>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</si>
  <si>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</si>
  <si>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</si>
  <si>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</si>
  <si>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</si>
  <si>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</si>
  <si>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</si>
  <si>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</si>
  <si>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</si>
  <si>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</si>
  <si>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</si>
  <si>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</si>
  <si>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</si>
  <si>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</si>
  <si>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</si>
  <si>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</si>
  <si>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</si>
  <si>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</si>
  <si>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</si>
  <si>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</si>
  <si>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</si>
  <si>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</si>
  <si>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</si>
  <si>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</si>
  <si>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</si>
  <si>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</si>
  <si>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</si>
  <si>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</si>
  <si>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</si>
  <si>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</si>
  <si>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</si>
  <si>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</si>
  <si>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</si>
  <si>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</si>
  <si>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</si>
  <si>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</si>
  <si>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</si>
  <si>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</si>
  <si>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</si>
  <si>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</si>
  <si>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</si>
  <si>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</si>
  <si>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</si>
  <si>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</si>
  <si>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</si>
  <si>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</si>
  <si>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</si>
  <si>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</si>
  <si>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</si>
  <si>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</si>
  <si>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</si>
  <si>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</si>
  <si>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</si>
  <si>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</si>
  <si>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</si>
  <si>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</si>
  <si>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</si>
  <si>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</si>
  <si>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</si>
  <si>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</si>
  <si>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</si>
  <si>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</si>
  <si>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</si>
  <si>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</si>
  <si>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</si>
  <si>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</si>
  <si>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</si>
  <si>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</si>
  <si>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</si>
  <si>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</si>
  <si>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</si>
  <si>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</si>
  <si>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</si>
  <si>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</si>
  <si>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</si>
  <si>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</si>
  <si>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</si>
  <si>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</si>
  <si>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</si>
  <si>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</si>
  <si>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</si>
  <si>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</si>
  <si>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</si>
  <si>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</si>
  <si>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</si>
  <si>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</si>
  <si>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</si>
  <si>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</si>
  <si>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</si>
  <si>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</si>
  <si>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</si>
  <si>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</si>
  <si>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</si>
  <si>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</si>
  <si>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</si>
  <si>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</si>
  <si>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</si>
  <si>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</si>
  <si>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</si>
  <si>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</si>
  <si>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</si>
  <si>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</si>
  <si>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</si>
  <si>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</si>
  <si>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</si>
  <si>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</si>
  <si>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</si>
  <si>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</si>
  <si>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</si>
  <si>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</si>
  <si>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</si>
  <si>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</si>
  <si>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</si>
  <si>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</si>
  <si>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</si>
  <si>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</si>
  <si>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</si>
  <si>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</si>
  <si>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</si>
  <si>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</si>
  <si>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</si>
  <si>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</si>
  <si>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</si>
  <si>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</si>
  <si>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</si>
  <si>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</si>
  <si>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</si>
  <si>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</si>
  <si>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</si>
  <si>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</si>
  <si>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</si>
  <si>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</si>
  <si>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</si>
  <si>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</si>
  <si>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</si>
  <si>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</si>
  <si>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</si>
  <si>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</si>
  <si>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</si>
  <si>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</si>
  <si>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</si>
  <si>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</si>
  <si>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</si>
  <si>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</si>
  <si>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</si>
  <si>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</si>
  <si>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</si>
  <si>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</si>
  <si>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</si>
  <si>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</si>
  <si>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</si>
  <si>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</si>
  <si>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</si>
  <si>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</si>
  <si>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</si>
  <si>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</si>
  <si>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</si>
  <si>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</si>
  <si>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</si>
  <si>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</si>
  <si>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</si>
  <si>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</si>
  <si>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</si>
  <si>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</si>
  <si>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</si>
  <si>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</si>
  <si>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</si>
  <si>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</si>
  <si>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</si>
  <si>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</si>
  <si>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</si>
  <si>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</si>
  <si>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</si>
  <si>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</si>
  <si>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</si>
  <si>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</si>
  <si>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</si>
  <si>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</si>
  <si>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</si>
  <si>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</si>
  <si>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</si>
  <si>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</si>
  <si>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</si>
  <si>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</si>
  <si>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</si>
  <si>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</si>
  <si>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</si>
  <si>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</si>
  <si>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</si>
  <si>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</si>
  <si>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</si>
  <si>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</si>
  <si>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</si>
  <si>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</si>
  <si>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</si>
  <si>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</si>
  <si>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</si>
  <si>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</si>
  <si>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</si>
  <si>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</si>
  <si>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</si>
  <si>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</si>
  <si>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</si>
  <si>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</si>
  <si>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</si>
  <si>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</si>
  <si>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</si>
  <si>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</si>
  <si>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</si>
  <si>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</si>
  <si>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</si>
  <si>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</si>
  <si>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</si>
  <si>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</si>
  <si>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</si>
  <si>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</si>
  <si>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</si>
  <si>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</si>
  <si>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</si>
  <si>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</si>
  <si>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</si>
  <si>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</si>
  <si>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</si>
  <si>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</si>
  <si>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</si>
  <si>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</si>
  <si>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</si>
  <si>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</si>
  <si>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</si>
  <si>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</si>
  <si>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</si>
  <si>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</si>
  <si>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</si>
  <si>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</si>
  <si>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</si>
  <si>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</si>
  <si>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</si>
  <si>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</si>
  <si>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</si>
  <si>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</si>
  <si>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</si>
  <si>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</si>
  <si>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</si>
  <si>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</si>
  <si>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</si>
  <si>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</si>
  <si>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</si>
  <si>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</si>
  <si>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</si>
  <si>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</si>
  <si>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</si>
  <si>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</si>
  <si>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</si>
  <si>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</si>
  <si>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</si>
  <si>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</si>
  <si>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</si>
  <si>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</si>
  <si>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</si>
  <si>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</si>
  <si>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</si>
  <si>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</si>
  <si>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</si>
  <si>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</si>
  <si>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</si>
  <si>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</si>
  <si>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</si>
  <si>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</si>
  <si>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</si>
  <si>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</si>
  <si>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</si>
  <si>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</si>
  <si>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</si>
  <si>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</si>
  <si>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</si>
  <si>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</si>
  <si>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</si>
  <si>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</si>
  <si>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</si>
  <si>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</si>
  <si>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</si>
  <si>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</si>
  <si>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</si>
  <si>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</si>
  <si>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</si>
  <si>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</si>
  <si>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</si>
  <si>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</si>
  <si>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</si>
  <si>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</si>
  <si>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</si>
  <si>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</si>
  <si>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</si>
  <si>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</si>
  <si>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</si>
  <si>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</si>
  <si>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</si>
  <si>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</si>
  <si>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</si>
  <si>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</si>
  <si>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</si>
  <si>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</si>
  <si>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</si>
  <si>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</si>
  <si>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</si>
  <si>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</si>
  <si>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</si>
  <si>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</si>
  <si>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</si>
  <si>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</si>
  <si>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</si>
  <si>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</si>
  <si>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</si>
  <si>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</si>
  <si>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</si>
  <si>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</si>
  <si>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</si>
  <si>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</si>
  <si>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</si>
  <si>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</si>
  <si>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</si>
  <si>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</si>
  <si>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</si>
  <si>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</si>
  <si>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</si>
  <si>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</si>
  <si>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</si>
  <si>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</si>
  <si>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</si>
  <si>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</si>
  <si>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</si>
  <si>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</si>
  <si>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</si>
  <si>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</si>
  <si>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</si>
  <si>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</si>
  <si>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</si>
  <si>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</si>
  <si>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</si>
  <si>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</si>
  <si>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</si>
  <si>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</si>
  <si>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</si>
  <si>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</si>
  <si>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</si>
  <si>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</si>
  <si>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</si>
  <si>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</si>
  <si>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</si>
  <si>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</si>
  <si>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</si>
  <si>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</si>
  <si>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</si>
  <si>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</si>
  <si>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</si>
  <si>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</si>
  <si>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</si>
  <si>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</si>
  <si>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</si>
  <si>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</si>
  <si>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</si>
  <si>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</si>
  <si>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</si>
  <si>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</si>
  <si>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</si>
  <si>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</si>
  <si>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</si>
  <si>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</si>
  <si>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</si>
  <si>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</si>
  <si>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</si>
  <si>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</si>
  <si>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</si>
  <si>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</si>
  <si>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</si>
  <si>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</si>
  <si>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</si>
  <si>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</si>
  <si>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</si>
  <si>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</si>
  <si>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</si>
  <si>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</si>
  <si>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</si>
  <si>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</si>
  <si>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</si>
  <si>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</si>
  <si>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</si>
  <si>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</si>
  <si>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</si>
  <si>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</si>
  <si>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</si>
  <si>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</si>
  <si>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</si>
  <si>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</si>
  <si>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</si>
  <si>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</si>
  <si>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</si>
  <si>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</si>
  <si>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</si>
  <si>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</si>
  <si>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</si>
  <si>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</si>
  <si>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</si>
  <si>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</si>
  <si>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</si>
  <si>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</si>
  <si>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</si>
  <si>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</si>
  <si>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</si>
  <si>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</si>
  <si>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</si>
  <si>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</si>
  <si>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</si>
  <si>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</si>
  <si>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</si>
  <si>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</si>
  <si>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</si>
  <si>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</si>
  <si>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</si>
  <si>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</si>
  <si>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</si>
  <si>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</si>
  <si>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</si>
  <si>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</si>
  <si>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</si>
  <si>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</si>
  <si>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</si>
  <si>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</si>
  <si>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</si>
  <si>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</si>
  <si>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</si>
  <si>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</si>
  <si>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</si>
  <si>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</si>
  <si>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</si>
  <si>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</si>
  <si>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</si>
  <si>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</si>
  <si>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</si>
  <si>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</si>
  <si>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</si>
  <si>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</si>
  <si>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</si>
  <si>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</si>
  <si>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</si>
  <si>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</si>
  <si>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</si>
  <si>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</si>
  <si>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</si>
  <si>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</si>
  <si>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</si>
  <si>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</si>
  <si>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</si>
  <si>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</si>
  <si>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</si>
  <si>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</si>
  <si>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</si>
  <si>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</si>
  <si>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</si>
  <si>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</si>
  <si>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</si>
  <si>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</si>
  <si>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</si>
  <si>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</si>
  <si>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</si>
  <si>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</si>
  <si>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</si>
  <si>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</si>
  <si>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</si>
  <si>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</si>
  <si>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</si>
  <si>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</si>
  <si>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</si>
  <si>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</si>
  <si>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</si>
  <si>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</si>
  <si>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</si>
  <si>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</si>
  <si>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</si>
  <si>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</si>
  <si>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</si>
  <si>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</si>
  <si>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</si>
  <si>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</si>
  <si>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</si>
  <si>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</si>
  <si>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</si>
  <si>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</si>
  <si>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</si>
  <si>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</si>
  <si>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</si>
  <si>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</si>
  <si>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</si>
  <si>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</si>
  <si>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</si>
  <si>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</si>
  <si>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</si>
  <si>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</si>
  <si>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</si>
  <si>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</si>
  <si>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</si>
  <si>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</si>
  <si>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</si>
  <si>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</si>
  <si>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</si>
  <si>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</si>
  <si>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</si>
  <si>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</si>
  <si>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</si>
  <si>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</si>
  <si>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</si>
  <si>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</si>
  <si>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</si>
  <si>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</si>
  <si>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</si>
  <si>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</si>
  <si>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</si>
  <si>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</si>
  <si>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</si>
  <si>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</si>
  <si>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</si>
  <si>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</si>
  <si>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</si>
  <si>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</si>
  <si>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</si>
  <si>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</si>
  <si>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</si>
  <si>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</si>
  <si>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</si>
  <si>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</si>
  <si>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</si>
  <si>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</si>
  <si>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</si>
  <si>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</si>
  <si>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</si>
  <si>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</si>
  <si>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</si>
  <si>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Ticket Symbol</t>
  </si>
  <si>
    <t>Row Labels</t>
  </si>
  <si>
    <t>(blank)</t>
  </si>
  <si>
    <t>Grand Total</t>
  </si>
  <si>
    <t>Gross Profit</t>
  </si>
  <si>
    <t>Gross Margin</t>
  </si>
  <si>
    <t>Operating Margin</t>
  </si>
  <si>
    <t>Income Statement</t>
  </si>
  <si>
    <t>Historical</t>
  </si>
  <si>
    <t>Revenue</t>
  </si>
  <si>
    <t>COGS</t>
  </si>
  <si>
    <t xml:space="preserve">  Other operating expenses</t>
  </si>
  <si>
    <t xml:space="preserve">  Research &amp; Development</t>
  </si>
  <si>
    <t>Total operating expenses</t>
  </si>
  <si>
    <t>Operating income/ EBIT</t>
  </si>
  <si>
    <t>Forcast</t>
  </si>
  <si>
    <t>Year 5</t>
  </si>
  <si>
    <t>Year 6</t>
  </si>
  <si>
    <t>Operating Statistics</t>
  </si>
  <si>
    <t>Revenue Growth (%)</t>
  </si>
  <si>
    <t>Assumptions</t>
  </si>
  <si>
    <t>Operating Scenarios</t>
  </si>
  <si>
    <t>Base Case</t>
  </si>
  <si>
    <t>Strong Case</t>
  </si>
  <si>
    <t>Weak Case</t>
  </si>
  <si>
    <t>Scenario</t>
  </si>
  <si>
    <t>Weak case</t>
  </si>
  <si>
    <t>Base case</t>
  </si>
  <si>
    <t>Strong case</t>
  </si>
  <si>
    <t xml:space="preserve">Sum of  Total Revenue </t>
  </si>
  <si>
    <t>Column Labels</t>
  </si>
  <si>
    <t>Sectors</t>
  </si>
  <si>
    <t>Total Revenue of Each Sectores by Year</t>
  </si>
  <si>
    <t>Summary Statistics</t>
  </si>
  <si>
    <t>Mean</t>
  </si>
  <si>
    <t>Median</t>
  </si>
  <si>
    <t>Range</t>
  </si>
  <si>
    <t>Standard Deviation</t>
  </si>
  <si>
    <t>Which sector generated the most average revenue?</t>
  </si>
  <si>
    <r>
      <t xml:space="preserve">. </t>
    </r>
    <r>
      <rPr>
        <sz val="16"/>
        <rFont val="Calibri"/>
        <family val="2"/>
        <scheme val="minor"/>
      </rPr>
      <t xml:space="preserve">The Consumer Staples sector generated the highest mean revenue, with an average of $1,432 Billion, slightly higher than the Consumer Discretionary sector ($1,400 Billion). </t>
    </r>
    <r>
      <rPr>
        <sz val="18"/>
        <rFont val="Calibri"/>
        <family val="2"/>
        <scheme val="minor"/>
      </rPr>
      <t xml:space="preserve">
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</si>
</sst>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4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color theme="0"/>
      <name val="Calibri"/>
      <family val="2"/>
    </font>
    <font>
      <b/>
      <i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6"/>
      <color theme="3" tint="-0.249977111117893"/>
      <name val="Bodoni MT Black"/>
      <family val="1"/>
    </font>
    <font>
      <sz val="20"/>
      <color theme="1"/>
      <name val="Aharoni"/>
      <charset val="177"/>
    </font>
    <font>
      <b/>
      <sz val="14"/>
      <color theme="1"/>
      <name val="Aptos ExtraBold"/>
      <family val="2"/>
    </font>
    <font>
      <b/>
      <sz val="14"/>
      <color theme="1"/>
      <name val="Aptos Black"/>
      <family val="2"/>
    </font>
    <font>
      <sz val="11"/>
      <name val="Calibri"/>
      <family val="2"/>
      <scheme val="minor"/>
    </font>
    <font>
      <b/>
      <sz val="18"/>
      <name val="Britannic Bold"/>
      <family val="2"/>
    </font>
    <font>
      <b/>
      <sz val="14"/>
      <name val="Calibri"/>
      <family val="2"/>
    </font>
    <font>
      <b/>
      <sz val="16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doni MT Black"/>
      <family val="1"/>
    </font>
    <font>
      <b/>
      <sz val="14"/>
      <name val="Calibri"/>
      <family val="2"/>
      <scheme val="minor"/>
    </font>
    <font>
      <b/>
      <sz val="18"/>
      <color theme="0"/>
      <name val="Georgia Pro Cond Semibold"/>
      <family val="1"/>
    </font>
    <font>
      <sz val="16"/>
      <name val="Calibri"/>
      <family val="2"/>
      <scheme val="minor"/>
    </font>
    <font>
      <sz val="1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CC2E5"/>
      </patternFill>
    </fill>
    <fill>
      <patternFill patternType="solid">
        <fgColor theme="4" tint="-0.249977111117893"/>
        <bgColor rgb="FF9CC2E5"/>
      </patternFill>
    </fill>
    <fill>
      <patternFill patternType="solid">
        <fgColor theme="4" tint="-0.249977111117893"/>
        <bgColor rgb="FFF4B083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6" fillId="0" borderId="0" xfId="0" applyFont="1"/>
    <xf numFmtId="0" fontId="17" fillId="33" borderId="10" xfId="0" applyFont="1" applyFill="1" applyBorder="1"/>
    <xf numFmtId="2" fontId="0" fillId="0" borderId="10" xfId="0" applyNumberFormat="1" applyBorder="1"/>
    <xf numFmtId="0" fontId="23" fillId="33" borderId="10" xfId="0" applyFont="1" applyFill="1" applyBorder="1"/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/>
    <xf numFmtId="164" fontId="22" fillId="33" borderId="10" xfId="0" applyNumberFormat="1" applyFont="1" applyFill="1" applyBorder="1" applyAlignment="1">
      <alignment horizontal="left"/>
    </xf>
    <xf numFmtId="0" fontId="17" fillId="33" borderId="10" xfId="0" applyFont="1" applyFill="1" applyBorder="1" applyAlignment="1">
      <alignment horizontal="left"/>
    </xf>
    <xf numFmtId="164" fontId="21" fillId="33" borderId="10" xfId="0" applyNumberFormat="1" applyFont="1" applyFill="1" applyBorder="1" applyAlignment="1">
      <alignment horizontal="left"/>
    </xf>
    <xf numFmtId="44" fontId="17" fillId="33" borderId="10" xfId="0" applyNumberFormat="1" applyFont="1" applyFill="1" applyBorder="1"/>
    <xf numFmtId="0" fontId="24" fillId="33" borderId="10" xfId="0" applyFont="1" applyFill="1" applyBorder="1" applyAlignment="1">
      <alignment horizontal="left"/>
    </xf>
    <xf numFmtId="0" fontId="21" fillId="39" borderId="10" xfId="0" applyFont="1" applyFill="1" applyBorder="1"/>
    <xf numFmtId="0" fontId="17" fillId="39" borderId="10" xfId="0" applyFont="1" applyFill="1" applyBorder="1"/>
    <xf numFmtId="164" fontId="21" fillId="39" borderId="10" xfId="0" applyNumberFormat="1" applyFont="1" applyFill="1" applyBorder="1" applyAlignment="1">
      <alignment horizontal="left"/>
    </xf>
    <xf numFmtId="2" fontId="17" fillId="33" borderId="10" xfId="0" applyNumberFormat="1" applyFont="1" applyFill="1" applyBorder="1"/>
    <xf numFmtId="0" fontId="21" fillId="33" borderId="13" xfId="0" applyFont="1" applyFill="1" applyBorder="1" applyAlignment="1">
      <alignment horizontal="center"/>
    </xf>
    <xf numFmtId="0" fontId="0" fillId="35" borderId="0" xfId="0" applyFill="1"/>
    <xf numFmtId="0" fontId="25" fillId="38" borderId="0" xfId="0" applyFont="1" applyFill="1" applyAlignment="1">
      <alignment horizontal="left" vertical="center"/>
    </xf>
    <xf numFmtId="0" fontId="19" fillId="38" borderId="0" xfId="0" applyFont="1" applyFill="1"/>
    <xf numFmtId="0" fontId="17" fillId="33" borderId="0" xfId="0" applyFont="1" applyFill="1"/>
    <xf numFmtId="164" fontId="18" fillId="0" borderId="10" xfId="0" applyNumberFormat="1" applyFont="1" applyBorder="1" applyAlignment="1">
      <alignment horizontal="left"/>
    </xf>
    <xf numFmtId="0" fontId="13" fillId="33" borderId="10" xfId="0" applyFont="1" applyFill="1" applyBorder="1"/>
    <xf numFmtId="0" fontId="28" fillId="0" borderId="0" xfId="0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7" fillId="0" borderId="0" xfId="0" applyFont="1"/>
    <xf numFmtId="0" fontId="13" fillId="0" borderId="0" xfId="0" applyFont="1"/>
    <xf numFmtId="0" fontId="0" fillId="34" borderId="0" xfId="0" applyFill="1"/>
    <xf numFmtId="0" fontId="0" fillId="36" borderId="0" xfId="0" applyFill="1"/>
    <xf numFmtId="2" fontId="0" fillId="36" borderId="0" xfId="0" applyNumberFormat="1" applyFill="1"/>
    <xf numFmtId="9" fontId="0" fillId="0" borderId="10" xfId="0" applyNumberFormat="1" applyBorder="1"/>
    <xf numFmtId="2" fontId="0" fillId="34" borderId="0" xfId="0" applyNumberFormat="1" applyFill="1"/>
    <xf numFmtId="0" fontId="21" fillId="33" borderId="22" xfId="0" applyFont="1" applyFill="1" applyBorder="1" applyAlignment="1">
      <alignment horizontal="center"/>
    </xf>
    <xf numFmtId="9" fontId="0" fillId="0" borderId="23" xfId="0" applyNumberFormat="1" applyBorder="1"/>
    <xf numFmtId="2" fontId="0" fillId="0" borderId="23" xfId="0" applyNumberFormat="1" applyBorder="1"/>
    <xf numFmtId="9" fontId="0" fillId="0" borderId="21" xfId="0" applyNumberFormat="1" applyBorder="1"/>
    <xf numFmtId="2" fontId="0" fillId="0" borderId="21" xfId="0" applyNumberFormat="1" applyBorder="1"/>
    <xf numFmtId="0" fontId="0" fillId="34" borderId="22" xfId="0" applyFill="1" applyBorder="1"/>
    <xf numFmtId="0" fontId="0" fillId="34" borderId="18" xfId="0" applyFill="1" applyBorder="1"/>
    <xf numFmtId="0" fontId="29" fillId="34" borderId="25" xfId="0" applyFont="1" applyFill="1" applyBorder="1" applyAlignment="1">
      <alignment vertical="center"/>
    </xf>
    <xf numFmtId="0" fontId="16" fillId="0" borderId="28" xfId="0" applyFont="1" applyBorder="1"/>
    <xf numFmtId="0" fontId="21" fillId="33" borderId="29" xfId="0" applyFont="1" applyFill="1" applyBorder="1" applyAlignment="1">
      <alignment horizontal="center"/>
    </xf>
    <xf numFmtId="0" fontId="13" fillId="33" borderId="28" xfId="0" applyFont="1" applyFill="1" applyBorder="1"/>
    <xf numFmtId="9" fontId="0" fillId="0" borderId="30" xfId="0" applyNumberFormat="1" applyBorder="1"/>
    <xf numFmtId="2" fontId="0" fillId="0" borderId="30" xfId="0" applyNumberFormat="1" applyBorder="1"/>
    <xf numFmtId="0" fontId="13" fillId="33" borderId="31" xfId="0" applyFont="1" applyFill="1" applyBorder="1"/>
    <xf numFmtId="2" fontId="0" fillId="0" borderId="33" xfId="0" applyNumberFormat="1" applyBorder="1"/>
    <xf numFmtId="2" fontId="0" fillId="0" borderId="34" xfId="0" applyNumberFormat="1" applyBorder="1"/>
    <xf numFmtId="0" fontId="0" fillId="34" borderId="35" xfId="0" applyFill="1" applyBorder="1"/>
    <xf numFmtId="2" fontId="0" fillId="0" borderId="36" xfId="0" applyNumberFormat="1" applyBorder="1"/>
    <xf numFmtId="2" fontId="0" fillId="0" borderId="37" xfId="0" applyNumberFormat="1" applyBorder="1"/>
    <xf numFmtId="0" fontId="0" fillId="0" borderId="28" xfId="0" applyBorder="1"/>
    <xf numFmtId="0" fontId="0" fillId="0" borderId="38" xfId="0" applyBorder="1"/>
    <xf numFmtId="0" fontId="0" fillId="36" borderId="28" xfId="0" applyFill="1" applyBorder="1"/>
    <xf numFmtId="0" fontId="17" fillId="33" borderId="39" xfId="0" applyFont="1" applyFill="1" applyBorder="1" applyAlignment="1">
      <alignment horizontal="center" vertical="center"/>
    </xf>
    <xf numFmtId="2" fontId="0" fillId="36" borderId="38" xfId="0" applyNumberFormat="1" applyFill="1" applyBorder="1"/>
    <xf numFmtId="0" fontId="17" fillId="33" borderId="28" xfId="0" applyFont="1" applyFill="1" applyBorder="1" applyAlignment="1">
      <alignment horizontal="left" vertical="center"/>
    </xf>
    <xf numFmtId="2" fontId="0" fillId="34" borderId="38" xfId="0" applyNumberFormat="1" applyFill="1" applyBorder="1"/>
    <xf numFmtId="0" fontId="17" fillId="33" borderId="40" xfId="0" applyFont="1" applyFill="1" applyBorder="1" applyAlignment="1">
      <alignment horizontal="center" vertical="center"/>
    </xf>
    <xf numFmtId="0" fontId="23" fillId="0" borderId="39" xfId="0" applyFont="1" applyBorder="1"/>
    <xf numFmtId="0" fontId="21" fillId="33" borderId="39" xfId="0" applyFont="1" applyFill="1" applyBorder="1"/>
    <xf numFmtId="0" fontId="17" fillId="33" borderId="39" xfId="0" applyFont="1" applyFill="1" applyBorder="1" applyAlignment="1">
      <alignment horizontal="center"/>
    </xf>
    <xf numFmtId="44" fontId="17" fillId="33" borderId="39" xfId="0" applyNumberFormat="1" applyFont="1" applyFill="1" applyBorder="1" applyAlignment="1">
      <alignment horizontal="center"/>
    </xf>
    <xf numFmtId="0" fontId="24" fillId="33" borderId="39" xfId="0" applyFont="1" applyFill="1" applyBorder="1" applyAlignment="1">
      <alignment horizontal="center"/>
    </xf>
    <xf numFmtId="0" fontId="21" fillId="39" borderId="40" xfId="0" applyFont="1" applyFill="1" applyBorder="1"/>
    <xf numFmtId="164" fontId="18" fillId="0" borderId="33" xfId="0" applyNumberFormat="1" applyFont="1" applyBorder="1" applyAlignment="1">
      <alignment horizontal="left"/>
    </xf>
    <xf numFmtId="165" fontId="0" fillId="0" borderId="10" xfId="0" applyNumberFormat="1" applyBorder="1"/>
    <xf numFmtId="0" fontId="35" fillId="36" borderId="24" xfId="0" applyFont="1" applyFill="1" applyBorder="1"/>
    <xf numFmtId="0" fontId="0" fillId="34" borderId="28" xfId="0" applyFill="1" applyBorder="1"/>
    <xf numFmtId="0" fontId="0" fillId="34" borderId="38" xfId="0" applyFill="1" applyBorder="1"/>
    <xf numFmtId="0" fontId="17" fillId="34" borderId="11" xfId="0" applyFont="1" applyFill="1" applyBorder="1"/>
    <xf numFmtId="0" fontId="0" fillId="34" borderId="11" xfId="0" applyFill="1" applyBorder="1"/>
    <xf numFmtId="2" fontId="0" fillId="34" borderId="11" xfId="0" applyNumberFormat="1" applyFill="1" applyBorder="1"/>
    <xf numFmtId="0" fontId="17" fillId="33" borderId="44" xfId="0" applyFont="1" applyFill="1" applyBorder="1"/>
    <xf numFmtId="0" fontId="17" fillId="34" borderId="45" xfId="0" applyFont="1" applyFill="1" applyBorder="1"/>
    <xf numFmtId="0" fontId="17" fillId="33" borderId="44" xfId="0" applyFont="1" applyFill="1" applyBorder="1" applyAlignment="1">
      <alignment horizontal="left" vertical="center"/>
    </xf>
    <xf numFmtId="2" fontId="0" fillId="34" borderId="45" xfId="0" applyNumberFormat="1" applyFill="1" applyBorder="1"/>
    <xf numFmtId="0" fontId="21" fillId="33" borderId="30" xfId="0" applyFont="1" applyFill="1" applyBorder="1" applyAlignment="1">
      <alignment horizontal="center"/>
    </xf>
    <xf numFmtId="165" fontId="0" fillId="0" borderId="30" xfId="0" applyNumberFormat="1" applyBorder="1"/>
    <xf numFmtId="0" fontId="0" fillId="0" borderId="30" xfId="0" applyBorder="1"/>
    <xf numFmtId="165" fontId="0" fillId="0" borderId="33" xfId="0" applyNumberFormat="1" applyBorder="1"/>
    <xf numFmtId="165" fontId="0" fillId="0" borderId="37" xfId="0" applyNumberFormat="1" applyBorder="1"/>
    <xf numFmtId="0" fontId="13" fillId="33" borderId="46" xfId="0" applyFont="1" applyFill="1" applyBorder="1"/>
    <xf numFmtId="0" fontId="17" fillId="33" borderId="47" xfId="0" applyFont="1" applyFill="1" applyBorder="1"/>
    <xf numFmtId="0" fontId="0" fillId="35" borderId="28" xfId="0" applyFill="1" applyBorder="1"/>
    <xf numFmtId="0" fontId="20" fillId="33" borderId="38" xfId="0" applyFont="1" applyFill="1" applyBorder="1"/>
    <xf numFmtId="164" fontId="22" fillId="33" borderId="30" xfId="0" applyNumberFormat="1" applyFont="1" applyFill="1" applyBorder="1" applyAlignment="1">
      <alignment horizontal="left"/>
    </xf>
    <xf numFmtId="164" fontId="21" fillId="33" borderId="30" xfId="0" applyNumberFormat="1" applyFont="1" applyFill="1" applyBorder="1" applyAlignment="1">
      <alignment horizontal="left"/>
    </xf>
    <xf numFmtId="164" fontId="21" fillId="39" borderId="30" xfId="0" applyNumberFormat="1" applyFont="1" applyFill="1" applyBorder="1" applyAlignment="1">
      <alignment horizontal="left"/>
    </xf>
    <xf numFmtId="2" fontId="17" fillId="33" borderId="30" xfId="0" applyNumberFormat="1" applyFont="1" applyFill="1" applyBorder="1"/>
    <xf numFmtId="0" fontId="0" fillId="35" borderId="31" xfId="0" applyFill="1" applyBorder="1"/>
    <xf numFmtId="0" fontId="0" fillId="35" borderId="32" xfId="0" applyFill="1" applyBorder="1"/>
    <xf numFmtId="0" fontId="17" fillId="33" borderId="33" xfId="0" applyFont="1" applyFill="1" applyBorder="1"/>
    <xf numFmtId="2" fontId="17" fillId="33" borderId="33" xfId="0" applyNumberFormat="1" applyFont="1" applyFill="1" applyBorder="1"/>
    <xf numFmtId="2" fontId="17" fillId="33" borderId="37" xfId="0" applyNumberFormat="1" applyFont="1" applyFill="1" applyBorder="1"/>
    <xf numFmtId="0" fontId="13" fillId="33" borderId="48" xfId="0" applyFont="1" applyFill="1" applyBorder="1"/>
    <xf numFmtId="0" fontId="17" fillId="33" borderId="49" xfId="0" applyFont="1" applyFill="1" applyBorder="1"/>
    <xf numFmtId="0" fontId="35" fillId="36" borderId="25" xfId="0" applyFont="1" applyFill="1" applyBorder="1"/>
    <xf numFmtId="0" fontId="36" fillId="37" borderId="25" xfId="0" applyFont="1" applyFill="1" applyBorder="1" applyAlignment="1">
      <alignment vertical="center"/>
    </xf>
    <xf numFmtId="0" fontId="0" fillId="36" borderId="27" xfId="0" applyFill="1" applyBorder="1"/>
    <xf numFmtId="0" fontId="35" fillId="0" borderId="0" xfId="0" applyFont="1"/>
    <xf numFmtId="0" fontId="13" fillId="33" borderId="50" xfId="0" applyFont="1" applyFill="1" applyBorder="1"/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21" fillId="33" borderId="10" xfId="0" applyFont="1" applyFill="1" applyBorder="1" applyAlignment="1">
      <alignment horizontal="center"/>
    </xf>
    <xf numFmtId="0" fontId="21" fillId="33" borderId="30" xfId="0" applyFont="1" applyFill="1" applyBorder="1" applyAlignment="1">
      <alignment horizontal="center"/>
    </xf>
    <xf numFmtId="0" fontId="31" fillId="0" borderId="25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2" fillId="37" borderId="24" xfId="0" applyFont="1" applyFill="1" applyBorder="1" applyAlignment="1">
      <alignment horizontal="center" vertical="center"/>
    </xf>
    <xf numFmtId="0" fontId="32" fillId="37" borderId="43" xfId="0" applyFont="1" applyFill="1" applyBorder="1" applyAlignment="1">
      <alignment horizontal="center" vertical="center"/>
    </xf>
    <xf numFmtId="0" fontId="35" fillId="36" borderId="24" xfId="0" applyFont="1" applyFill="1" applyBorder="1" applyAlignment="1">
      <alignment horizontal="center"/>
    </xf>
    <xf numFmtId="0" fontId="35" fillId="36" borderId="25" xfId="0" applyFont="1" applyFill="1" applyBorder="1" applyAlignment="1">
      <alignment horizontal="center"/>
    </xf>
    <xf numFmtId="0" fontId="35" fillId="36" borderId="27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34" fillId="36" borderId="25" xfId="0" applyFont="1" applyFill="1" applyBorder="1" applyAlignment="1">
      <alignment horizontal="center" vertical="top"/>
    </xf>
    <xf numFmtId="0" fontId="34" fillId="36" borderId="27" xfId="0" applyFont="1" applyFill="1" applyBorder="1" applyAlignment="1">
      <alignment horizontal="center" vertical="top"/>
    </xf>
    <xf numFmtId="0" fontId="34" fillId="36" borderId="0" xfId="0" applyFont="1" applyFill="1" applyAlignment="1">
      <alignment horizontal="center" vertical="top"/>
    </xf>
    <xf numFmtId="0" fontId="34" fillId="36" borderId="38" xfId="0" applyFont="1" applyFill="1" applyBorder="1" applyAlignment="1">
      <alignment horizontal="center" vertical="top"/>
    </xf>
    <xf numFmtId="0" fontId="35" fillId="36" borderId="26" xfId="0" applyFont="1" applyFill="1" applyBorder="1" applyAlignment="1">
      <alignment horizontal="center" vertical="center"/>
    </xf>
    <xf numFmtId="0" fontId="35" fillId="36" borderId="25" xfId="0" applyFont="1" applyFill="1" applyBorder="1" applyAlignment="1">
      <alignment horizontal="center" vertical="center"/>
    </xf>
    <xf numFmtId="0" fontId="35" fillId="36" borderId="27" xfId="0" applyFont="1" applyFill="1" applyBorder="1" applyAlignment="1">
      <alignment horizontal="center" vertical="center"/>
    </xf>
    <xf numFmtId="0" fontId="33" fillId="36" borderId="25" xfId="0" applyFont="1" applyFill="1" applyBorder="1" applyAlignment="1">
      <alignment horizontal="center" vertical="center"/>
    </xf>
    <xf numFmtId="0" fontId="33" fillId="36" borderId="19" xfId="0" applyFont="1" applyFill="1" applyBorder="1" applyAlignment="1">
      <alignment horizontal="center" vertical="center"/>
    </xf>
    <xf numFmtId="0" fontId="37" fillId="36" borderId="10" xfId="0" applyFont="1" applyFill="1" applyBorder="1" applyAlignment="1">
      <alignment horizontal="center"/>
    </xf>
    <xf numFmtId="0" fontId="35" fillId="36" borderId="10" xfId="0" applyFont="1" applyFill="1" applyBorder="1" applyAlignment="1">
      <alignment horizontal="center"/>
    </xf>
    <xf numFmtId="0" fontId="38" fillId="40" borderId="0" xfId="0" applyFont="1" applyFill="1" applyAlignment="1">
      <alignment horizontal="center" vertical="center"/>
    </xf>
    <xf numFmtId="0" fontId="40" fillId="41" borderId="0" xfId="0" applyFont="1" applyFill="1" applyAlignment="1">
      <alignment horizontal="left" vertical="top" wrapText="1"/>
    </xf>
    <xf numFmtId="0" fontId="30" fillId="41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Revenue by 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26468717841988"/>
          <c:y val="0.13283789817311842"/>
          <c:w val="0.89573531282158014"/>
          <c:h val="0.446774966100765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Statistics'!$I$2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Statistics'!$I$3:$I$13</c:f>
              <c:numCache>
                <c:formatCode>"$"#,##0.00</c:formatCode>
                <c:ptCount val="11"/>
                <c:pt idx="0">
                  <c:v>1405917151750</c:v>
                </c:pt>
                <c:pt idx="1">
                  <c:v>1432461562750</c:v>
                </c:pt>
                <c:pt idx="2">
                  <c:v>1208528692000</c:v>
                </c:pt>
                <c:pt idx="3">
                  <c:v>853849180750</c:v>
                </c:pt>
                <c:pt idx="4">
                  <c:v>1114503093750</c:v>
                </c:pt>
                <c:pt idx="5">
                  <c:v>1025955254750</c:v>
                </c:pt>
                <c:pt idx="6">
                  <c:v>915698055000</c:v>
                </c:pt>
                <c:pt idx="7">
                  <c:v>281069745000</c:v>
                </c:pt>
                <c:pt idx="8">
                  <c:v>65304607250</c:v>
                </c:pt>
                <c:pt idx="9">
                  <c:v>287686963250</c:v>
                </c:pt>
                <c:pt idx="10">
                  <c:v>267256292750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8-496C-970C-9D5CBEF5D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96106080"/>
        <c:axId val="697989840"/>
      </c:barChart>
      <c:catAx>
        <c:axId val="49610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89840"/>
        <c:crosses val="autoZero"/>
        <c:auto val="1"/>
        <c:lblAlgn val="ctr"/>
        <c:lblOffset val="100"/>
        <c:noMultiLvlLbl val="0"/>
      </c:catAx>
      <c:valAx>
        <c:axId val="6979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 Revenue in Billions</a:t>
                </a:r>
              </a:p>
            </c:rich>
          </c:tx>
          <c:layout>
            <c:manualLayout>
              <c:xMode val="edge"/>
              <c:yMode val="edge"/>
              <c:x val="2.0558002936857563E-2"/>
              <c:y val="0.210095099642952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,&quot; 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0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17</xdr:row>
      <xdr:rowOff>144462</xdr:rowOff>
    </xdr:from>
    <xdr:to>
      <xdr:col>6</xdr:col>
      <xdr:colOff>438150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BA52F-B2C4-C807-B6A8-EDFAB51A5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hmed\Downloads\index-demo.xlsx" TargetMode="External"/><Relationship Id="rId1" Type="http://schemas.openxmlformats.org/officeDocument/2006/relationships/externalLinkPath" Target="/Users/mahmed/Downloads/index-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INDEX"/>
    </sheetNames>
    <sheetDataSet>
      <sheetData sheetId="0">
        <row r="2">
          <cell r="E2">
            <v>6824000000</v>
          </cell>
          <cell r="F2">
            <v>3271000000</v>
          </cell>
          <cell r="G2">
            <v>486000000</v>
          </cell>
          <cell r="I2">
            <v>249000000</v>
          </cell>
        </row>
        <row r="3">
          <cell r="E3">
            <v>13240000000</v>
          </cell>
          <cell r="F3">
            <v>7300000000</v>
          </cell>
          <cell r="G3">
            <v>806000000</v>
          </cell>
          <cell r="I3">
            <v>1873000000</v>
          </cell>
        </row>
        <row r="4">
          <cell r="E4">
            <v>4069746000</v>
          </cell>
          <cell r="F4">
            <v>3282301000</v>
          </cell>
          <cell r="G4">
            <v>194207000</v>
          </cell>
          <cell r="I4">
            <v>137058000</v>
          </cell>
        </row>
        <row r="5">
          <cell r="E5">
            <v>4250447000</v>
          </cell>
          <cell r="F5">
            <v>3575631000</v>
          </cell>
          <cell r="G5">
            <v>187244000</v>
          </cell>
          <cell r="I5">
            <v>182242000</v>
          </cell>
        </row>
        <row r="6">
          <cell r="E6">
            <v>55123000000</v>
          </cell>
          <cell r="F6">
            <v>39486000000</v>
          </cell>
          <cell r="G6">
            <v>8717000000</v>
          </cell>
          <cell r="I6">
            <v>906000000</v>
          </cell>
        </row>
        <row r="7">
          <cell r="E7">
            <v>52107000000</v>
          </cell>
          <cell r="F7">
            <v>37168000000</v>
          </cell>
          <cell r="G7">
            <v>9047000000</v>
          </cell>
          <cell r="I7">
            <v>850000000</v>
          </cell>
        </row>
        <row r="8">
          <cell r="E8">
            <v>50123000000</v>
          </cell>
          <cell r="F8">
            <v>35507000000</v>
          </cell>
          <cell r="G8">
            <v>8419000000</v>
          </cell>
          <cell r="I8">
            <v>755000000</v>
          </cell>
        </row>
        <row r="9">
          <cell r="E9">
            <v>7719600000</v>
          </cell>
          <cell r="F9">
            <v>4191600000</v>
          </cell>
          <cell r="G9">
            <v>1545700000</v>
          </cell>
          <cell r="I9">
            <v>0</v>
          </cell>
        </row>
        <row r="10">
          <cell r="E10">
            <v>9429300000</v>
          </cell>
          <cell r="F10">
            <v>5213200000</v>
          </cell>
          <cell r="G10">
            <v>2180700000</v>
          </cell>
          <cell r="I10">
            <v>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215.823667708333" createdVersion="8" refreshedVersion="8" minRefreshableVersion="3" recordCount="1711" xr:uid="{00000000-000A-0000-FFFF-FFFF03000000}">
  <cacheSource type="worksheet">
    <worksheetSource ref="B1:B1048576" sheet="Origian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216.966430555556" createdVersion="8" refreshedVersion="8" minRefreshableVersion="3" recordCount="1711" xr:uid="{0DFD1395-D1F6-49F1-A0DB-AC4CE4BB2640}">
  <cacheSource type="worksheet">
    <worksheetSource ref="B1:K1048576" sheet="Origian Data"/>
  </cacheSource>
  <cacheFields count="12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11" base="2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AAL"/>
    <x v="0"/>
    <x v="0"/>
    <n v="24855000000"/>
    <n v="10499000000"/>
    <n v="12977000000"/>
    <n v="0"/>
    <n v="845000000"/>
    <x v="0"/>
    <s v="Airlines"/>
  </r>
  <r>
    <s v="AAL"/>
    <x v="1"/>
    <x v="1"/>
    <n v="26743000000"/>
    <n v="11019000000"/>
    <n v="12913000000"/>
    <n v="0"/>
    <n v="853000000"/>
    <x v="0"/>
    <s v="Airlines"/>
  </r>
  <r>
    <s v="AAL"/>
    <x v="2"/>
    <x v="2"/>
    <n v="42650000000"/>
    <n v="15620000000"/>
    <n v="20686000000"/>
    <n v="0"/>
    <n v="1295000000"/>
    <x v="0"/>
    <s v="Airlines"/>
  </r>
  <r>
    <s v="AAL"/>
    <x v="3"/>
    <x v="3"/>
    <n v="40990000000"/>
    <n v="11096000000"/>
    <n v="21275000000"/>
    <n v="0"/>
    <n v="1364000000"/>
    <x v="0"/>
    <s v="Airlines"/>
  </r>
  <r>
    <s v="AAP"/>
    <x v="0"/>
    <x v="4"/>
    <n v="6205003000"/>
    <n v="3106967000"/>
    <n v="2440721000"/>
    <n v="0"/>
    <n v="0"/>
    <x v="1"/>
    <s v="Automotive Retail"/>
  </r>
  <r>
    <s v="AAP"/>
    <x v="1"/>
    <x v="5"/>
    <n v="6493814000"/>
    <n v="3241668000"/>
    <n v="2591828000"/>
    <n v="0"/>
    <n v="0"/>
    <x v="1"/>
    <s v="Automotive Retail"/>
  </r>
  <r>
    <s v="AAP"/>
    <x v="2"/>
    <x v="6"/>
    <n v="9843861000"/>
    <n v="5390248000"/>
    <n v="3601903000"/>
    <n v="0"/>
    <n v="0"/>
    <x v="1"/>
    <s v="Automotive Retail"/>
  </r>
  <r>
    <s v="AAP"/>
    <x v="3"/>
    <x v="7"/>
    <n v="9737018000"/>
    <n v="5314246000"/>
    <n v="3596992000"/>
    <n v="0"/>
    <n v="0"/>
    <x v="1"/>
    <s v="Automotive Retail"/>
  </r>
  <r>
    <s v="AAPL"/>
    <x v="0"/>
    <x v="8"/>
    <n v="170910000000"/>
    <n v="106606000000"/>
    <n v="10830000000"/>
    <n v="4475000000"/>
    <n v="0"/>
    <x v="2"/>
    <s v="Computer Hardware"/>
  </r>
  <r>
    <s v="AAPL"/>
    <x v="1"/>
    <x v="9"/>
    <n v="182795000000"/>
    <n v="112258000000"/>
    <n v="11993000000"/>
    <n v="6041000000"/>
    <n v="0"/>
    <x v="2"/>
    <s v="Computer Hardware"/>
  </r>
  <r>
    <s v="AAPL"/>
    <x v="2"/>
    <x v="10"/>
    <n v="233715000000"/>
    <n v="140089000000"/>
    <n v="14329000000"/>
    <n v="8067000000"/>
    <n v="0"/>
    <x v="2"/>
    <s v="Computer Hardware"/>
  </r>
  <r>
    <s v="AAPL"/>
    <x v="3"/>
    <x v="11"/>
    <n v="215639000000"/>
    <n v="131376000000"/>
    <n v="14194000000"/>
    <n v="10045000000"/>
    <n v="0"/>
    <x v="2"/>
    <s v="Computer Hardware"/>
  </r>
  <r>
    <s v="ABBV"/>
    <x v="0"/>
    <x v="0"/>
    <n v="18380000000"/>
    <n v="4508000000"/>
    <n v="4989000000"/>
    <n v="2778000000"/>
    <n v="0"/>
    <x v="3"/>
    <s v="Pharmaceuticals"/>
  </r>
  <r>
    <s v="ABBV"/>
    <x v="1"/>
    <x v="1"/>
    <n v="18790000000"/>
    <n v="4581000000"/>
    <n v="5352000000"/>
    <n v="2855000000"/>
    <n v="0"/>
    <x v="3"/>
    <s v="Pharmaceuticals"/>
  </r>
  <r>
    <s v="ABBV"/>
    <x v="2"/>
    <x v="2"/>
    <n v="19960000000"/>
    <n v="4426000000"/>
    <n v="8474000000"/>
    <n v="3297000000"/>
    <n v="0"/>
    <x v="3"/>
    <s v="Pharmaceuticals"/>
  </r>
  <r>
    <s v="ABBV"/>
    <x v="3"/>
    <x v="3"/>
    <n v="22859000000"/>
    <n v="4500000000"/>
    <n v="6387000000"/>
    <n v="4285000000"/>
    <n v="0"/>
    <x v="3"/>
    <s v="Pharmaceuticals"/>
  </r>
  <r>
    <s v="ABC"/>
    <x v="0"/>
    <x v="12"/>
    <n v="87959167000"/>
    <n v="85451348000"/>
    <n v="1447234000"/>
    <n v="0"/>
    <n v="162186000"/>
    <x v="3"/>
    <s v="Health Care Distributors"/>
  </r>
  <r>
    <s v="ABC"/>
    <x v="1"/>
    <x v="13"/>
    <n v="119569127000"/>
    <n v="116586761000"/>
    <n v="2011595000"/>
    <n v="0"/>
    <n v="188680000"/>
    <x v="3"/>
    <s v="Health Care Distributors"/>
  </r>
  <r>
    <s v="ABC"/>
    <x v="2"/>
    <x v="14"/>
    <n v="135961803000"/>
    <n v="132432490000"/>
    <n v="2858458000"/>
    <n v="0"/>
    <n v="248635000"/>
    <x v="3"/>
    <s v="Health Care Distributors"/>
  </r>
  <r>
    <s v="ABC"/>
    <x v="3"/>
    <x v="15"/>
    <n v="146849686000"/>
    <n v="142577080000"/>
    <n v="2382097000"/>
    <n v="0"/>
    <n v="364735000"/>
    <x v="3"/>
    <s v="Health Care Distributors"/>
  </r>
  <r>
    <s v="ABT"/>
    <x v="0"/>
    <x v="0"/>
    <n v="19050000000"/>
    <n v="8899000000"/>
    <n v="6735000000"/>
    <n v="1461000000"/>
    <n v="595000000"/>
    <x v="3"/>
    <s v="Health Care Equipment"/>
  </r>
  <r>
    <s v="ABT"/>
    <x v="1"/>
    <x v="1"/>
    <n v="19657000000"/>
    <n v="9193000000"/>
    <n v="6372000000"/>
    <n v="1371000000"/>
    <n v="588000000"/>
    <x v="3"/>
    <s v="Health Care Equipment"/>
  </r>
  <r>
    <s v="ABT"/>
    <x v="2"/>
    <x v="2"/>
    <n v="20247000000"/>
    <n v="9218000000"/>
    <n v="6530000000"/>
    <n v="1345000000"/>
    <n v="555000000"/>
    <x v="3"/>
    <s v="Health Care Equipment"/>
  </r>
  <r>
    <s v="ABT"/>
    <x v="3"/>
    <x v="3"/>
    <n v="20405000000"/>
    <n v="8747000000"/>
    <n v="6785000000"/>
    <n v="1405000000"/>
    <n v="601000000"/>
    <x v="3"/>
    <s v="Health Care Equipment"/>
  </r>
  <r>
    <s v="ADBE"/>
    <x v="0"/>
    <x v="16"/>
    <n v="4055240000"/>
    <n v="586557000"/>
    <n v="2140578000"/>
    <n v="826631000"/>
    <n v="52254000"/>
    <x v="2"/>
    <s v="Application Software"/>
  </r>
  <r>
    <s v="ADBE"/>
    <x v="1"/>
    <x v="17"/>
    <n v="4147065000"/>
    <n v="622080000"/>
    <n v="2195640000"/>
    <n v="844353000"/>
    <n v="52424000"/>
    <x v="2"/>
    <s v="Application Software"/>
  </r>
  <r>
    <s v="ADBE"/>
    <x v="2"/>
    <x v="18"/>
    <n v="4795511000"/>
    <n v="744317000"/>
    <n v="2215161000"/>
    <n v="862730000"/>
    <n v="68649000"/>
    <x v="2"/>
    <s v="Application Software"/>
  </r>
  <r>
    <s v="ADBE"/>
    <x v="3"/>
    <x v="19"/>
    <n v="5854430000"/>
    <n v="819908000"/>
    <n v="2487907000"/>
    <n v="975987000"/>
    <n v="78534000"/>
    <x v="2"/>
    <s v="Application Software"/>
  </r>
  <r>
    <s v="ADI"/>
    <x v="0"/>
    <x v="20"/>
    <n v="2633689000"/>
    <n v="941278000"/>
    <n v="396233000"/>
    <n v="513035000"/>
    <n v="220000"/>
    <x v="2"/>
    <s v="Semiconductors"/>
  </r>
  <r>
    <s v="ADI"/>
    <x v="1"/>
    <x v="21"/>
    <n v="2864773000"/>
    <n v="1034585000"/>
    <n v="454676000"/>
    <n v="559686000"/>
    <n v="26020000"/>
    <x v="2"/>
    <s v="Semiconductors"/>
  </r>
  <r>
    <s v="ADI"/>
    <x v="2"/>
    <x v="22"/>
    <n v="3435092000"/>
    <n v="1175830000"/>
    <n v="702644000"/>
    <n v="637459000"/>
    <n v="88318000"/>
    <x v="2"/>
    <s v="Semiconductors"/>
  </r>
  <r>
    <s v="ADI"/>
    <x v="3"/>
    <x v="23"/>
    <n v="3421409000"/>
    <n v="1194236000"/>
    <n v="461438000"/>
    <n v="653816000"/>
    <n v="70123000"/>
    <x v="2"/>
    <s v="Semiconductors"/>
  </r>
  <r>
    <s v="ADM"/>
    <x v="0"/>
    <x v="0"/>
    <n v="90559000000"/>
    <n v="86936000000"/>
    <n v="1665000000"/>
    <n v="0"/>
    <n v="0"/>
    <x v="4"/>
    <s v="Agricultural Products"/>
  </r>
  <r>
    <s v="ADM"/>
    <x v="1"/>
    <x v="1"/>
    <n v="89804000000"/>
    <n v="85915000000"/>
    <n v="1759000000"/>
    <n v="0"/>
    <n v="0"/>
    <x v="4"/>
    <s v="Agricultural Products"/>
  </r>
  <r>
    <s v="ADM"/>
    <x v="2"/>
    <x v="2"/>
    <n v="81201000000"/>
    <n v="76433000000"/>
    <n v="1907000000"/>
    <n v="0"/>
    <n v="0"/>
    <x v="4"/>
    <s v="Agricultural Products"/>
  </r>
  <r>
    <s v="ADM"/>
    <x v="3"/>
    <x v="3"/>
    <n v="67702000000"/>
    <n v="63682000000"/>
    <n v="2010000000"/>
    <n v="0"/>
    <n v="0"/>
    <x v="4"/>
    <s v="Agricultural Products"/>
  </r>
  <r>
    <s v="ADS"/>
    <x v="0"/>
    <x v="0"/>
    <n v="3641390000"/>
    <n v="2392091000"/>
    <n v="108059000"/>
    <n v="0"/>
    <n v="166876000"/>
    <x v="2"/>
    <s v="Data Processing &amp; Outsourced Services"/>
  </r>
  <r>
    <s v="ADS"/>
    <x v="1"/>
    <x v="1"/>
    <n v="4319063000"/>
    <n v="2894917000"/>
    <n v="109115000"/>
    <n v="0"/>
    <n v="216119000"/>
    <x v="2"/>
    <s v="Data Processing &amp; Outsourced Services"/>
  </r>
  <r>
    <s v="ADS"/>
    <x v="2"/>
    <x v="2"/>
    <n v="5302940000"/>
    <n v="3643979000"/>
    <n v="247412000"/>
    <n v="0"/>
    <n v="313082000"/>
    <x v="2"/>
    <s v="Data Processing &amp; Outsourced Services"/>
  </r>
  <r>
    <s v="ADS"/>
    <x v="3"/>
    <x v="3"/>
    <n v="6439746000"/>
    <n v="4482700000"/>
    <n v="203046000"/>
    <n v="0"/>
    <n v="492140000"/>
    <x v="2"/>
    <s v="Data Processing &amp; Outsourced Services"/>
  </r>
  <r>
    <s v="ADSK"/>
    <x v="0"/>
    <x v="24"/>
    <n v="2312200000"/>
    <n v="238500000"/>
    <n v="1081800000"/>
    <n v="600000000"/>
    <n v="42100000"/>
    <x v="2"/>
    <s v="Application Software"/>
  </r>
  <r>
    <s v="ADSK"/>
    <x v="1"/>
    <x v="25"/>
    <n v="2273900000"/>
    <n v="274300000"/>
    <n v="1054400000"/>
    <n v="611100000"/>
    <n v="36500000"/>
    <x v="2"/>
    <s v="Application Software"/>
  </r>
  <r>
    <s v="ADSK"/>
    <x v="2"/>
    <x v="26"/>
    <n v="2512200000"/>
    <n v="342100000"/>
    <n v="1281300000"/>
    <n v="725200000"/>
    <n v="39800000"/>
    <x v="2"/>
    <s v="Application Software"/>
  </r>
  <r>
    <s v="ADSK"/>
    <x v="3"/>
    <x v="27"/>
    <n v="2504100000"/>
    <n v="370700000"/>
    <n v="1308900000"/>
    <n v="790000000"/>
    <n v="33200000"/>
    <x v="2"/>
    <s v="Application Software"/>
  </r>
  <r>
    <s v="AEE"/>
    <x v="0"/>
    <x v="0"/>
    <n v="5781000000"/>
    <n v="3477000000"/>
    <n v="443000000"/>
    <n v="0"/>
    <n v="673000000"/>
    <x v="5"/>
    <s v="MultiUtilities"/>
  </r>
  <r>
    <s v="AEE"/>
    <x v="1"/>
    <x v="1"/>
    <n v="5838000000"/>
    <n v="3490000000"/>
    <n v="458000000"/>
    <n v="0"/>
    <n v="706000000"/>
    <x v="5"/>
    <s v="MultiUtilities"/>
  </r>
  <r>
    <s v="AEE"/>
    <x v="2"/>
    <x v="2"/>
    <n v="6053000000"/>
    <n v="3586000000"/>
    <n v="468000000"/>
    <n v="0"/>
    <n v="745000000"/>
    <x v="5"/>
    <s v="MultiUtilities"/>
  </r>
  <r>
    <s v="AEE"/>
    <x v="3"/>
    <x v="3"/>
    <n v="6098000000"/>
    <n v="3501000000"/>
    <n v="542000000"/>
    <n v="0"/>
    <n v="796000000"/>
    <x v="5"/>
    <s v="MultiUtilities"/>
  </r>
  <r>
    <s v="AEP"/>
    <x v="0"/>
    <x v="0"/>
    <n v="14945000000"/>
    <n v="6395000000"/>
    <n v="3812000000"/>
    <n v="0"/>
    <n v="1782000000"/>
    <x v="5"/>
    <s v="Electric Utilities"/>
  </r>
  <r>
    <s v="AEP"/>
    <x v="1"/>
    <x v="1"/>
    <n v="14813500000"/>
    <n v="6722300000"/>
    <n v="3329800000"/>
    <n v="0"/>
    <n v="1712500000"/>
    <x v="5"/>
    <s v="Electric Utilities"/>
  </r>
  <r>
    <s v="AEP"/>
    <x v="2"/>
    <x v="2"/>
    <n v="16378600000"/>
    <n v="7685700000"/>
    <n v="3667900000"/>
    <n v="0"/>
    <n v="1897600000"/>
    <x v="5"/>
    <s v="Electric Utilities"/>
  </r>
  <r>
    <s v="AEP"/>
    <x v="3"/>
    <x v="3"/>
    <n v="16453200000"/>
    <n v="7433500000"/>
    <n v="3676500000"/>
    <n v="0"/>
    <n v="2009700000"/>
    <x v="5"/>
    <s v="Electric Utilities"/>
  </r>
  <r>
    <s v="AFL"/>
    <x v="0"/>
    <x v="0"/>
    <n v="25364000000"/>
    <n v="17074000000"/>
    <s v=" $-   "/>
    <n v="0"/>
    <n v="3727000000"/>
    <x v="6"/>
    <s v="Life &amp; Health Insurance"/>
  </r>
  <r>
    <s v="AFL"/>
    <x v="1"/>
    <x v="1"/>
    <n v="23939000000"/>
    <n v="15341000000"/>
    <s v=" $-   "/>
    <n v="0"/>
    <n v="3489000000"/>
    <x v="6"/>
    <s v="Life &amp; Health Insurance"/>
  </r>
  <r>
    <s v="AFL"/>
    <x v="2"/>
    <x v="2"/>
    <n v="22728000000"/>
    <n v="14373000000"/>
    <s v=" $-   "/>
    <n v="0"/>
    <n v="3547000000"/>
    <x v="6"/>
    <s v="Life &amp; Health Insurance"/>
  </r>
  <r>
    <s v="AFL"/>
    <x v="3"/>
    <x v="3"/>
    <n v="20872000000"/>
    <n v="13049000000"/>
    <s v=" $-   "/>
    <n v="0"/>
    <n v="3672000000"/>
    <x v="6"/>
    <s v="Life &amp; Health Insurance"/>
  </r>
  <r>
    <s v="AIG"/>
    <x v="0"/>
    <x v="0"/>
    <n v="71214000000"/>
    <n v="37745000000"/>
    <n v="21491000000"/>
    <n v="0"/>
    <n v="0"/>
    <x v="6"/>
    <s v="Property &amp; Casualty Insurance"/>
  </r>
  <r>
    <s v="AIG"/>
    <x v="1"/>
    <x v="1"/>
    <n v="68874000000"/>
    <n v="34660000000"/>
    <n v="22005000000"/>
    <n v="0"/>
    <n v="0"/>
    <x v="6"/>
    <s v="Property &amp; Casualty Insurance"/>
  </r>
  <r>
    <s v="AIG"/>
    <x v="2"/>
    <x v="2"/>
    <n v="64406000000"/>
    <n v="33611000000"/>
    <n v="18491000000"/>
    <n v="0"/>
    <n v="0"/>
    <x v="6"/>
    <s v="Property &amp; Casualty Insurance"/>
  </r>
  <r>
    <s v="AIG"/>
    <x v="3"/>
    <x v="3"/>
    <n v="58327000000"/>
    <n v="36581000000"/>
    <n v="16417000000"/>
    <n v="0"/>
    <n v="0"/>
    <x v="6"/>
    <s v="Property &amp; Casualty Insurance"/>
  </r>
  <r>
    <s v="AIV"/>
    <x v="0"/>
    <x v="0"/>
    <n v="958511000"/>
    <n v="386355000"/>
    <n v="61732000"/>
    <n v="0"/>
    <n v="325173000"/>
    <x v="7"/>
    <s v="REITs"/>
  </r>
  <r>
    <s v="AIV"/>
    <x v="1"/>
    <x v="1"/>
    <n v="974053000"/>
    <n v="380051000"/>
    <n v="53073000"/>
    <n v="0"/>
    <n v="291910000"/>
    <x v="7"/>
    <s v="REITs"/>
  </r>
  <r>
    <s v="AIV"/>
    <x v="2"/>
    <x v="2"/>
    <n v="984363000"/>
    <n v="380964000"/>
    <n v="56621000"/>
    <n v="0"/>
    <n v="282608000"/>
    <x v="7"/>
    <s v="REITs"/>
  </r>
  <r>
    <s v="AIV"/>
    <x v="3"/>
    <x v="3"/>
    <n v="981310000"/>
    <n v="365248000"/>
    <n v="53546000"/>
    <n v="0"/>
    <n v="306301000"/>
    <x v="7"/>
    <s v="REITs"/>
  </r>
  <r>
    <s v="AIZ"/>
    <x v="0"/>
    <x v="1"/>
    <n v="9047657000"/>
    <n v="6709936000"/>
    <s v=" $-   "/>
    <n v="0"/>
    <n v="1470287000"/>
    <x v="6"/>
    <s v="Multi-line Insurance"/>
  </r>
  <r>
    <s v="AIZ"/>
    <x v="1"/>
    <x v="2"/>
    <n v="10381653000"/>
    <n v="8093563000"/>
    <s v=" $-   "/>
    <n v="0"/>
    <n v="1485558000"/>
    <x v="6"/>
    <s v="Multi-line Insurance"/>
  </r>
  <r>
    <s v="AIZ"/>
    <x v="2"/>
    <x v="3"/>
    <n v="10325494000"/>
    <n v="8666624000"/>
    <s v=" $-   "/>
    <n v="0"/>
    <n v="1402573000"/>
    <x v="6"/>
    <s v="Multi-line Insurance"/>
  </r>
  <r>
    <s v="AIZ"/>
    <x v="3"/>
    <x v="28"/>
    <n v="7531780000"/>
    <n v="5251228000"/>
    <s v=" $-   "/>
    <n v="0"/>
    <n v="1351314000"/>
    <x v="6"/>
    <s v="Multi-line Insurance"/>
  </r>
  <r>
    <s v="AKAM"/>
    <x v="0"/>
    <x v="0"/>
    <n v="1373947000"/>
    <n v="529900000"/>
    <n v="433448000"/>
    <n v="74744000"/>
    <n v="20962000"/>
    <x v="2"/>
    <s v="Internet Software &amp; Services"/>
  </r>
  <r>
    <s v="AKAM"/>
    <x v="1"/>
    <x v="1"/>
    <n v="1577922000"/>
    <n v="511087000"/>
    <n v="535598000"/>
    <n v="93879000"/>
    <n v="21547000"/>
    <x v="2"/>
    <s v="Internet Software &amp; Services"/>
  </r>
  <r>
    <s v="AKAM"/>
    <x v="2"/>
    <x v="2"/>
    <n v="1963874000"/>
    <n v="610943000"/>
    <n v="704880000"/>
    <n v="125286000"/>
    <n v="32057000"/>
    <x v="2"/>
    <s v="Internet Software &amp; Services"/>
  </r>
  <r>
    <s v="AKAM"/>
    <x v="3"/>
    <x v="3"/>
    <n v="2197448000"/>
    <n v="725620000"/>
    <n v="829253000"/>
    <n v="148591000"/>
    <n v="27067000"/>
    <x v="2"/>
    <s v="Internet Software &amp; Services"/>
  </r>
  <r>
    <s v="ALB"/>
    <x v="0"/>
    <x v="0"/>
    <n v="2519154000"/>
    <n v="1620311000"/>
    <n v="308456000"/>
    <n v="78919000"/>
    <n v="0"/>
    <x v="8"/>
    <s v="Specialty Chemicals"/>
  </r>
  <r>
    <s v="ALB"/>
    <x v="1"/>
    <x v="1"/>
    <n v="2394270000"/>
    <n v="1543799000"/>
    <n v="158189000"/>
    <n v="82246000"/>
    <n v="0"/>
    <x v="8"/>
    <s v="Specialty Chemicals"/>
  </r>
  <r>
    <s v="ALB"/>
    <x v="2"/>
    <x v="2"/>
    <n v="2445548000"/>
    <n v="1674700000"/>
    <n v="355135000"/>
    <n v="88310000"/>
    <n v="0"/>
    <x v="8"/>
    <s v="Specialty Chemicals"/>
  </r>
  <r>
    <s v="ALB"/>
    <x v="3"/>
    <x v="3"/>
    <n v="3651335000"/>
    <n v="2454463000"/>
    <n v="512274000"/>
    <n v="102871000"/>
    <n v="0"/>
    <x v="8"/>
    <s v="Specialty Chemicals"/>
  </r>
  <r>
    <s v="ALK"/>
    <x v="0"/>
    <x v="0"/>
    <n v="4657000000"/>
    <n v="2319000000"/>
    <n v="1542000000"/>
    <n v="0"/>
    <n v="264000000"/>
    <x v="0"/>
    <s v="Airlines"/>
  </r>
  <r>
    <s v="ALK"/>
    <x v="1"/>
    <x v="1"/>
    <n v="5156000000"/>
    <n v="2355000000"/>
    <n v="1693000000"/>
    <n v="0"/>
    <n v="270000000"/>
    <x v="0"/>
    <s v="Airlines"/>
  </r>
  <r>
    <s v="ALK"/>
    <x v="2"/>
    <x v="2"/>
    <n v="5368000000"/>
    <n v="2325000000"/>
    <n v="1817000000"/>
    <n v="0"/>
    <n v="294000000"/>
    <x v="0"/>
    <s v="Airlines"/>
  </r>
  <r>
    <s v="ALK"/>
    <x v="3"/>
    <x v="3"/>
    <n v="5598000000"/>
    <n v="1935000000"/>
    <n v="2013000000"/>
    <n v="0"/>
    <n v="320000000"/>
    <x v="0"/>
    <s v="Airlines"/>
  </r>
  <r>
    <s v="ALL"/>
    <x v="0"/>
    <x v="0"/>
    <n v="33315000000"/>
    <n v="21618000000"/>
    <s v=" $-   "/>
    <n v="0"/>
    <n v="8002000000"/>
    <x v="6"/>
    <s v="Property &amp; Casualty Insurance"/>
  </r>
  <r>
    <s v="ALL"/>
    <x v="1"/>
    <x v="1"/>
    <n v="34507000000"/>
    <n v="19828000000"/>
    <n v="1278000000"/>
    <n v="0"/>
    <n v="8389000000"/>
    <x v="6"/>
    <s v="Property &amp; Casualty Insurance"/>
  </r>
  <r>
    <s v="ALL"/>
    <x v="2"/>
    <x v="2"/>
    <n v="35239000000"/>
    <n v="21193000000"/>
    <n v="919000000"/>
    <n v="0"/>
    <n v="8476000000"/>
    <x v="6"/>
    <s v="Property &amp; Casualty Insurance"/>
  </r>
  <r>
    <s v="ALL"/>
    <x v="3"/>
    <x v="3"/>
    <n v="35653000000"/>
    <n v="22837000000"/>
    <n v="761000000"/>
    <n v="0"/>
    <n v="8445000000"/>
    <x v="6"/>
    <s v="Property &amp; Casualty Insurance"/>
  </r>
  <r>
    <s v="ALLE"/>
    <x v="0"/>
    <x v="1"/>
    <n v="2069600000"/>
    <n v="1208100000"/>
    <n v="483100000"/>
    <n v="0"/>
    <n v="0"/>
    <x v="0"/>
    <s v="Building Products"/>
  </r>
  <r>
    <s v="ALLE"/>
    <x v="1"/>
    <x v="2"/>
    <n v="2118300000"/>
    <n v="1264600000"/>
    <n v="527400000"/>
    <n v="0"/>
    <n v="0"/>
    <x v="0"/>
    <s v="Building Products"/>
  </r>
  <r>
    <s v="ALLE"/>
    <x v="2"/>
    <x v="3"/>
    <n v="2068100000"/>
    <n v="1199000000"/>
    <n v="510500000"/>
    <n v="0"/>
    <n v="0"/>
    <x v="0"/>
    <s v="Building Products"/>
  </r>
  <r>
    <s v="ALLE"/>
    <x v="3"/>
    <x v="28"/>
    <n v="2238000000"/>
    <n v="1252700000"/>
    <n v="559800000"/>
    <n v="0"/>
    <n v="0"/>
    <x v="0"/>
    <s v="Building Products"/>
  </r>
  <r>
    <s v="ALXN"/>
    <x v="0"/>
    <x v="1"/>
    <n v="1551346000"/>
    <n v="177556000"/>
    <n v="493726000"/>
    <n v="317093000"/>
    <n v="417000"/>
    <x v="3"/>
    <s v="Biotechnology"/>
  </r>
  <r>
    <s v="ALXN"/>
    <x v="1"/>
    <x v="2"/>
    <n v="2234000000"/>
    <n v="174000000"/>
    <n v="650000000"/>
    <n v="514000000"/>
    <n v="0"/>
    <x v="3"/>
    <s v="Biotechnology"/>
  </r>
  <r>
    <s v="ALXN"/>
    <x v="2"/>
    <x v="3"/>
    <n v="2604000000"/>
    <n v="233000000"/>
    <n v="927000000"/>
    <n v="709000000"/>
    <n v="117000000"/>
    <x v="3"/>
    <s v="Biotechnology"/>
  </r>
  <r>
    <s v="ALXN"/>
    <x v="3"/>
    <x v="28"/>
    <n v="3084000000"/>
    <n v="258000000"/>
    <n v="990000000"/>
    <n v="757000000"/>
    <n v="322000000"/>
    <x v="3"/>
    <s v="Biotechnology"/>
  </r>
  <r>
    <s v="AMAT"/>
    <x v="0"/>
    <x v="29"/>
    <n v="7509000000"/>
    <n v="4518000000"/>
    <n v="898000000"/>
    <n v="1320000000"/>
    <n v="0"/>
    <x v="2"/>
    <s v="Semiconductor Equipment"/>
  </r>
  <r>
    <s v="AMAT"/>
    <x v="1"/>
    <x v="30"/>
    <n v="9072000000"/>
    <n v="5229000000"/>
    <n v="895000000"/>
    <n v="1428000000"/>
    <n v="0"/>
    <x v="2"/>
    <s v="Semiconductor Equipment"/>
  </r>
  <r>
    <s v="AMAT"/>
    <x v="2"/>
    <x v="31"/>
    <n v="9659000000"/>
    <n v="5707000000"/>
    <n v="808000000"/>
    <n v="1451000000"/>
    <n v="0"/>
    <x v="2"/>
    <s v="Semiconductor Equipment"/>
  </r>
  <r>
    <s v="AMAT"/>
    <x v="3"/>
    <x v="32"/>
    <n v="10825000000"/>
    <n v="6314000000"/>
    <n v="819000000"/>
    <n v="1540000000"/>
    <n v="0"/>
    <x v="2"/>
    <s v="Semiconductor Equipment"/>
  </r>
  <r>
    <s v="AME"/>
    <x v="0"/>
    <x v="0"/>
    <n v="3334213000"/>
    <n v="2154132000"/>
    <n v="380532000"/>
    <n v="0"/>
    <n v="53677000"/>
    <x v="0"/>
    <s v="Electrical Components &amp; Equipment"/>
  </r>
  <r>
    <s v="AME"/>
    <x v="1"/>
    <x v="1"/>
    <n v="3594136000"/>
    <n v="2323642000"/>
    <n v="398177000"/>
    <n v="0"/>
    <n v="57238000"/>
    <x v="0"/>
    <s v="Electrical Components &amp; Equipment"/>
  </r>
  <r>
    <s v="AME"/>
    <x v="2"/>
    <x v="2"/>
    <n v="4021964000"/>
    <n v="2597017000"/>
    <n v="462637000"/>
    <n v="0"/>
    <n v="63724000"/>
    <x v="0"/>
    <s v="Electrical Components &amp; Equipment"/>
  </r>
  <r>
    <s v="AME"/>
    <x v="3"/>
    <x v="3"/>
    <n v="3974295000"/>
    <n v="2549280000"/>
    <n v="448592000"/>
    <n v="0"/>
    <n v="68707000"/>
    <x v="0"/>
    <s v="Electrical Components &amp; Equipment"/>
  </r>
  <r>
    <s v="AMGN"/>
    <x v="0"/>
    <x v="1"/>
    <n v="18676000000"/>
    <n v="3346000000"/>
    <n v="5380000000"/>
    <n v="4083000000"/>
    <n v="0"/>
    <x v="3"/>
    <s v="Biotechnology"/>
  </r>
  <r>
    <s v="AMGN"/>
    <x v="1"/>
    <x v="2"/>
    <n v="20063000000"/>
    <n v="4422000000"/>
    <n v="5153000000"/>
    <n v="4297000000"/>
    <n v="0"/>
    <x v="3"/>
    <s v="Biotechnology"/>
  </r>
  <r>
    <s v="AMGN"/>
    <x v="2"/>
    <x v="3"/>
    <n v="21662000000"/>
    <n v="4227000000"/>
    <n v="4895000000"/>
    <n v="4070000000"/>
    <n v="0"/>
    <x v="3"/>
    <s v="Biotechnology"/>
  </r>
  <r>
    <s v="AMGN"/>
    <x v="3"/>
    <x v="28"/>
    <n v="22991000000"/>
    <n v="4162000000"/>
    <n v="5195000000"/>
    <n v="3840000000"/>
    <n v="0"/>
    <x v="3"/>
    <s v="Biotechnology"/>
  </r>
  <r>
    <s v="AMP"/>
    <x v="0"/>
    <x v="0"/>
    <n v="10259000000"/>
    <n v="1899000000"/>
    <n v="3927000000"/>
    <n v="0"/>
    <n v="2877000000"/>
    <x v="6"/>
    <s v="Asset Management &amp; Custody Banks"/>
  </r>
  <r>
    <s v="AMP"/>
    <x v="1"/>
    <x v="1"/>
    <n v="11230000000"/>
    <n v="1954000000"/>
    <n v="3862000000"/>
    <n v="0"/>
    <n v="3132000000"/>
    <x v="6"/>
    <s v="Asset Management &amp; Custody Banks"/>
  </r>
  <r>
    <s v="AMP"/>
    <x v="2"/>
    <x v="2"/>
    <n v="12296000000"/>
    <n v="1982000000"/>
    <n v="3808000000"/>
    <n v="0"/>
    <n v="3603000000"/>
    <x v="6"/>
    <s v="Asset Management &amp; Custody Banks"/>
  </r>
  <r>
    <s v="AMP"/>
    <x v="3"/>
    <x v="3"/>
    <n v="12200000000"/>
    <n v="2261000000"/>
    <n v="3750000000"/>
    <n v="0"/>
    <n v="3630000000"/>
    <x v="6"/>
    <s v="Asset Management &amp; Custody Banks"/>
  </r>
  <r>
    <s v="AMT"/>
    <x v="0"/>
    <x v="0"/>
    <n v="2875960000"/>
    <n v="722479000"/>
    <n v="389486000"/>
    <n v="0"/>
    <n v="644276000"/>
    <x v="7"/>
    <s v="Specialized REITs"/>
  </r>
  <r>
    <s v="AMT"/>
    <x v="1"/>
    <x v="1"/>
    <n v="3361407000"/>
    <n v="859873000"/>
    <n v="487084000"/>
    <n v="0"/>
    <n v="800145000"/>
    <x v="7"/>
    <s v="Specialized REITs"/>
  </r>
  <r>
    <s v="AMT"/>
    <x v="2"/>
    <x v="2"/>
    <n v="4100048000"/>
    <n v="1094265000"/>
    <n v="515059000"/>
    <n v="0"/>
    <n v="1003802000"/>
    <x v="7"/>
    <s v="Specialized REITs"/>
  </r>
  <r>
    <s v="AMT"/>
    <x v="3"/>
    <x v="3"/>
    <n v="4771516000"/>
    <n v="1308868000"/>
    <n v="564531000"/>
    <n v="0"/>
    <n v="1285328000"/>
    <x v="7"/>
    <s v="Specialized REITs"/>
  </r>
  <r>
    <s v="AMZN"/>
    <x v="0"/>
    <x v="1"/>
    <n v="74452000000"/>
    <n v="54181000000"/>
    <n v="19526000000"/>
    <n v="0"/>
    <n v="0"/>
    <x v="1"/>
    <s v="Internet &amp; Direct Marketing Retail"/>
  </r>
  <r>
    <s v="AMZN"/>
    <x v="1"/>
    <x v="2"/>
    <n v="88988000000"/>
    <n v="62752000000"/>
    <n v="26058000000"/>
    <n v="0"/>
    <n v="0"/>
    <x v="1"/>
    <s v="Internet &amp; Direct Marketing Retail"/>
  </r>
  <r>
    <s v="AMZN"/>
    <x v="2"/>
    <x v="3"/>
    <n v="107006000000"/>
    <n v="71651000000"/>
    <n v="33122000000"/>
    <n v="0"/>
    <n v="0"/>
    <x v="1"/>
    <s v="Internet &amp; Direct Marketing Retail"/>
  </r>
  <r>
    <s v="AMZN"/>
    <x v="3"/>
    <x v="28"/>
    <n v="135987000000"/>
    <n v="88265000000"/>
    <n v="43536000000"/>
    <n v="0"/>
    <n v="0"/>
    <x v="1"/>
    <s v="Internet &amp; Direct Marketing Retail"/>
  </r>
  <r>
    <s v="AN"/>
    <x v="0"/>
    <x v="1"/>
    <n v="17517600000"/>
    <n v="14757700000"/>
    <n v="1924300000"/>
    <n v="0"/>
    <n v="95300000"/>
    <x v="1"/>
    <s v="Specialty Stores"/>
  </r>
  <r>
    <s v="AN"/>
    <x v="1"/>
    <x v="2"/>
    <n v="19108800000"/>
    <n v="16120100000"/>
    <n v="2061000000"/>
    <n v="0"/>
    <n v="106900000"/>
    <x v="1"/>
    <s v="Specialty Stores"/>
  </r>
  <r>
    <s v="AN"/>
    <x v="2"/>
    <x v="3"/>
    <n v="20862000000"/>
    <n v="17600500000"/>
    <n v="2245600000"/>
    <n v="0"/>
    <n v="127400000"/>
    <x v="1"/>
    <s v="Specialty Stores"/>
  </r>
  <r>
    <s v="AN"/>
    <x v="3"/>
    <x v="28"/>
    <n v="21609000000"/>
    <n v="18295800000"/>
    <n v="2280300000"/>
    <n v="0"/>
    <n v="143400000"/>
    <x v="1"/>
    <s v="Specialty Stores"/>
  </r>
  <r>
    <s v="ANTM"/>
    <x v="0"/>
    <x v="0"/>
    <n v="61497200000"/>
    <n v="48213600000"/>
    <n v="8680500000"/>
    <n v="0"/>
    <n v="233000000"/>
    <x v="3"/>
    <s v="Managed Health Care"/>
  </r>
  <r>
    <s v="ANTM"/>
    <x v="1"/>
    <x v="1"/>
    <n v="71023500000"/>
    <n v="56237100000"/>
    <n v="9952900000"/>
    <n v="0"/>
    <n v="245300000"/>
    <x v="3"/>
    <s v="Managed Health Care"/>
  </r>
  <r>
    <s v="ANTM"/>
    <x v="2"/>
    <x v="2"/>
    <n v="73874100000"/>
    <n v="56854900000"/>
    <n v="11748400000"/>
    <n v="0"/>
    <n v="220900000"/>
    <x v="3"/>
    <s v="Managed Health Care"/>
  </r>
  <r>
    <s v="ANTM"/>
    <x v="3"/>
    <x v="3"/>
    <n v="79156500000"/>
    <n v="61116900000"/>
    <n v="12534800000"/>
    <n v="0"/>
    <n v="230100000"/>
    <x v="3"/>
    <s v="Managed Health Care"/>
  </r>
  <r>
    <s v="APA"/>
    <x v="0"/>
    <x v="0"/>
    <n v="16428000000"/>
    <n v="3079000000"/>
    <n v="1333000000"/>
    <n v="0"/>
    <n v="6881000000"/>
    <x v="9"/>
    <s v="Oil &amp; Gas Exploration &amp; Production"/>
  </r>
  <r>
    <s v="APA"/>
    <x v="1"/>
    <x v="1"/>
    <n v="14771000000"/>
    <n v="2938000000"/>
    <n v="1286000000"/>
    <n v="0"/>
    <n v="5866000000"/>
    <x v="9"/>
    <s v="Oil &amp; Gas Exploration &amp; Production"/>
  </r>
  <r>
    <s v="APA"/>
    <x v="2"/>
    <x v="2"/>
    <n v="12691000000"/>
    <n v="2511000000"/>
    <n v="1095000000"/>
    <n v="0"/>
    <n v="9720000000"/>
    <x v="9"/>
    <s v="Oil &amp; Gas Exploration &amp; Production"/>
  </r>
  <r>
    <s v="APA"/>
    <x v="3"/>
    <x v="3"/>
    <n v="6383000000"/>
    <n v="2065000000"/>
    <n v="791000000"/>
    <n v="0"/>
    <n v="29372000000"/>
    <x v="9"/>
    <s v="Oil &amp; Gas Exploration &amp; Production"/>
  </r>
  <r>
    <s v="APC"/>
    <x v="0"/>
    <x v="1"/>
    <n v="14581000000"/>
    <n v="2942000000"/>
    <n v="2256000000"/>
    <n v="0"/>
    <n v="3927000000"/>
    <x v="9"/>
    <s v="Oil &amp; Gas Exploration &amp; Production"/>
  </r>
  <r>
    <s v="APC"/>
    <x v="1"/>
    <x v="2"/>
    <n v="18470000000"/>
    <n v="3317000000"/>
    <n v="2725000000"/>
    <n v="0"/>
    <n v="4550000000"/>
    <x v="9"/>
    <s v="Oil &amp; Gas Exploration &amp; Production"/>
  </r>
  <r>
    <s v="APC"/>
    <x v="2"/>
    <x v="3"/>
    <n v="8698000000"/>
    <n v="3185000000"/>
    <n v="2000000000"/>
    <n v="0"/>
    <n v="4603000000"/>
    <x v="9"/>
    <s v="Oil &amp; Gas Exploration &amp; Production"/>
  </r>
  <r>
    <s v="APC"/>
    <x v="3"/>
    <x v="28"/>
    <n v="7869000000"/>
    <n v="2900000000"/>
    <n v="2094000000"/>
    <n v="0"/>
    <n v="4301000000"/>
    <x v="9"/>
    <s v="Oil &amp; Gas Exploration &amp; Production"/>
  </r>
  <r>
    <s v="APD"/>
    <x v="0"/>
    <x v="12"/>
    <n v="10180400000"/>
    <n v="7472100000"/>
    <n v="1018600000"/>
    <n v="133700000"/>
    <n v="0"/>
    <x v="8"/>
    <s v="Industrial Gases"/>
  </r>
  <r>
    <s v="APD"/>
    <x v="1"/>
    <x v="13"/>
    <n v="10439000000"/>
    <n v="7629900000"/>
    <n v="1007400000"/>
    <n v="139800000"/>
    <n v="0"/>
    <x v="8"/>
    <s v="Industrial Gases"/>
  </r>
  <r>
    <s v="APD"/>
    <x v="2"/>
    <x v="14"/>
    <n v="9894900000"/>
    <n v="6939000000"/>
    <n v="895300000"/>
    <n v="137100000"/>
    <n v="0"/>
    <x v="8"/>
    <s v="Industrial Gases"/>
  </r>
  <r>
    <s v="APD"/>
    <x v="3"/>
    <x v="15"/>
    <n v="9524400000"/>
    <n v="6402700000"/>
    <n v="797600000"/>
    <n v="132000000"/>
    <n v="0"/>
    <x v="8"/>
    <s v="Industrial Gases"/>
  </r>
  <r>
    <s v="APH"/>
    <x v="0"/>
    <x v="0"/>
    <n v="4292100000"/>
    <n v="2948900000"/>
    <n v="512900000"/>
    <n v="0"/>
    <n v="0"/>
    <x v="2"/>
    <s v="Electronic Components"/>
  </r>
  <r>
    <s v="APH"/>
    <x v="1"/>
    <x v="1"/>
    <n v="4614700000"/>
    <n v="3163900000"/>
    <n v="548000000"/>
    <n v="0"/>
    <n v="0"/>
    <x v="2"/>
    <s v="Electronic Components"/>
  </r>
  <r>
    <s v="APH"/>
    <x v="2"/>
    <x v="2"/>
    <n v="5345500000"/>
    <n v="3651700000"/>
    <n v="645100000"/>
    <n v="0"/>
    <n v="0"/>
    <x v="2"/>
    <s v="Electronic Components"/>
  </r>
  <r>
    <s v="APH"/>
    <x v="3"/>
    <x v="3"/>
    <n v="5568700000"/>
    <n v="3789200000"/>
    <n v="669100000"/>
    <n v="0"/>
    <n v="0"/>
    <x v="2"/>
    <s v="Electronic Components"/>
  </r>
  <r>
    <s v="ARNC"/>
    <x v="0"/>
    <x v="0"/>
    <n v="23700000000"/>
    <n v="20401000000"/>
    <n v="997000000"/>
    <n v="197000000"/>
    <n v="1460000000"/>
    <x v="0"/>
    <s v="Aerospace &amp; Defense"/>
  </r>
  <r>
    <s v="ARNC"/>
    <x v="1"/>
    <x v="1"/>
    <n v="23032000000"/>
    <n v="19286000000"/>
    <n v="1008000000"/>
    <n v="192000000"/>
    <n v="1421000000"/>
    <x v="0"/>
    <s v="Aerospace &amp; Defense"/>
  </r>
  <r>
    <s v="ARNC"/>
    <x v="2"/>
    <x v="2"/>
    <n v="23906000000"/>
    <n v="19137000000"/>
    <n v="995000000"/>
    <n v="218000000"/>
    <n v="1371000000"/>
    <x v="0"/>
    <s v="Aerospace &amp; Defense"/>
  </r>
  <r>
    <s v="ARNC"/>
    <x v="3"/>
    <x v="3"/>
    <n v="22534000000"/>
    <n v="18069000000"/>
    <n v="979000000"/>
    <n v="238000000"/>
    <n v="1280000000"/>
    <x v="0"/>
    <s v="Aerospace &amp; Defense"/>
  </r>
  <r>
    <s v="ATVI"/>
    <x v="0"/>
    <x v="0"/>
    <n v="4856000000"/>
    <n v="1662000000"/>
    <n v="1139000000"/>
    <n v="604000000"/>
    <n v="0"/>
    <x v="2"/>
    <s v="Home Entertainment Software"/>
  </r>
  <r>
    <s v="ATVI"/>
    <x v="1"/>
    <x v="1"/>
    <n v="4583000000"/>
    <n v="1531000000"/>
    <n v="1096000000"/>
    <n v="584000000"/>
    <n v="0"/>
    <x v="2"/>
    <s v="Home Entertainment Software"/>
  </r>
  <r>
    <s v="ATVI"/>
    <x v="2"/>
    <x v="2"/>
    <n v="4408000000"/>
    <n v="1525000000"/>
    <n v="1129000000"/>
    <n v="571000000"/>
    <n v="0"/>
    <x v="2"/>
    <s v="Home Entertainment Software"/>
  </r>
  <r>
    <s v="ATVI"/>
    <x v="3"/>
    <x v="3"/>
    <n v="4664000000"/>
    <n v="1585000000"/>
    <n v="1114000000"/>
    <n v="646000000"/>
    <n v="0"/>
    <x v="2"/>
    <s v="Home Entertainment Software"/>
  </r>
  <r>
    <s v="AVGO"/>
    <x v="0"/>
    <x v="33"/>
    <n v="6824000000"/>
    <n v="3271000000"/>
    <n v="486000000"/>
    <n v="1049000000"/>
    <n v="249000000"/>
    <x v="2"/>
    <s v="Semiconductors"/>
  </r>
  <r>
    <s v="AVGO"/>
    <x v="1"/>
    <x v="32"/>
    <n v="13240000000"/>
    <n v="7300000000"/>
    <n v="806000000"/>
    <n v="2674000000"/>
    <n v="1873000000"/>
    <x v="2"/>
    <s v="Semiconductors"/>
  </r>
  <r>
    <s v="AVY"/>
    <x v="0"/>
    <x v="0"/>
    <n v="5863500000"/>
    <n v="4335300000"/>
    <n v="1148900000"/>
    <n v="0"/>
    <n v="0"/>
    <x v="8"/>
    <s v="Paper Packaging"/>
  </r>
  <r>
    <s v="AVY"/>
    <x v="1"/>
    <x v="5"/>
    <n v="6140000000"/>
    <n v="4502300000"/>
    <n v="1174200000"/>
    <n v="0"/>
    <n v="0"/>
    <x v="8"/>
    <s v="Paper Packaging"/>
  </r>
  <r>
    <s v="AVY"/>
    <x v="2"/>
    <x v="6"/>
    <n v="6330300000"/>
    <n v="4679100000"/>
    <n v="1158900000"/>
    <n v="0"/>
    <n v="0"/>
    <x v="8"/>
    <s v="Paper Packaging"/>
  </r>
  <r>
    <s v="AVY"/>
    <x v="3"/>
    <x v="7"/>
    <n v="5966900000"/>
    <n v="4321100000"/>
    <n v="1108100000"/>
    <n v="0"/>
    <n v="0"/>
    <x v="8"/>
    <s v="Paper Packaging"/>
  </r>
  <r>
    <s v="AWK"/>
    <x v="0"/>
    <x v="0"/>
    <n v="2853926000"/>
    <n v="1329500000"/>
    <n v="220758000"/>
    <n v="0"/>
    <n v="380402000"/>
    <x v="5"/>
    <s v="Water Utilities"/>
  </r>
  <r>
    <s v="AWK"/>
    <x v="1"/>
    <x v="1"/>
    <n v="2879000000"/>
    <n v="1289000000"/>
    <n v="234000000"/>
    <n v="0"/>
    <n v="407000000"/>
    <x v="5"/>
    <s v="Water Utilities"/>
  </r>
  <r>
    <s v="AWK"/>
    <x v="2"/>
    <x v="2"/>
    <n v="3011000000"/>
    <n v="1350000000"/>
    <n v="236000000"/>
    <n v="0"/>
    <n v="424000000"/>
    <x v="5"/>
    <s v="Water Utilities"/>
  </r>
  <r>
    <s v="AWK"/>
    <x v="3"/>
    <x v="3"/>
    <n v="3159000000"/>
    <n v="1404000000"/>
    <n v="243000000"/>
    <n v="0"/>
    <n v="440000000"/>
    <x v="5"/>
    <s v="Water Utilities"/>
  </r>
  <r>
    <s v="AXP"/>
    <x v="0"/>
    <x v="0"/>
    <n v="33781000000"/>
    <n v="480000000"/>
    <n v="23392000000"/>
    <n v="0"/>
    <n v="1712000000"/>
    <x v="6"/>
    <s v="Consumer Finance"/>
  </r>
  <r>
    <s v="AXP"/>
    <x v="1"/>
    <x v="1"/>
    <n v="34828000000"/>
    <n v="442000000"/>
    <n v="23150000000"/>
    <n v="0"/>
    <n v="1832000000"/>
    <x v="6"/>
    <s v="Consumer Finance"/>
  </r>
  <r>
    <s v="AXP"/>
    <x v="2"/>
    <x v="2"/>
    <n v="35895000000"/>
    <n v="373000000"/>
    <n v="23153000000"/>
    <n v="0"/>
    <n v="2044000000"/>
    <x v="6"/>
    <s v="Consumer Finance"/>
  </r>
  <r>
    <s v="AXP"/>
    <x v="3"/>
    <x v="3"/>
    <n v="34441000000"/>
    <n v="475000000"/>
    <n v="22892000000"/>
    <n v="0"/>
    <n v="1988000000"/>
    <x v="6"/>
    <s v="Consumer Finance"/>
  </r>
  <r>
    <s v="AYI"/>
    <x v="0"/>
    <x v="34"/>
    <n v="2089100000"/>
    <n v="1251500000"/>
    <n v="607600000"/>
    <n v="0"/>
    <n v="0"/>
    <x v="0"/>
    <s v="Electrical Components &amp; Equipment"/>
  </r>
  <r>
    <s v="AYI"/>
    <x v="1"/>
    <x v="35"/>
    <n v="2393500000"/>
    <n v="1414300000"/>
    <n v="680300000"/>
    <n v="0"/>
    <n v="0"/>
    <x v="0"/>
    <s v="Electrical Components &amp; Equipment"/>
  </r>
  <r>
    <s v="AYI"/>
    <x v="2"/>
    <x v="36"/>
    <n v="2706700000"/>
    <n v="1561100000"/>
    <n v="756900000"/>
    <n v="0"/>
    <n v="0"/>
    <x v="0"/>
    <s v="Electrical Components &amp; Equipment"/>
  </r>
  <r>
    <s v="AYI"/>
    <x v="3"/>
    <x v="37"/>
    <n v="3291300000"/>
    <n v="1855100000"/>
    <n v="946000000"/>
    <n v="0"/>
    <n v="0"/>
    <x v="0"/>
    <s v="Electrical Components &amp; Equipment"/>
  </r>
  <r>
    <s v="AZO"/>
    <x v="0"/>
    <x v="34"/>
    <n v="9147530000"/>
    <n v="4406595000"/>
    <n v="2967837000"/>
    <n v="0"/>
    <n v="0"/>
    <x v="1"/>
    <s v="Specialty Stores"/>
  </r>
  <r>
    <s v="AZO"/>
    <x v="1"/>
    <x v="38"/>
    <n v="9475313000"/>
    <n v="4540406000"/>
    <n v="3104684000"/>
    <n v="0"/>
    <n v="0"/>
    <x v="1"/>
    <s v="Specialty Stores"/>
  </r>
  <r>
    <s v="AZO"/>
    <x v="2"/>
    <x v="39"/>
    <n v="10187340000"/>
    <n v="4860309000"/>
    <n v="3373980000"/>
    <n v="0"/>
    <n v="0"/>
    <x v="1"/>
    <s v="Specialty Stores"/>
  </r>
  <r>
    <s v="AZO"/>
    <x v="3"/>
    <x v="40"/>
    <n v="10635676000"/>
    <n v="5026940000"/>
    <n v="3548341000"/>
    <n v="0"/>
    <n v="0"/>
    <x v="1"/>
    <s v="Specialty Stores"/>
  </r>
  <r>
    <s v="BA"/>
    <x v="0"/>
    <x v="1"/>
    <n v="86623000000"/>
    <n v="73268000000"/>
    <n v="3742000000"/>
    <n v="3071000000"/>
    <n v="0"/>
    <x v="0"/>
    <s v="Aerospace &amp; Defense"/>
  </r>
  <r>
    <s v="BA"/>
    <x v="1"/>
    <x v="2"/>
    <n v="90762000000"/>
    <n v="76752000000"/>
    <n v="3480000000"/>
    <n v="3047000000"/>
    <n v="0"/>
    <x v="0"/>
    <s v="Aerospace &amp; Defense"/>
  </r>
  <r>
    <s v="BA"/>
    <x v="2"/>
    <x v="3"/>
    <n v="96114000000"/>
    <n v="82088000000"/>
    <n v="3251000000"/>
    <n v="3331000000"/>
    <n v="0"/>
    <x v="0"/>
    <s v="Aerospace &amp; Defense"/>
  </r>
  <r>
    <s v="BA"/>
    <x v="3"/>
    <x v="28"/>
    <n v="94571000000"/>
    <n v="80790000000"/>
    <n v="3313000000"/>
    <n v="4627000000"/>
    <n v="0"/>
    <x v="0"/>
    <s v="Aerospace &amp; Defense"/>
  </r>
  <r>
    <s v="BAC"/>
    <x v="0"/>
    <x v="0"/>
    <n v="100078000000"/>
    <n v="3753000000"/>
    <n v="70829000000"/>
    <n v="0"/>
    <n v="9433000000"/>
    <x v="6"/>
    <s v="Banks"/>
  </r>
  <r>
    <s v="BAC"/>
    <x v="1"/>
    <x v="1"/>
    <n v="101697000000"/>
    <n v="3034000000"/>
    <n v="68128000000"/>
    <n v="0"/>
    <n v="4642000000"/>
    <x v="6"/>
    <s v="Banks"/>
  </r>
  <r>
    <s v="BAC"/>
    <x v="2"/>
    <x v="2"/>
    <n v="95181000000"/>
    <n v="2656000000"/>
    <n v="74181000000"/>
    <n v="0"/>
    <n v="3211000000"/>
    <x v="6"/>
    <s v="Banks"/>
  </r>
  <r>
    <s v="BAC"/>
    <x v="3"/>
    <x v="3"/>
    <n v="93056000000"/>
    <n v="2204000000"/>
    <n v="56358000000"/>
    <n v="0"/>
    <n v="3995000000"/>
    <x v="6"/>
    <s v="Banks"/>
  </r>
  <r>
    <s v="BAX"/>
    <x v="0"/>
    <x v="0"/>
    <n v="13936000000"/>
    <n v="6802000000"/>
    <n v="3283000000"/>
    <n v="1081000000"/>
    <n v="0"/>
    <x v="3"/>
    <s v="Health Care Equipment"/>
  </r>
  <r>
    <s v="BAX"/>
    <x v="1"/>
    <x v="1"/>
    <n v="9413000000"/>
    <n v="5251000000"/>
    <n v="3084000000"/>
    <n v="582000000"/>
    <n v="0"/>
    <x v="3"/>
    <s v="Health Care Equipment"/>
  </r>
  <r>
    <s v="BAX"/>
    <x v="2"/>
    <x v="2"/>
    <n v="10719000000"/>
    <n v="6138000000"/>
    <n v="3315000000"/>
    <n v="610000000"/>
    <n v="0"/>
    <x v="3"/>
    <s v="Health Care Equipment"/>
  </r>
  <r>
    <s v="BAX"/>
    <x v="3"/>
    <x v="3"/>
    <n v="9968000000"/>
    <n v="5822000000"/>
    <n v="3094000000"/>
    <n v="603000000"/>
    <n v="0"/>
    <x v="3"/>
    <s v="Health Care Equipment"/>
  </r>
  <r>
    <s v="BBBY"/>
    <x v="0"/>
    <x v="41"/>
    <n v="10914585000"/>
    <n v="6525830000"/>
    <n v="2750537000"/>
    <n v="0"/>
    <n v="0"/>
    <x v="1"/>
    <s v="Specialty Stores"/>
  </r>
  <r>
    <s v="BBBY"/>
    <x v="1"/>
    <x v="42"/>
    <n v="11503963000"/>
    <n v="6938381000"/>
    <n v="2950995000"/>
    <n v="0"/>
    <n v="0"/>
    <x v="1"/>
    <s v="Specialty Stores"/>
  </r>
  <r>
    <s v="BBBY"/>
    <x v="2"/>
    <x v="43"/>
    <n v="11881176000"/>
    <n v="7261397000"/>
    <n v="3065486000"/>
    <n v="0"/>
    <n v="0"/>
    <x v="1"/>
    <s v="Specialty Stores"/>
  </r>
  <r>
    <s v="BBBY"/>
    <x v="3"/>
    <x v="44"/>
    <n v="12103887000"/>
    <n v="7483577000"/>
    <n v="3205407000"/>
    <n v="0"/>
    <n v="0"/>
    <x v="1"/>
    <s v="Specialty Stores"/>
  </r>
  <r>
    <s v="BBT"/>
    <x v="0"/>
    <x v="0"/>
    <n v="10737000000"/>
    <n v="429000000"/>
    <n v="5650000000"/>
    <n v="0"/>
    <n v="1167000000"/>
    <x v="6"/>
    <s v="Banks"/>
  </r>
  <r>
    <s v="BBT"/>
    <x v="1"/>
    <x v="1"/>
    <n v="10543000000"/>
    <n v="301000000"/>
    <n v="5625000000"/>
    <n v="0"/>
    <n v="698000000"/>
    <x v="6"/>
    <s v="Banks"/>
  </r>
  <r>
    <s v="BBT"/>
    <x v="2"/>
    <x v="2"/>
    <n v="9998000000"/>
    <n v="239000000"/>
    <n v="5715000000"/>
    <n v="0"/>
    <n v="342000000"/>
    <x v="6"/>
    <s v="Banks"/>
  </r>
  <r>
    <s v="BBT"/>
    <x v="3"/>
    <x v="3"/>
    <n v="10346000000"/>
    <n v="233000000"/>
    <n v="5996000000"/>
    <n v="0"/>
    <n v="533000000"/>
    <x v="6"/>
    <s v="Banks"/>
  </r>
  <r>
    <s v="BBY"/>
    <x v="0"/>
    <x v="45"/>
    <n v="45457000000"/>
    <n v="34473000000"/>
    <n v="8755000000"/>
    <n v="0"/>
    <n v="0"/>
    <x v="1"/>
    <s v="Computer &amp; Electronics Retail"/>
  </r>
  <r>
    <s v="BBY"/>
    <x v="1"/>
    <x v="46"/>
    <n v="40611000000"/>
    <n v="31212000000"/>
    <n v="8106000000"/>
    <n v="0"/>
    <n v="0"/>
    <x v="1"/>
    <s v="Computer &amp; Electronics Retail"/>
  </r>
  <r>
    <s v="BBY"/>
    <x v="2"/>
    <x v="26"/>
    <n v="40339000000"/>
    <n v="31292000000"/>
    <n v="7592000000"/>
    <n v="0"/>
    <n v="0"/>
    <x v="1"/>
    <s v="Computer &amp; Electronics Retail"/>
  </r>
  <r>
    <s v="BBY"/>
    <x v="3"/>
    <x v="47"/>
    <n v="39528000000"/>
    <n v="30337000000"/>
    <n v="7618000000"/>
    <n v="0"/>
    <n v="0"/>
    <x v="1"/>
    <s v="Computer &amp; Electronics Retail"/>
  </r>
  <r>
    <s v="BCR"/>
    <x v="0"/>
    <x v="1"/>
    <n v="3049500000"/>
    <n v="1194400000"/>
    <n v="920300000"/>
    <n v="295700000"/>
    <n v="0"/>
    <x v="3"/>
    <s v="Health Care Equipment"/>
  </r>
  <r>
    <s v="BCR"/>
    <x v="1"/>
    <x v="2"/>
    <n v="3323600000"/>
    <n v="1258600000"/>
    <n v="981500000"/>
    <n v="302000000"/>
    <n v="0"/>
    <x v="3"/>
    <s v="Health Care Equipment"/>
  </r>
  <r>
    <s v="BCR"/>
    <x v="2"/>
    <x v="3"/>
    <n v="3416000000"/>
    <n v="1301200000"/>
    <n v="1012100000"/>
    <n v="259200000"/>
    <n v="0"/>
    <x v="3"/>
    <s v="Health Care Equipment"/>
  </r>
  <r>
    <s v="BCR"/>
    <x v="3"/>
    <x v="28"/>
    <n v="3714000000"/>
    <n v="1371700000"/>
    <n v="1101900000"/>
    <n v="292800000"/>
    <n v="0"/>
    <x v="3"/>
    <s v="Health Care Equipment"/>
  </r>
  <r>
    <s v="BDX"/>
    <x v="0"/>
    <x v="12"/>
    <n v="8054000000"/>
    <n v="3883000000"/>
    <n v="2422000000"/>
    <n v="494000000"/>
    <n v="0"/>
    <x v="3"/>
    <s v="Health Care Equipment"/>
  </r>
  <r>
    <s v="BDX"/>
    <x v="1"/>
    <x v="13"/>
    <n v="8446000000"/>
    <n v="4145000000"/>
    <n v="2145000000"/>
    <n v="550000000"/>
    <n v="0"/>
    <x v="3"/>
    <s v="Health Care Equipment"/>
  </r>
  <r>
    <s v="BDX"/>
    <x v="2"/>
    <x v="14"/>
    <n v="10282000000"/>
    <n v="5587000000"/>
    <n v="2563000000"/>
    <n v="632000000"/>
    <n v="0"/>
    <x v="3"/>
    <s v="Health Care Equipment"/>
  </r>
  <r>
    <s v="BDX"/>
    <x v="3"/>
    <x v="15"/>
    <n v="12483000000"/>
    <n v="6492000000"/>
    <n v="3005000000"/>
    <n v="828000000"/>
    <n v="0"/>
    <x v="3"/>
    <s v="Health Care Equipment"/>
  </r>
  <r>
    <s v="BHI"/>
    <x v="0"/>
    <x v="1"/>
    <n v="22364000000"/>
    <n v="18553000000"/>
    <n v="1306000000"/>
    <n v="556000000"/>
    <n v="0"/>
    <x v="9"/>
    <s v="Oil &amp; Gas Equipment &amp; Services"/>
  </r>
  <r>
    <s v="BHI"/>
    <x v="1"/>
    <x v="2"/>
    <n v="24551000000"/>
    <n v="19746000000"/>
    <n v="1333000000"/>
    <n v="613000000"/>
    <n v="0"/>
    <x v="9"/>
    <s v="Oil &amp; Gas Equipment &amp; Services"/>
  </r>
  <r>
    <s v="BHI"/>
    <x v="2"/>
    <x v="3"/>
    <n v="15742000000"/>
    <n v="14415000000"/>
    <n v="969000000"/>
    <n v="466000000"/>
    <n v="0"/>
    <x v="9"/>
    <s v="Oil &amp; Gas Equipment &amp; Services"/>
  </r>
  <r>
    <s v="BHI"/>
    <x v="3"/>
    <x v="28"/>
    <n v="9841000000"/>
    <n v="9973000000"/>
    <n v="815000000"/>
    <n v="384000000"/>
    <n v="0"/>
    <x v="9"/>
    <s v="Oil &amp; Gas Equipment &amp; Services"/>
  </r>
  <r>
    <s v="BIIB"/>
    <x v="0"/>
    <x v="1"/>
    <n v="6932200000"/>
    <n v="857700000"/>
    <n v="1797000000"/>
    <n v="1444100000"/>
    <n v="342900000"/>
    <x v="3"/>
    <s v="Biotechnology"/>
  </r>
  <r>
    <s v="BIIB"/>
    <x v="1"/>
    <x v="2"/>
    <n v="9703300000"/>
    <n v="1171000000"/>
    <n v="2193400000"/>
    <n v="1893400000"/>
    <n v="489800000"/>
    <x v="3"/>
    <s v="Biotechnology"/>
  </r>
  <r>
    <s v="BIIB"/>
    <x v="2"/>
    <x v="3"/>
    <n v="10763800000"/>
    <n v="1240400000"/>
    <n v="2143600000"/>
    <n v="2012800000"/>
    <n v="382600000"/>
    <x v="3"/>
    <s v="Biotechnology"/>
  </r>
  <r>
    <s v="BIIB"/>
    <x v="3"/>
    <x v="28"/>
    <n v="11448800000"/>
    <n v="1478700000"/>
    <n v="1972900000"/>
    <n v="1973300000"/>
    <n v="385600000"/>
    <x v="3"/>
    <s v="Biotechnology"/>
  </r>
  <r>
    <s v="BLL"/>
    <x v="0"/>
    <x v="0"/>
    <n v="8735700000"/>
    <n v="7174000000"/>
    <n v="488300000"/>
    <n v="0"/>
    <n v="282900000"/>
    <x v="8"/>
    <s v="Metal &amp; Glass Containers"/>
  </r>
  <r>
    <s v="BLL"/>
    <x v="1"/>
    <x v="1"/>
    <n v="8468100000"/>
    <n v="6875400000"/>
    <n v="497400000"/>
    <n v="0"/>
    <n v="299900000"/>
    <x v="8"/>
    <s v="Metal &amp; Glass Containers"/>
  </r>
  <r>
    <s v="BLL"/>
    <x v="2"/>
    <x v="2"/>
    <n v="8570000000"/>
    <n v="6903500000"/>
    <n v="547000000"/>
    <n v="0"/>
    <n v="280900000"/>
    <x v="8"/>
    <s v="Metal &amp; Glass Containers"/>
  </r>
  <r>
    <s v="BLL"/>
    <x v="3"/>
    <x v="3"/>
    <n v="7997000000"/>
    <n v="6460300000"/>
    <n v="646000000"/>
    <n v="0"/>
    <n v="285500000"/>
    <x v="8"/>
    <s v="Metal &amp; Glass Containers"/>
  </r>
  <r>
    <s v="BMY"/>
    <x v="0"/>
    <x v="0"/>
    <n v="17621000000"/>
    <n v="4610000000"/>
    <n v="5017000000"/>
    <n v="3904000000"/>
    <n v="0"/>
    <x v="3"/>
    <s v="Health Care Distributors"/>
  </r>
  <r>
    <s v="BMY"/>
    <x v="1"/>
    <x v="1"/>
    <n v="16385000000"/>
    <n v="4619000000"/>
    <n v="4939000000"/>
    <n v="3731000000"/>
    <n v="0"/>
    <x v="3"/>
    <s v="Health Care Distributors"/>
  </r>
  <r>
    <s v="BMY"/>
    <x v="2"/>
    <x v="2"/>
    <n v="15879000000"/>
    <n v="3932000000"/>
    <n v="4822000000"/>
    <n v="4534000000"/>
    <n v="0"/>
    <x v="3"/>
    <s v="Health Care Distributors"/>
  </r>
  <r>
    <s v="BMY"/>
    <x v="3"/>
    <x v="3"/>
    <n v="16560000000"/>
    <n v="3909000000"/>
    <n v="4841000000"/>
    <n v="5920000000"/>
    <n v="0"/>
    <x v="3"/>
    <s v="Health Care Distributors"/>
  </r>
  <r>
    <s v="BSX"/>
    <x v="0"/>
    <x v="0"/>
    <n v="7249000000"/>
    <n v="2349000000"/>
    <n v="2529000000"/>
    <n v="886000000"/>
    <n v="395000000"/>
    <x v="3"/>
    <s v="Health Care Equipment"/>
  </r>
  <r>
    <s v="BSX"/>
    <x v="1"/>
    <x v="1"/>
    <n v="7143000000"/>
    <n v="2174000000"/>
    <n v="2678000000"/>
    <n v="861000000"/>
    <n v="410000000"/>
    <x v="3"/>
    <s v="Health Care Equipment"/>
  </r>
  <r>
    <s v="BSX"/>
    <x v="2"/>
    <x v="2"/>
    <n v="7380000000"/>
    <n v="2210000000"/>
    <n v="2817000000"/>
    <n v="817000000"/>
    <n v="438000000"/>
    <x v="3"/>
    <s v="Health Care Equipment"/>
  </r>
  <r>
    <s v="BSX"/>
    <x v="3"/>
    <x v="3"/>
    <n v="7477000000"/>
    <n v="2173000000"/>
    <n v="2996000000"/>
    <n v="876000000"/>
    <n v="495000000"/>
    <x v="3"/>
    <s v="Health Care Equipment"/>
  </r>
  <r>
    <s v="BWA"/>
    <x v="0"/>
    <x v="1"/>
    <n v="7436600000"/>
    <n v="5879100000"/>
    <n v="702300000"/>
    <n v="0"/>
    <n v="0"/>
    <x v="1"/>
    <s v="Auto Parts &amp; Equipment"/>
  </r>
  <r>
    <s v="BWA"/>
    <x v="1"/>
    <x v="2"/>
    <n v="8305100000"/>
    <n v="6548700000"/>
    <n v="792700000"/>
    <n v="0"/>
    <n v="0"/>
    <x v="1"/>
    <s v="Auto Parts &amp; Equipment"/>
  </r>
  <r>
    <s v="BWA"/>
    <x v="2"/>
    <x v="3"/>
    <n v="8023200000"/>
    <n v="6320100000"/>
    <n v="763400000"/>
    <n v="0"/>
    <n v="0"/>
    <x v="1"/>
    <s v="Auto Parts &amp; Equipment"/>
  </r>
  <r>
    <s v="BWA"/>
    <x v="3"/>
    <x v="28"/>
    <n v="9071000000"/>
    <n v="7137900000"/>
    <n v="1707200000"/>
    <n v="0"/>
    <n v="0"/>
    <x v="1"/>
    <s v="Auto Parts &amp; Equipment"/>
  </r>
  <r>
    <s v="BXP"/>
    <x v="0"/>
    <x v="0"/>
    <n v="1847186000"/>
    <n v="667208000"/>
    <n v="93782000"/>
    <n v="0"/>
    <n v="445875000"/>
    <x v="7"/>
    <s v="REITs"/>
  </r>
  <r>
    <s v="BXP"/>
    <x v="1"/>
    <x v="1"/>
    <n v="2135539000"/>
    <n v="771403000"/>
    <n v="117073000"/>
    <n v="0"/>
    <n v="560637000"/>
    <x v="7"/>
    <s v="REITs"/>
  </r>
  <r>
    <s v="BXP"/>
    <x v="2"/>
    <x v="2"/>
    <n v="2396998000"/>
    <n v="864526000"/>
    <n v="102077000"/>
    <n v="0"/>
    <n v="628573000"/>
    <x v="7"/>
    <s v="REITs"/>
  </r>
  <r>
    <s v="BXP"/>
    <x v="3"/>
    <x v="3"/>
    <n v="2490821000"/>
    <n v="904336000"/>
    <n v="97578000"/>
    <n v="0"/>
    <n v="639542000"/>
    <x v="7"/>
    <s v="REITs"/>
  </r>
  <r>
    <s v="CAG"/>
    <x v="0"/>
    <x v="48"/>
    <n v="13469300000"/>
    <n v="10104400000"/>
    <n v="2065900000"/>
    <n v="0"/>
    <n v="0"/>
    <x v="4"/>
    <s v="Packaged Foods &amp; Meats"/>
  </r>
  <r>
    <s v="CAG"/>
    <x v="1"/>
    <x v="49"/>
    <n v="11838200000"/>
    <n v="8910800000"/>
    <n v="1778900000"/>
    <n v="0"/>
    <n v="0"/>
    <x v="4"/>
    <s v="Packaged Foods &amp; Meats"/>
  </r>
  <r>
    <s v="CAG"/>
    <x v="2"/>
    <x v="50"/>
    <n v="11937000000"/>
    <n v="9061400000"/>
    <n v="1545300000"/>
    <n v="0"/>
    <n v="0"/>
    <x v="4"/>
    <s v="Packaged Foods &amp; Meats"/>
  </r>
  <r>
    <s v="CAG"/>
    <x v="3"/>
    <x v="51"/>
    <n v="11642900000"/>
    <n v="8552100000"/>
    <n v="2209400000"/>
    <n v="0"/>
    <n v="0"/>
    <x v="4"/>
    <s v="Packaged Foods &amp; Meats"/>
  </r>
  <r>
    <s v="CAH"/>
    <x v="0"/>
    <x v="52"/>
    <n v="101093000000"/>
    <n v="96172000000"/>
    <n v="2875000000"/>
    <n v="0"/>
    <n v="158000000"/>
    <x v="3"/>
    <s v="Health Care Distributors"/>
  </r>
  <r>
    <s v="CAH"/>
    <x v="1"/>
    <x v="53"/>
    <n v="91084000000"/>
    <n v="85923000000"/>
    <n v="3028000000"/>
    <n v="0"/>
    <n v="223000000"/>
    <x v="3"/>
    <s v="Health Care Distributors"/>
  </r>
  <r>
    <s v="CAH"/>
    <x v="2"/>
    <x v="54"/>
    <n v="102531000000"/>
    <n v="96819000000"/>
    <n v="3240000000"/>
    <n v="0"/>
    <n v="281000000"/>
    <x v="3"/>
    <s v="Health Care Distributors"/>
  </r>
  <r>
    <s v="CAH"/>
    <x v="3"/>
    <x v="55"/>
    <n v="121546000000"/>
    <n v="115003000000"/>
    <n v="3648000000"/>
    <n v="0"/>
    <n v="459000000"/>
    <x v="3"/>
    <s v="Health Care Distributors"/>
  </r>
  <r>
    <s v="CAT"/>
    <x v="0"/>
    <x v="1"/>
    <n v="55656000000"/>
    <n v="41454000000"/>
    <n v="6528000000"/>
    <n v="2046000000"/>
    <n v="0"/>
    <x v="0"/>
    <s v="Construction &amp; Farm Machinery &amp; Heavy Trucks"/>
  </r>
  <r>
    <s v="CAT"/>
    <x v="1"/>
    <x v="2"/>
    <n v="55184000000"/>
    <n v="41342000000"/>
    <n v="8148000000"/>
    <n v="2380000000"/>
    <n v="0"/>
    <x v="0"/>
    <s v="Construction &amp; Farm Machinery &amp; Heavy Trucks"/>
  </r>
  <r>
    <s v="CAT"/>
    <x v="2"/>
    <x v="3"/>
    <n v="47011000000"/>
    <n v="34133000000"/>
    <n v="6974000000"/>
    <n v="2119000000"/>
    <n v="0"/>
    <x v="0"/>
    <s v="Construction &amp; Farm Machinery &amp; Heavy Trucks"/>
  </r>
  <r>
    <s v="CAT"/>
    <x v="3"/>
    <x v="28"/>
    <n v="38537000000"/>
    <n v="28905000000"/>
    <n v="6588000000"/>
    <n v="1951000000"/>
    <n v="0"/>
    <x v="0"/>
    <s v="Construction &amp; Farm Machinery &amp; Heavy Trucks"/>
  </r>
  <r>
    <s v="CB"/>
    <x v="0"/>
    <x v="0"/>
    <n v="17936000000"/>
    <n v="12620000000"/>
    <n v="2096000000"/>
    <n v="0"/>
    <n v="-6000000"/>
    <x v="6"/>
    <s v="Property &amp; Casualty Insurance"/>
  </r>
  <r>
    <s v="CB"/>
    <x v="1"/>
    <x v="1"/>
    <n v="19261000000"/>
    <n v="12522000000"/>
    <n v="2211000000"/>
    <n v="0"/>
    <n v="15000000"/>
    <x v="6"/>
    <s v="Property &amp; Casualty Insurance"/>
  </r>
  <r>
    <s v="CB"/>
    <x v="2"/>
    <x v="2"/>
    <n v="19171000000"/>
    <n v="13241000000"/>
    <n v="2245000000"/>
    <n v="0"/>
    <n v="-82000000"/>
    <x v="6"/>
    <s v="Property &amp; Casualty Insurance"/>
  </r>
  <r>
    <s v="CB"/>
    <x v="3"/>
    <x v="3"/>
    <n v="18987000000"/>
    <n v="12968000000"/>
    <n v="2270000000"/>
    <n v="0"/>
    <n v="120000000"/>
    <x v="6"/>
    <s v="Property &amp; Casualty Insurance"/>
  </r>
  <r>
    <s v="CBG"/>
    <x v="0"/>
    <x v="0"/>
    <n v="6514099000"/>
    <n v="5745428000"/>
    <s v=" $-   "/>
    <n v="0"/>
    <n v="169645000"/>
    <x v="7"/>
    <s v="Real Estate Services"/>
  </r>
  <r>
    <s v="CBG"/>
    <x v="1"/>
    <x v="1"/>
    <n v="7184794000"/>
    <n v="6293699000"/>
    <s v=" $-   "/>
    <n v="0"/>
    <n v="190390000"/>
    <x v="7"/>
    <s v="Real Estate Services"/>
  </r>
  <r>
    <s v="CBG"/>
    <x v="2"/>
    <x v="2"/>
    <n v="9049918000"/>
    <n v="8050222000"/>
    <s v=" $-   "/>
    <n v="0"/>
    <n v="265101000"/>
    <x v="7"/>
    <s v="Real Estate Services"/>
  </r>
  <r>
    <s v="CBG"/>
    <x v="3"/>
    <x v="3"/>
    <n v="10855810000"/>
    <n v="9716541000"/>
    <s v=" $-   "/>
    <n v="0"/>
    <n v="314096000"/>
    <x v="7"/>
    <s v="Real Estate Services"/>
  </r>
  <r>
    <s v="CCI"/>
    <x v="0"/>
    <x v="0"/>
    <n v="2432680000"/>
    <n v="728989000"/>
    <n v="212572000"/>
    <n v="0"/>
    <n v="622592000"/>
    <x v="7"/>
    <s v="REITs"/>
  </r>
  <r>
    <s v="CCI"/>
    <x v="1"/>
    <x v="1"/>
    <n v="2865751000"/>
    <n v="991017000"/>
    <n v="213519000"/>
    <n v="0"/>
    <n v="741342000"/>
    <x v="7"/>
    <s v="REITs"/>
  </r>
  <r>
    <s v="CCI"/>
    <x v="2"/>
    <x v="2"/>
    <n v="3538756000"/>
    <n v="1306606000"/>
    <n v="257296000"/>
    <n v="0"/>
    <n v="985781000"/>
    <x v="7"/>
    <s v="REITs"/>
  </r>
  <r>
    <s v="CCI"/>
    <x v="3"/>
    <x v="3"/>
    <n v="3663851000"/>
    <n v="1321426000"/>
    <n v="310921000"/>
    <n v="0"/>
    <n v="1036178000"/>
    <x v="7"/>
    <s v="REITs"/>
  </r>
  <r>
    <s v="CCL"/>
    <x v="0"/>
    <x v="56"/>
    <n v="15456000000"/>
    <n v="10645000000"/>
    <n v="1879000000"/>
    <n v="0"/>
    <n v="1590000000"/>
    <x v="1"/>
    <s v="Hotels, Resorts &amp; Cruise Lines"/>
  </r>
  <r>
    <s v="CCL"/>
    <x v="1"/>
    <x v="57"/>
    <n v="15884000000"/>
    <n v="10421000000"/>
    <n v="2054000000"/>
    <n v="0"/>
    <n v="1637000000"/>
    <x v="1"/>
    <s v="Hotels, Resorts &amp; Cruise Lines"/>
  </r>
  <r>
    <s v="CCL"/>
    <x v="2"/>
    <x v="58"/>
    <n v="15714000000"/>
    <n v="9447000000"/>
    <n v="2067000000"/>
    <n v="0"/>
    <n v="1626000000"/>
    <x v="1"/>
    <s v="Hotels, Resorts &amp; Cruise Lines"/>
  </r>
  <r>
    <s v="CCL"/>
    <x v="3"/>
    <x v="59"/>
    <n v="16389000000"/>
    <n v="9383000000"/>
    <n v="2197000000"/>
    <n v="0"/>
    <n v="1738000000"/>
    <x v="1"/>
    <s v="Hotels, Resorts &amp; Cruise Lines"/>
  </r>
  <r>
    <s v="CELG"/>
    <x v="0"/>
    <x v="1"/>
    <n v="6493900000"/>
    <n v="340400000"/>
    <n v="1684500000"/>
    <n v="2226200000"/>
    <n v="262800000"/>
    <x v="3"/>
    <s v="Biotechnology"/>
  </r>
  <r>
    <s v="CELG"/>
    <x v="1"/>
    <x v="2"/>
    <n v="7670400000"/>
    <n v="385900000"/>
    <n v="2027900000"/>
    <n v="2430600000"/>
    <n v="258300000"/>
    <x v="3"/>
    <s v="Biotechnology"/>
  </r>
  <r>
    <s v="CELG"/>
    <x v="2"/>
    <x v="3"/>
    <n v="9256000000"/>
    <n v="420100000"/>
    <n v="2305400000"/>
    <n v="3697300000"/>
    <n v="279000000"/>
    <x v="3"/>
    <s v="Biotechnology"/>
  </r>
  <r>
    <s v="CELG"/>
    <x v="3"/>
    <x v="28"/>
    <n v="11229200000"/>
    <n v="438000000"/>
    <n v="2657700000"/>
    <n v="4470100000"/>
    <n v="459000000"/>
    <x v="3"/>
    <s v="Biotechnology"/>
  </r>
  <r>
    <s v="CERN"/>
    <x v="0"/>
    <x v="5"/>
    <n v="2910748000"/>
    <n v="514722000"/>
    <n v="1468434000"/>
    <n v="338786000"/>
    <n v="12794000"/>
    <x v="3"/>
    <s v="Health Care Technology"/>
  </r>
  <r>
    <s v="CERN"/>
    <x v="1"/>
    <x v="6"/>
    <n v="3402703000"/>
    <n v="604377000"/>
    <n v="1628961000"/>
    <n v="392805000"/>
    <n v="13476000"/>
    <x v="3"/>
    <s v="Health Care Technology"/>
  </r>
  <r>
    <s v="CERN"/>
    <x v="2"/>
    <x v="7"/>
    <n v="4425267000"/>
    <n v="750781000"/>
    <n v="2262024000"/>
    <n v="539799000"/>
    <n v="91527000"/>
    <x v="3"/>
    <s v="Health Care Technology"/>
  </r>
  <r>
    <s v="CERN"/>
    <x v="3"/>
    <x v="28"/>
    <n v="4796473000"/>
    <n v="779116000"/>
    <n v="2464380000"/>
    <n v="551418000"/>
    <n v="90546000"/>
    <x v="3"/>
    <s v="Health Care Technology"/>
  </r>
  <r>
    <s v="CF"/>
    <x v="0"/>
    <x v="0"/>
    <n v="6104000000"/>
    <n v="2990700000"/>
    <n v="200900000"/>
    <n v="0"/>
    <n v="0"/>
    <x v="8"/>
    <s v="Fertilizers &amp; Agricultural Chemicals"/>
  </r>
  <r>
    <s v="CF"/>
    <x v="1"/>
    <x v="1"/>
    <n v="5474700000"/>
    <n v="2954500000"/>
    <n v="150200000"/>
    <n v="0"/>
    <n v="0"/>
    <x v="8"/>
    <s v="Fertilizers &amp; Agricultural Chemicals"/>
  </r>
  <r>
    <s v="CF"/>
    <x v="2"/>
    <x v="2"/>
    <n v="4743200000"/>
    <n v="2964700000"/>
    <n v="205200000"/>
    <n v="0"/>
    <n v="0"/>
    <x v="8"/>
    <s v="Fertilizers &amp; Agricultural Chemicals"/>
  </r>
  <r>
    <s v="CF"/>
    <x v="3"/>
    <x v="3"/>
    <n v="4308300000"/>
    <n v="2761200000"/>
    <n v="319000000"/>
    <n v="0"/>
    <n v="0"/>
    <x v="8"/>
    <s v="Fertilizers &amp; Agricultural Chemicals"/>
  </r>
  <r>
    <s v="CFG"/>
    <x v="0"/>
    <x v="0"/>
    <n v="5513000000"/>
    <n v="375000000"/>
    <n v="3380000000"/>
    <n v="0"/>
    <n v="490000000"/>
    <x v="6"/>
    <s v="Regional Banks"/>
  </r>
  <r>
    <s v="CFG"/>
    <x v="1"/>
    <x v="1"/>
    <n v="5133000000"/>
    <n v="216000000"/>
    <n v="3142000000"/>
    <n v="0"/>
    <n v="581000000"/>
    <x v="6"/>
    <s v="Regional Banks"/>
  </r>
  <r>
    <s v="CFG"/>
    <x v="2"/>
    <x v="2"/>
    <n v="5342000000"/>
    <n v="160000000"/>
    <n v="3247000000"/>
    <n v="0"/>
    <n v="464000000"/>
    <x v="6"/>
    <s v="Regional Banks"/>
  </r>
  <r>
    <s v="CFG"/>
    <x v="3"/>
    <x v="3"/>
    <n v="5276000000"/>
    <n v="237000000"/>
    <n v="3113000000"/>
    <n v="0"/>
    <n v="448000000"/>
    <x v="6"/>
    <s v="Regional Banks"/>
  </r>
  <r>
    <s v="CHD"/>
    <x v="0"/>
    <x v="0"/>
    <n v="2921900000"/>
    <n v="1630500000"/>
    <n v="746300000"/>
    <n v="0"/>
    <n v="0"/>
    <x v="4"/>
    <s v="Household Products"/>
  </r>
  <r>
    <s v="CHD"/>
    <x v="1"/>
    <x v="1"/>
    <n v="3194300000"/>
    <n v="1756300000"/>
    <n v="815800000"/>
    <n v="0"/>
    <n v="0"/>
    <x v="4"/>
    <s v="Household Products"/>
  </r>
  <r>
    <s v="CHD"/>
    <x v="2"/>
    <x v="2"/>
    <n v="3297600000"/>
    <n v="1844700000"/>
    <n v="811700000"/>
    <n v="0"/>
    <n v="0"/>
    <x v="4"/>
    <s v="Household Products"/>
  </r>
  <r>
    <s v="CHD"/>
    <x v="3"/>
    <x v="3"/>
    <n v="3394800000"/>
    <n v="1883000000"/>
    <n v="837600000"/>
    <n v="0"/>
    <n v="0"/>
    <x v="4"/>
    <s v="Household Products"/>
  </r>
  <r>
    <s v="CHK"/>
    <x v="0"/>
    <x v="0"/>
    <n v="12316000000"/>
    <n v="7081000000"/>
    <n v="723000000"/>
    <n v="0"/>
    <n v="2811000000"/>
    <x v="9"/>
    <s v="Integrated Oil &amp; Gas"/>
  </r>
  <r>
    <s v="CHK"/>
    <x v="1"/>
    <x v="1"/>
    <n v="19080000000"/>
    <n v="12930000000"/>
    <n v="686000000"/>
    <n v="0"/>
    <n v="2903000000"/>
    <x v="9"/>
    <s v="Integrated Oil &amp; Gas"/>
  </r>
  <r>
    <s v="CHK"/>
    <x v="2"/>
    <x v="2"/>
    <n v="23125000000"/>
    <n v="16049000000"/>
    <n v="554000000"/>
    <n v="0"/>
    <n v="2915000000"/>
    <x v="9"/>
    <s v="Integrated Oil &amp; Gas"/>
  </r>
  <r>
    <s v="CHK"/>
    <x v="3"/>
    <x v="3"/>
    <n v="12764000000"/>
    <n v="10295000000"/>
    <n v="334000000"/>
    <n v="0"/>
    <n v="2229000000"/>
    <x v="9"/>
    <s v="Integrated Oil &amp; Gas"/>
  </r>
  <r>
    <s v="CHRW"/>
    <x v="0"/>
    <x v="0"/>
    <n v="11359113000"/>
    <n v="9641542000"/>
    <n v="1042251000"/>
    <n v="0"/>
    <n v="0"/>
    <x v="0"/>
    <s v="Air Freight &amp; Logistics"/>
  </r>
  <r>
    <s v="CHRW"/>
    <x v="1"/>
    <x v="1"/>
    <n v="12752076000"/>
    <n v="10915981000"/>
    <n v="1153445000"/>
    <n v="0"/>
    <n v="0"/>
    <x v="0"/>
    <s v="Air Freight &amp; Logistics"/>
  </r>
  <r>
    <s v="CHRW"/>
    <x v="2"/>
    <x v="2"/>
    <n v="13470067000"/>
    <n v="11462415000"/>
    <n v="1259234000"/>
    <n v="0"/>
    <n v="0"/>
    <x v="0"/>
    <s v="Air Freight &amp; Logistics"/>
  </r>
  <r>
    <s v="CHRW"/>
    <x v="3"/>
    <x v="3"/>
    <n v="13476084000"/>
    <n v="11207604000"/>
    <n v="1410170000"/>
    <n v="0"/>
    <n v="0"/>
    <x v="0"/>
    <s v="Air Freight &amp; Logistics"/>
  </r>
  <r>
    <s v="CHTR"/>
    <x v="0"/>
    <x v="1"/>
    <n v="8155000000"/>
    <n v="5345000000"/>
    <n v="47000000"/>
    <n v="0"/>
    <n v="1854000000"/>
    <x v="1"/>
    <s v="Cable &amp; Satellite"/>
  </r>
  <r>
    <s v="CHTR"/>
    <x v="1"/>
    <x v="2"/>
    <n v="9108000000"/>
    <n v="5973000000"/>
    <n v="62000000"/>
    <n v="0"/>
    <n v="2102000000"/>
    <x v="1"/>
    <s v="Cable &amp; Satellite"/>
  </r>
  <r>
    <s v="CHTR"/>
    <x v="2"/>
    <x v="3"/>
    <n v="9754000000"/>
    <n v="6426000000"/>
    <n v="89000000"/>
    <n v="0"/>
    <n v="2125000000"/>
    <x v="1"/>
    <s v="Cable &amp; Satellite"/>
  </r>
  <r>
    <s v="CHTR"/>
    <x v="3"/>
    <x v="28"/>
    <n v="29003000000"/>
    <n v="18655000000"/>
    <n v="86000000"/>
    <n v="0"/>
    <n v="6907000000"/>
    <x v="1"/>
    <s v="Cable &amp; Satellite"/>
  </r>
  <r>
    <s v="CI"/>
    <x v="0"/>
    <x v="0"/>
    <n v="29119000000"/>
    <n v="17900000000"/>
    <s v=" $-   "/>
    <n v="0"/>
    <n v="8742000000"/>
    <x v="3"/>
    <s v="Managed Health Care"/>
  </r>
  <r>
    <s v="CI"/>
    <x v="1"/>
    <x v="1"/>
    <n v="32380000000"/>
    <n v="20865000000"/>
    <s v=" $-   "/>
    <n v="0"/>
    <n v="9339000000"/>
    <x v="3"/>
    <s v="Managed Health Care"/>
  </r>
  <r>
    <s v="CI"/>
    <x v="2"/>
    <x v="2"/>
    <n v="34914000000"/>
    <n v="21334000000"/>
    <s v=" $-   "/>
    <n v="0"/>
    <n v="10276000000"/>
    <x v="3"/>
    <s v="Managed Health Care"/>
  </r>
  <r>
    <s v="CI"/>
    <x v="3"/>
    <x v="3"/>
    <n v="37876000000"/>
    <n v="23290000000"/>
    <s v=" $-   "/>
    <n v="0"/>
    <n v="11259000000"/>
    <x v="3"/>
    <s v="Managed Health Care"/>
  </r>
  <r>
    <s v="CINF"/>
    <x v="0"/>
    <x v="0"/>
    <n v="4111000000"/>
    <n v="3477000000"/>
    <s v=" $-   "/>
    <n v="0"/>
    <n v="14000000"/>
    <x v="6"/>
    <s v="Property &amp; Casualty Insurance"/>
  </r>
  <r>
    <s v="CINF"/>
    <x v="1"/>
    <x v="1"/>
    <n v="4531000000"/>
    <n v="3748000000"/>
    <s v=" $-   "/>
    <n v="0"/>
    <n v="15000000"/>
    <x v="6"/>
    <s v="Property &amp; Casualty Insurance"/>
  </r>
  <r>
    <s v="CINF"/>
    <x v="2"/>
    <x v="2"/>
    <n v="4945000000"/>
    <n v="4157000000"/>
    <s v=" $-   "/>
    <n v="0"/>
    <n v="14000000"/>
    <x v="6"/>
    <s v="Property &amp; Casualty Insurance"/>
  </r>
  <r>
    <s v="CINF"/>
    <x v="3"/>
    <x v="3"/>
    <n v="5142000000"/>
    <n v="4195000000"/>
    <s v=" $-   "/>
    <n v="0"/>
    <n v="13000000"/>
    <x v="6"/>
    <s v="Property &amp; Casualty Insurance"/>
  </r>
  <r>
    <s v="CL"/>
    <x v="0"/>
    <x v="0"/>
    <n v="17085000000"/>
    <n v="7153000000"/>
    <n v="6043000000"/>
    <n v="0"/>
    <n v="0"/>
    <x v="4"/>
    <s v="Household Products"/>
  </r>
  <r>
    <s v="CL"/>
    <x v="1"/>
    <x v="1"/>
    <n v="17420000000"/>
    <n v="7219000000"/>
    <n v="6645000000"/>
    <n v="0"/>
    <n v="0"/>
    <x v="4"/>
    <s v="Household Products"/>
  </r>
  <r>
    <s v="CL"/>
    <x v="2"/>
    <x v="2"/>
    <n v="17277000000"/>
    <n v="7168000000"/>
    <n v="6552000000"/>
    <n v="0"/>
    <n v="0"/>
    <x v="4"/>
    <s v="Household Products"/>
  </r>
  <r>
    <s v="CL"/>
    <x v="3"/>
    <x v="3"/>
    <n v="16034000000"/>
    <n v="6635000000"/>
    <n v="6610000000"/>
    <n v="0"/>
    <n v="0"/>
    <x v="4"/>
    <s v="Household Products"/>
  </r>
  <r>
    <s v="CLX"/>
    <x v="0"/>
    <x v="52"/>
    <n v="5533000000"/>
    <n v="3142000000"/>
    <n v="1291000000"/>
    <n v="130000000"/>
    <n v="0"/>
    <x v="4"/>
    <s v="Household Products"/>
  </r>
  <r>
    <s v="CLX"/>
    <x v="1"/>
    <x v="53"/>
    <n v="5514000000"/>
    <n v="3158000000"/>
    <n v="1254000000"/>
    <n v="125000000"/>
    <n v="0"/>
    <x v="4"/>
    <s v="Household Products"/>
  </r>
  <r>
    <s v="CLX"/>
    <x v="2"/>
    <x v="54"/>
    <n v="5655000000"/>
    <n v="3190000000"/>
    <n v="1321000000"/>
    <n v="136000000"/>
    <n v="0"/>
    <x v="4"/>
    <s v="Household Products"/>
  </r>
  <r>
    <s v="CLX"/>
    <x v="3"/>
    <x v="55"/>
    <n v="5761000000"/>
    <n v="3163000000"/>
    <n v="1393000000"/>
    <n v="141000000"/>
    <n v="0"/>
    <x v="4"/>
    <s v="Household Products"/>
  </r>
  <r>
    <s v="CMA"/>
    <x v="0"/>
    <x v="1"/>
    <n v="2666000000"/>
    <n v="55000000"/>
    <n v="1670000000"/>
    <n v="0"/>
    <n v="46000000"/>
    <x v="6"/>
    <s v="Regional Banks"/>
  </r>
  <r>
    <s v="CMA"/>
    <x v="1"/>
    <x v="2"/>
    <n v="2607000000"/>
    <n v="45000000"/>
    <n v="1611000000"/>
    <n v="0"/>
    <n v="27000000"/>
    <x v="6"/>
    <s v="Regional Banks"/>
  </r>
  <r>
    <s v="CMA"/>
    <x v="2"/>
    <x v="3"/>
    <n v="2819000000"/>
    <n v="43000000"/>
    <n v="1859000000"/>
    <n v="0"/>
    <n v="147000000"/>
    <x v="6"/>
    <s v="Regional Banks"/>
  </r>
  <r>
    <s v="CMA"/>
    <x v="3"/>
    <x v="28"/>
    <n v="2960000000"/>
    <n v="40000000"/>
    <n v="1836000000"/>
    <n v="0"/>
    <n v="248000000"/>
    <x v="6"/>
    <s v="Regional Banks"/>
  </r>
  <r>
    <s v="CMG"/>
    <x v="0"/>
    <x v="1"/>
    <n v="3214591000"/>
    <n v="2359822000"/>
    <n v="203733000"/>
    <n v="0"/>
    <n v="96054000"/>
    <x v="1"/>
    <s v="Restaurants"/>
  </r>
  <r>
    <s v="CMG"/>
    <x v="1"/>
    <x v="2"/>
    <n v="4108269000"/>
    <n v="2990513000"/>
    <n v="273897000"/>
    <n v="0"/>
    <n v="110474000"/>
    <x v="1"/>
    <s v="Restaurants"/>
  </r>
  <r>
    <s v="CMG"/>
    <x v="2"/>
    <x v="3"/>
    <n v="4501223000"/>
    <n v="3326936000"/>
    <n v="250214000"/>
    <n v="0"/>
    <n v="130368000"/>
    <x v="1"/>
    <s v="Restaurants"/>
  </r>
  <r>
    <s v="CMG"/>
    <x v="3"/>
    <x v="28"/>
    <n v="3904384000"/>
    <n v="3406170000"/>
    <n v="276240000"/>
    <n v="0"/>
    <n v="146368000"/>
    <x v="1"/>
    <s v="Restaurants"/>
  </r>
  <r>
    <s v="CMI"/>
    <x v="0"/>
    <x v="1"/>
    <n v="17301000000"/>
    <n v="13021000000"/>
    <n v="1827000000"/>
    <n v="713000000"/>
    <n v="0"/>
    <x v="0"/>
    <s v="Industrial Machinery"/>
  </r>
  <r>
    <s v="CMI"/>
    <x v="1"/>
    <x v="2"/>
    <n v="19221000000"/>
    <n v="14360000000"/>
    <n v="2112000000"/>
    <n v="754000000"/>
    <n v="0"/>
    <x v="0"/>
    <s v="Industrial Machinery"/>
  </r>
  <r>
    <s v="CMI"/>
    <x v="2"/>
    <x v="3"/>
    <n v="19110000000"/>
    <n v="14163000000"/>
    <n v="2169000000"/>
    <n v="735000000"/>
    <n v="0"/>
    <x v="0"/>
    <s v="Industrial Machinery"/>
  </r>
  <r>
    <s v="CMI"/>
    <x v="3"/>
    <x v="28"/>
    <n v="17509000000"/>
    <n v="13057000000"/>
    <n v="2189000000"/>
    <n v="636000000"/>
    <n v="0"/>
    <x v="0"/>
    <s v="Industrial Machinery"/>
  </r>
  <r>
    <s v="CMS"/>
    <x v="0"/>
    <x v="1"/>
    <n v="6566000000"/>
    <n v="4562000000"/>
    <n v="234000000"/>
    <n v="0"/>
    <n v="628000000"/>
    <x v="5"/>
    <s v="MultiUtilities"/>
  </r>
  <r>
    <s v="CMS"/>
    <x v="1"/>
    <x v="2"/>
    <n v="7179000000"/>
    <n v="5090000000"/>
    <n v="252000000"/>
    <n v="0"/>
    <n v="685000000"/>
    <x v="5"/>
    <s v="MultiUtilities"/>
  </r>
  <r>
    <s v="CMS"/>
    <x v="2"/>
    <x v="3"/>
    <n v="6456000000"/>
    <n v="4281000000"/>
    <n v="262000000"/>
    <n v="0"/>
    <n v="750000000"/>
    <x v="5"/>
    <s v="MultiUtilities"/>
  </r>
  <r>
    <s v="CMS"/>
    <x v="3"/>
    <x v="28"/>
    <n v="6399000000"/>
    <n v="4010000000"/>
    <n v="281000000"/>
    <n v="0"/>
    <n v="811000000"/>
    <x v="5"/>
    <s v="MultiUtilities"/>
  </r>
  <r>
    <s v="CNC"/>
    <x v="0"/>
    <x v="0"/>
    <n v="8110000000"/>
    <n v="6781000000"/>
    <n v="1105000000"/>
    <n v="0"/>
    <n v="88000000"/>
    <x v="3"/>
    <s v="Managed Health Care"/>
  </r>
  <r>
    <s v="CNC"/>
    <x v="1"/>
    <x v="1"/>
    <n v="10863000000"/>
    <n v="8995000000"/>
    <n v="1264000000"/>
    <n v="0"/>
    <n v="327000000"/>
    <x v="3"/>
    <s v="Managed Health Care"/>
  </r>
  <r>
    <s v="CNC"/>
    <x v="2"/>
    <x v="2"/>
    <n v="16560000000"/>
    <n v="12678000000"/>
    <n v="2012000000"/>
    <n v="0"/>
    <n v="1406000000"/>
    <x v="3"/>
    <s v="Managed Health Care"/>
  </r>
  <r>
    <s v="CNC"/>
    <x v="3"/>
    <x v="3"/>
    <n v="22760000000"/>
    <n v="17242000000"/>
    <n v="2977000000"/>
    <n v="0"/>
    <n v="1836000000"/>
    <x v="3"/>
    <s v="Managed Health Care"/>
  </r>
  <r>
    <s v="CNP"/>
    <x v="0"/>
    <x v="0"/>
    <n v="7452000000"/>
    <n v="4747000000"/>
    <n v="365000000"/>
    <n v="0"/>
    <n v="1050000000"/>
    <x v="5"/>
    <s v="MultiUtilities"/>
  </r>
  <r>
    <s v="CNP"/>
    <x v="1"/>
    <x v="1"/>
    <n v="8106000000"/>
    <n v="5755000000"/>
    <n v="387000000"/>
    <n v="0"/>
    <n v="954000000"/>
    <x v="5"/>
    <s v="MultiUtilities"/>
  </r>
  <r>
    <s v="CNP"/>
    <x v="2"/>
    <x v="2"/>
    <n v="9226000000"/>
    <n v="6890000000"/>
    <n v="388000000"/>
    <n v="0"/>
    <n v="1013000000"/>
    <x v="5"/>
    <s v="MultiUtilities"/>
  </r>
  <r>
    <s v="CNP"/>
    <x v="3"/>
    <x v="3"/>
    <n v="7386000000"/>
    <n v="5109000000"/>
    <n v="374000000"/>
    <n v="0"/>
    <n v="970000000"/>
    <x v="5"/>
    <s v="MultiUtilities"/>
  </r>
  <r>
    <s v="COF"/>
    <x v="0"/>
    <x v="0"/>
    <n v="23771000000"/>
    <n v="1403000000"/>
    <n v="11188000000"/>
    <n v="0"/>
    <n v="5024000000"/>
    <x v="6"/>
    <s v="Consumer Finance"/>
  </r>
  <r>
    <s v="COF"/>
    <x v="1"/>
    <x v="1"/>
    <n v="24176000000"/>
    <n v="1241000000"/>
    <n v="11682000000"/>
    <n v="0"/>
    <n v="4124000000"/>
    <x v="6"/>
    <s v="Consumer Finance"/>
  </r>
  <r>
    <s v="COF"/>
    <x v="2"/>
    <x v="2"/>
    <n v="23869000000"/>
    <n v="1088000000"/>
    <n v="11648000000"/>
    <n v="0"/>
    <n v="4073000000"/>
    <x v="6"/>
    <s v="Consumer Finance"/>
  </r>
  <r>
    <s v="COF"/>
    <x v="3"/>
    <x v="3"/>
    <n v="25038000000"/>
    <n v="1091000000"/>
    <n v="12566000000"/>
    <n v="0"/>
    <n v="4966000000"/>
    <x v="6"/>
    <s v="Consumer Finance"/>
  </r>
  <r>
    <s v="COG"/>
    <x v="0"/>
    <x v="0"/>
    <n v="1204546000"/>
    <n v="290054000"/>
    <n v="170113000"/>
    <n v="0"/>
    <n v="451405000"/>
    <x v="9"/>
    <s v="Oil &amp; Gas Exploration &amp; Production"/>
  </r>
  <r>
    <s v="COG"/>
    <x v="1"/>
    <x v="1"/>
    <n v="1746278000"/>
    <n v="400281000"/>
    <n v="147651000"/>
    <n v="0"/>
    <n v="651052000"/>
    <x v="9"/>
    <s v="Oil &amp; Gas Exploration &amp; Production"/>
  </r>
  <r>
    <s v="COG"/>
    <x v="2"/>
    <x v="2"/>
    <n v="2173011000"/>
    <n v="524880000"/>
    <n v="129602000"/>
    <n v="0"/>
    <n v="632760000"/>
    <x v="9"/>
    <s v="Oil &amp; Gas Exploration &amp; Production"/>
  </r>
  <r>
    <s v="COG"/>
    <x v="3"/>
    <x v="3"/>
    <n v="1357150000"/>
    <n v="580994000"/>
    <n v="112253000"/>
    <n v="0"/>
    <n v="622211000"/>
    <x v="9"/>
    <s v="Oil &amp; Gas Exploration &amp; Production"/>
  </r>
  <r>
    <s v="COL"/>
    <x v="0"/>
    <x v="12"/>
    <n v="4474000000"/>
    <n v="3103000000"/>
    <n v="495000000"/>
    <n v="0"/>
    <n v="0"/>
    <x v="0"/>
    <s v="Industrial Conglomerates"/>
  </r>
  <r>
    <s v="COL"/>
    <x v="1"/>
    <x v="13"/>
    <n v="4979000000"/>
    <n v="3469000000"/>
    <n v="594000000"/>
    <n v="0"/>
    <n v="0"/>
    <x v="0"/>
    <s v="Industrial Conglomerates"/>
  </r>
  <r>
    <s v="COL"/>
    <x v="2"/>
    <x v="14"/>
    <n v="5244000000"/>
    <n v="3630000000"/>
    <n v="606000000"/>
    <n v="0"/>
    <n v="0"/>
    <x v="0"/>
    <s v="Industrial Conglomerates"/>
  </r>
  <r>
    <s v="COL"/>
    <x v="3"/>
    <x v="15"/>
    <n v="5259000000"/>
    <n v="3642000000"/>
    <n v="638000000"/>
    <n v="0"/>
    <n v="0"/>
    <x v="0"/>
    <s v="Industrial Conglomerates"/>
  </r>
  <r>
    <s v="COO"/>
    <x v="0"/>
    <x v="60"/>
    <n v="1587725000"/>
    <n v="560917000"/>
    <n v="610735000"/>
    <n v="58827000"/>
    <n v="30239000"/>
    <x v="3"/>
    <s v="Health Care Supplies"/>
  </r>
  <r>
    <s v="COO"/>
    <x v="1"/>
    <x v="61"/>
    <n v="1717776000"/>
    <n v="626206000"/>
    <n v="683115000"/>
    <n v="66259000"/>
    <n v="35710000"/>
    <x v="3"/>
    <s v="Health Care Supplies"/>
  </r>
  <r>
    <s v="COO"/>
    <x v="2"/>
    <x v="22"/>
    <n v="1797060000"/>
    <n v="726798000"/>
    <n v="712543000"/>
    <n v="69589000"/>
    <n v="51459000"/>
    <x v="3"/>
    <s v="Health Care Supplies"/>
  </r>
  <r>
    <s v="COO"/>
    <x v="3"/>
    <x v="62"/>
    <n v="1966814000"/>
    <n v="793735000"/>
    <n v="722798000"/>
    <n v="65411000"/>
    <n v="60790000"/>
    <x v="3"/>
    <s v="Health Care Supplies"/>
  </r>
  <r>
    <s v="COST"/>
    <x v="0"/>
    <x v="63"/>
    <n v="105156000000"/>
    <n v="91948000000"/>
    <n v="10104000000"/>
    <n v="0"/>
    <n v="0"/>
    <x v="4"/>
    <s v="Hypermarkets &amp; Super Centers"/>
  </r>
  <r>
    <s v="COST"/>
    <x v="1"/>
    <x v="35"/>
    <n v="112640000000"/>
    <n v="98458000000"/>
    <n v="10899000000"/>
    <n v="0"/>
    <n v="0"/>
    <x v="4"/>
    <s v="Hypermarkets &amp; Super Centers"/>
  </r>
  <r>
    <s v="COST"/>
    <x v="2"/>
    <x v="64"/>
    <n v="116199000000"/>
    <n v="101065000000"/>
    <n v="11445000000"/>
    <n v="0"/>
    <n v="0"/>
    <x v="4"/>
    <s v="Hypermarkets &amp; Super Centers"/>
  </r>
  <r>
    <s v="COST"/>
    <x v="3"/>
    <x v="65"/>
    <n v="118719000000"/>
    <n v="102901000000"/>
    <n v="12068000000"/>
    <n v="0"/>
    <n v="0"/>
    <x v="4"/>
    <s v="Hypermarkets &amp; Super Centers"/>
  </r>
  <r>
    <s v="COTY"/>
    <x v="0"/>
    <x v="66"/>
    <n v="1577000"/>
    <n v="258000"/>
    <n v="2410000"/>
    <n v="65000"/>
    <n v="0"/>
    <x v="4"/>
    <s v="Personal Products"/>
  </r>
  <r>
    <s v="COTY"/>
    <x v="1"/>
    <x v="67"/>
    <n v="1514000"/>
    <n v="142000"/>
    <n v="3940000"/>
    <n v="30000"/>
    <n v="163000"/>
    <x v="4"/>
    <s v="Personal Products"/>
  </r>
  <r>
    <s v="COTY"/>
    <x v="2"/>
    <x v="68"/>
    <n v="79562000"/>
    <n v="75508000"/>
    <n v="15359000"/>
    <n v="0"/>
    <n v="0"/>
    <x v="4"/>
    <s v="Personal Products"/>
  </r>
  <r>
    <s v="COTY"/>
    <x v="3"/>
    <x v="69"/>
    <n v="99642000"/>
    <n v="84477000"/>
    <n v="25853000"/>
    <n v="0"/>
    <n v="0"/>
    <x v="4"/>
    <s v="Personal Products"/>
  </r>
  <r>
    <s v="CPB"/>
    <x v="0"/>
    <x v="70"/>
    <n v="8052000000"/>
    <n v="5140000000"/>
    <n v="1653000000"/>
    <n v="128000000"/>
    <n v="0"/>
    <x v="4"/>
    <s v="Packaged Foods &amp; Meats"/>
  </r>
  <r>
    <s v="CPB"/>
    <x v="1"/>
    <x v="71"/>
    <n v="8268000000"/>
    <n v="5297000000"/>
    <n v="1527000000"/>
    <n v="122000000"/>
    <n v="0"/>
    <x v="4"/>
    <s v="Packaged Foods &amp; Meats"/>
  </r>
  <r>
    <s v="CPB"/>
    <x v="2"/>
    <x v="72"/>
    <n v="8082000000"/>
    <n v="5300000000"/>
    <n v="1509000000"/>
    <n v="117000000"/>
    <n v="0"/>
    <x v="4"/>
    <s v="Packaged Foods &amp; Meats"/>
  </r>
  <r>
    <s v="CPB"/>
    <x v="3"/>
    <x v="73"/>
    <n v="7961000000"/>
    <n v="5181000000"/>
    <n v="1665000000"/>
    <n v="124000000"/>
    <n v="0"/>
    <x v="4"/>
    <s v="Packaged Foods &amp; Meats"/>
  </r>
  <r>
    <s v="CRM"/>
    <x v="0"/>
    <x v="24"/>
    <n v="3050195000"/>
    <n v="683579000"/>
    <n v="2047847000"/>
    <n v="429479000"/>
    <n v="0"/>
    <x v="2"/>
    <s v="Internet Software &amp; Services"/>
  </r>
  <r>
    <s v="CRM"/>
    <x v="1"/>
    <x v="25"/>
    <n v="4071003000"/>
    <n v="968428000"/>
    <n v="2764851000"/>
    <n v="623798000"/>
    <n v="0"/>
    <x v="2"/>
    <s v="Internet Software &amp; Services"/>
  </r>
  <r>
    <s v="CRM"/>
    <x v="2"/>
    <x v="26"/>
    <n v="5373586000"/>
    <n v="1289270000"/>
    <n v="3437032000"/>
    <n v="792917000"/>
    <n v="0"/>
    <x v="2"/>
    <s v="Internet Software &amp; Services"/>
  </r>
  <r>
    <s v="CRM"/>
    <x v="3"/>
    <x v="27"/>
    <n v="6667216000"/>
    <n v="1654548000"/>
    <n v="3951445000"/>
    <n v="946300000"/>
    <n v="0"/>
    <x v="2"/>
    <s v="Internet Software &amp; Services"/>
  </r>
  <r>
    <s v="CSCO"/>
    <x v="0"/>
    <x v="74"/>
    <n v="48607000000"/>
    <n v="19167000000"/>
    <n v="11802000000"/>
    <n v="5942000000"/>
    <n v="395000000"/>
    <x v="2"/>
    <s v="Networking Equipment"/>
  </r>
  <r>
    <s v="CSCO"/>
    <x v="1"/>
    <x v="75"/>
    <n v="47142000000"/>
    <n v="19373000000"/>
    <n v="11437000000"/>
    <n v="6294000000"/>
    <n v="275000000"/>
    <x v="2"/>
    <s v="Networking Equipment"/>
  </r>
  <r>
    <s v="CSCO"/>
    <x v="2"/>
    <x v="76"/>
    <n v="49161000000"/>
    <n v="19480000000"/>
    <n v="11861000000"/>
    <n v="6207000000"/>
    <n v="359000000"/>
    <x v="2"/>
    <s v="Networking Equipment"/>
  </r>
  <r>
    <s v="CSCO"/>
    <x v="3"/>
    <x v="77"/>
    <n v="49247000000"/>
    <n v="18287000000"/>
    <n v="11433000000"/>
    <n v="6296000000"/>
    <n v="303000000"/>
    <x v="2"/>
    <s v="Networking Equipment"/>
  </r>
  <r>
    <s v="CSRA"/>
    <x v="0"/>
    <x v="78"/>
    <n v="4069746000"/>
    <n v="3282301000"/>
    <n v="194207000"/>
    <n v="0"/>
    <n v="137058000"/>
    <x v="2"/>
    <s v="IT Consulting &amp; Other Services"/>
  </r>
  <r>
    <s v="CSRA"/>
    <x v="1"/>
    <x v="79"/>
    <n v="4250447000"/>
    <n v="3575631000"/>
    <n v="187244000"/>
    <n v="0"/>
    <n v="182242000"/>
    <x v="2"/>
    <s v="IT Consulting &amp; Other Services"/>
  </r>
  <r>
    <s v="CSX"/>
    <x v="0"/>
    <x v="1"/>
    <n v="12026000000"/>
    <n v="3931000000"/>
    <n v="3518000000"/>
    <n v="0"/>
    <n v="1104000000"/>
    <x v="0"/>
    <s v="Railroads"/>
  </r>
  <r>
    <s v="CSX"/>
    <x v="1"/>
    <x v="80"/>
    <n v="12669000000"/>
    <n v="4100000000"/>
    <n v="3805000000"/>
    <n v="0"/>
    <n v="1151000000"/>
    <x v="0"/>
    <s v="Railroads"/>
  </r>
  <r>
    <s v="CSX"/>
    <x v="2"/>
    <x v="81"/>
    <n v="11811000000"/>
    <n v="3293000000"/>
    <n v="3726000000"/>
    <n v="0"/>
    <n v="1208000000"/>
    <x v="0"/>
    <s v="Railroads"/>
  </r>
  <r>
    <s v="CSX"/>
    <x v="3"/>
    <x v="82"/>
    <n v="11069000000"/>
    <n v="2782000000"/>
    <n v="3597000000"/>
    <n v="0"/>
    <n v="1301000000"/>
    <x v="0"/>
    <s v="Railroads"/>
  </r>
  <r>
    <s v="CTAS"/>
    <x v="0"/>
    <x v="83"/>
    <n v="4245964000"/>
    <n v="2492655000"/>
    <n v="1187331000"/>
    <n v="0"/>
    <n v="0"/>
    <x v="0"/>
    <s v="Diversified Support Services"/>
  </r>
  <r>
    <s v="CTAS"/>
    <x v="1"/>
    <x v="84"/>
    <n v="4193844000"/>
    <n v="2444085000"/>
    <n v="1147039000"/>
    <n v="0"/>
    <n v="0"/>
    <x v="0"/>
    <s v="Diversified Support Services"/>
  </r>
  <r>
    <s v="CTAS"/>
    <x v="2"/>
    <x v="50"/>
    <n v="4476886000"/>
    <n v="2555549000"/>
    <n v="1224930000"/>
    <n v="0"/>
    <n v="0"/>
    <x v="0"/>
    <s v="Diversified Support Services"/>
  </r>
  <r>
    <s v="CTAS"/>
    <x v="3"/>
    <x v="85"/>
    <n v="4905458000"/>
    <n v="2775588000"/>
    <n v="1348122000"/>
    <n v="0"/>
    <n v="0"/>
    <x v="0"/>
    <s v="Diversified Support Services"/>
  </r>
  <r>
    <s v="CTL"/>
    <x v="0"/>
    <x v="0"/>
    <n v="18376000000"/>
    <n v="7639000000"/>
    <n v="3244000000"/>
    <n v="0"/>
    <n v="4780000000"/>
    <x v="10"/>
    <s v="Integrated Telecommunications Services"/>
  </r>
  <r>
    <s v="CTL"/>
    <x v="1"/>
    <x v="1"/>
    <n v="18095000000"/>
    <n v="7507000000"/>
    <n v="3502000000"/>
    <n v="0"/>
    <n v="4541000000"/>
    <x v="10"/>
    <s v="Integrated Telecommunications Services"/>
  </r>
  <r>
    <s v="CTL"/>
    <x v="2"/>
    <x v="2"/>
    <n v="18031000000"/>
    <n v="7846000000"/>
    <n v="3347000000"/>
    <n v="0"/>
    <n v="4428000000"/>
    <x v="10"/>
    <s v="Integrated Telecommunications Services"/>
  </r>
  <r>
    <s v="CTL"/>
    <x v="3"/>
    <x v="3"/>
    <n v="17900000000"/>
    <n v="7778000000"/>
    <n v="3328000000"/>
    <n v="0"/>
    <n v="4189000000"/>
    <x v="10"/>
    <s v="Integrated Telecommunications Services"/>
  </r>
  <r>
    <s v="CTSH"/>
    <x v="0"/>
    <x v="0"/>
    <n v="7346472000"/>
    <n v="4278241000"/>
    <n v="1557646000"/>
    <n v="0"/>
    <n v="149089000"/>
    <x v="2"/>
    <s v="IT Consulting &amp; Other Services"/>
  </r>
  <r>
    <s v="CTSH"/>
    <x v="1"/>
    <x v="1"/>
    <n v="8843200000"/>
    <n v="5265500000"/>
    <n v="1727600000"/>
    <n v="0"/>
    <n v="172200000"/>
    <x v="2"/>
    <s v="IT Consulting &amp; Other Services"/>
  </r>
  <r>
    <s v="CTSH"/>
    <x v="2"/>
    <x v="2"/>
    <n v="10262700000"/>
    <n v="6141100000"/>
    <n v="2037000000"/>
    <n v="0"/>
    <n v="199700000"/>
    <x v="2"/>
    <s v="IT Consulting &amp; Other Services"/>
  </r>
  <r>
    <s v="CTSH"/>
    <x v="3"/>
    <x v="3"/>
    <n v="12416000000"/>
    <n v="7440200000"/>
    <n v="2508600000"/>
    <n v="0"/>
    <n v="325200000"/>
    <x v="2"/>
    <s v="IT Consulting &amp; Other Services"/>
  </r>
  <r>
    <s v="CTXS"/>
    <x v="0"/>
    <x v="1"/>
    <n v="2918434000"/>
    <n v="502795000"/>
    <n v="1476916000"/>
    <n v="516338000"/>
    <n v="41668000"/>
    <x v="2"/>
    <s v="Internet Software &amp; Services"/>
  </r>
  <r>
    <s v="CTXS"/>
    <x v="1"/>
    <x v="2"/>
    <n v="3142856000"/>
    <n v="620219000"/>
    <n v="1600187000"/>
    <n v="553817000"/>
    <n v="39577000"/>
    <x v="2"/>
    <s v="Internet Software &amp; Services"/>
  </r>
  <r>
    <s v="CTXS"/>
    <x v="2"/>
    <x v="3"/>
    <n v="3275594000"/>
    <n v="614364000"/>
    <n v="1538027000"/>
    <n v="563975000"/>
    <n v="41595000"/>
    <x v="2"/>
    <s v="Internet Software &amp; Services"/>
  </r>
  <r>
    <s v="CTXS"/>
    <x v="3"/>
    <x v="28"/>
    <n v="3418265000"/>
    <n v="559541000"/>
    <n v="1620006000"/>
    <n v="489265000"/>
    <n v="29173000"/>
    <x v="2"/>
    <s v="Internet Software &amp; Services"/>
  </r>
  <r>
    <s v="CVS"/>
    <x v="0"/>
    <x v="1"/>
    <n v="126761000000"/>
    <n v="102978000000"/>
    <s v=" $-   "/>
    <n v="0"/>
    <n v="0"/>
    <x v="4"/>
    <s v="Drug Retail"/>
  </r>
  <r>
    <s v="CVS"/>
    <x v="1"/>
    <x v="2"/>
    <n v="139367000000"/>
    <n v="114000000000"/>
    <s v=" $-   "/>
    <n v="0"/>
    <n v="0"/>
    <x v="4"/>
    <s v="Drug Retail"/>
  </r>
  <r>
    <s v="CVS"/>
    <x v="2"/>
    <x v="3"/>
    <n v="153290000000"/>
    <n v="126762000000"/>
    <s v=" $-   "/>
    <n v="0"/>
    <n v="0"/>
    <x v="4"/>
    <s v="Drug Retail"/>
  </r>
  <r>
    <s v="CVS"/>
    <x v="3"/>
    <x v="28"/>
    <n v="177526000000"/>
    <n v="148669000000"/>
    <s v=" $-   "/>
    <n v="0"/>
    <n v="0"/>
    <x v="4"/>
    <s v="Drug Retail"/>
  </r>
  <r>
    <s v="CVX"/>
    <x v="0"/>
    <x v="0"/>
    <n v="230590000000"/>
    <n v="163336000000"/>
    <n v="17100000000"/>
    <n v="0"/>
    <n v="13413000000"/>
    <x v="9"/>
    <s v="Integrated Oil &amp; Gas"/>
  </r>
  <r>
    <s v="CVX"/>
    <x v="1"/>
    <x v="1"/>
    <n v="220156000000"/>
    <n v="159323000000"/>
    <n v="17573000000"/>
    <n v="0"/>
    <n v="14186000000"/>
    <x v="9"/>
    <s v="Integrated Oil &amp; Gas"/>
  </r>
  <r>
    <s v="CVX"/>
    <x v="2"/>
    <x v="2"/>
    <n v="200494000000"/>
    <n v="144956000000"/>
    <n v="17034000000"/>
    <n v="0"/>
    <n v="16793000000"/>
    <x v="9"/>
    <s v="Integrated Oil &amp; Gas"/>
  </r>
  <r>
    <s v="CVX"/>
    <x v="3"/>
    <x v="3"/>
    <n v="129925000000"/>
    <n v="92785000000"/>
    <n v="16473000000"/>
    <n v="0"/>
    <n v="21037000000"/>
    <x v="9"/>
    <s v="Integrated Oil &amp; Gas"/>
  </r>
  <r>
    <s v="CXO"/>
    <x v="0"/>
    <x v="0"/>
    <n v="1819814000"/>
    <n v="343743000"/>
    <n v="133796000"/>
    <n v="0"/>
    <n v="579315000"/>
    <x v="9"/>
    <s v="Oil &amp; Gas Exploration &amp; Production"/>
  </r>
  <r>
    <s v="CXO"/>
    <x v="1"/>
    <x v="1"/>
    <n v="2319919000"/>
    <n v="455436000"/>
    <n v="169815000"/>
    <n v="0"/>
    <n v="778655000"/>
    <x v="9"/>
    <s v="Oil &amp; Gas Exploration &amp; Production"/>
  </r>
  <r>
    <s v="CXO"/>
    <x v="2"/>
    <x v="2"/>
    <n v="2660147000"/>
    <n v="538374000"/>
    <n v="204161000"/>
    <n v="0"/>
    <n v="986812000"/>
    <x v="9"/>
    <s v="Oil &amp; Gas Exploration &amp; Production"/>
  </r>
  <r>
    <s v="CXO"/>
    <x v="3"/>
    <x v="3"/>
    <n v="1803573000"/>
    <n v="541359000"/>
    <n v="230734000"/>
    <n v="0"/>
    <n v="1230853000"/>
    <x v="9"/>
    <s v="Oil &amp; Gas Exploration &amp; Production"/>
  </r>
  <r>
    <s v="D"/>
    <x v="0"/>
    <x v="0"/>
    <n v="12835000000"/>
    <n v="8300000000"/>
    <n v="550000000"/>
    <n v="0"/>
    <n v="1127000000"/>
    <x v="5"/>
    <s v="Electric Utilities"/>
  </r>
  <r>
    <s v="D"/>
    <x v="1"/>
    <x v="1"/>
    <n v="13120000000"/>
    <n v="8033000000"/>
    <n v="563000000"/>
    <n v="0"/>
    <n v="1208000000"/>
    <x v="5"/>
    <s v="Electric Utilities"/>
  </r>
  <r>
    <s v="D"/>
    <x v="2"/>
    <x v="2"/>
    <n v="12436000000"/>
    <n v="7881000000"/>
    <n v="542000000"/>
    <n v="0"/>
    <n v="1292000000"/>
    <x v="5"/>
    <s v="Electric Utilities"/>
  </r>
  <r>
    <s v="D"/>
    <x v="3"/>
    <x v="3"/>
    <n v="11683000000"/>
    <n v="6201000000"/>
    <n v="551000000"/>
    <n v="0"/>
    <n v="1395000000"/>
    <x v="5"/>
    <s v="Electric Utilities"/>
  </r>
  <r>
    <s v="DAL"/>
    <x v="0"/>
    <x v="1"/>
    <n v="37773000000"/>
    <n v="20964000000"/>
    <n v="11349000000"/>
    <n v="0"/>
    <n v="1658000000"/>
    <x v="0"/>
    <s v="Airlines"/>
  </r>
  <r>
    <s v="DAL"/>
    <x v="1"/>
    <x v="2"/>
    <n v="40362000000"/>
    <n v="22967000000"/>
    <n v="12702000000"/>
    <n v="0"/>
    <n v="1771000000"/>
    <x v="0"/>
    <s v="Airlines"/>
  </r>
  <r>
    <s v="DAL"/>
    <x v="2"/>
    <x v="3"/>
    <n v="40704000000"/>
    <n v="17096000000"/>
    <n v="13936000000"/>
    <n v="0"/>
    <n v="1835000000"/>
    <x v="0"/>
    <s v="Airlines"/>
  </r>
  <r>
    <s v="DAL"/>
    <x v="3"/>
    <x v="28"/>
    <n v="39639000000"/>
    <n v="15940000000"/>
    <n v="14845000000"/>
    <n v="0"/>
    <n v="1902000000"/>
    <x v="0"/>
    <s v="Airlines"/>
  </r>
  <r>
    <s v="DD"/>
    <x v="0"/>
    <x v="1"/>
    <n v="28998000000"/>
    <n v="17642000000"/>
    <n v="6564000000"/>
    <n v="2037000000"/>
    <n v="0"/>
    <x v="8"/>
    <s v="Diversified Chemicals"/>
  </r>
  <r>
    <s v="DD"/>
    <x v="1"/>
    <x v="2"/>
    <n v="28406000000"/>
    <n v="17023000000"/>
    <n v="5536000000"/>
    <n v="1958000000"/>
    <n v="0"/>
    <x v="8"/>
    <s v="Diversified Chemicals"/>
  </r>
  <r>
    <s v="DD"/>
    <x v="2"/>
    <x v="3"/>
    <n v="25130000000"/>
    <n v="15112000000"/>
    <n v="5074000000"/>
    <n v="1898000000"/>
    <n v="0"/>
    <x v="8"/>
    <s v="Diversified Chemicals"/>
  </r>
  <r>
    <s v="DD"/>
    <x v="3"/>
    <x v="28"/>
    <n v="24594000000"/>
    <n v="14469000000"/>
    <n v="5005000000"/>
    <n v="1641000000"/>
    <n v="0"/>
    <x v="8"/>
    <s v="Diversified Chemicals"/>
  </r>
  <r>
    <s v="DE"/>
    <x v="0"/>
    <x v="60"/>
    <n v="37795400000"/>
    <n v="25667300000"/>
    <n v="4426100000"/>
    <n v="1477300000"/>
    <n v="0"/>
    <x v="0"/>
    <s v="Construction &amp; Farm Machinery &amp; Heavy Trucks"/>
  </r>
  <r>
    <s v="DE"/>
    <x v="1"/>
    <x v="61"/>
    <n v="36066900000"/>
    <n v="24775800000"/>
    <n v="4377700000"/>
    <n v="1452000000"/>
    <n v="0"/>
    <x v="0"/>
    <s v="Construction &amp; Farm Machinery &amp; Heavy Trucks"/>
  </r>
  <r>
    <s v="DE"/>
    <x v="2"/>
    <x v="22"/>
    <n v="28862800000"/>
    <n v="20143200000"/>
    <n v="3834400000"/>
    <n v="1425100000"/>
    <n v="0"/>
    <x v="0"/>
    <s v="Construction &amp; Farm Machinery &amp; Heavy Trucks"/>
  </r>
  <r>
    <s v="DE"/>
    <x v="3"/>
    <x v="62"/>
    <n v="26644000000"/>
    <n v="18248900000"/>
    <n v="4018300000"/>
    <n v="1389100000"/>
    <n v="0"/>
    <x v="0"/>
    <s v="Construction &amp; Farm Machinery &amp; Heavy Trucks"/>
  </r>
  <r>
    <s v="DFS"/>
    <x v="0"/>
    <x v="86"/>
    <n v="8984000000"/>
    <n v="845000000"/>
    <n v="3052000000"/>
    <n v="0"/>
    <n v="848000000"/>
    <x v="6"/>
    <s v="Consumer Finance"/>
  </r>
  <r>
    <s v="DFS"/>
    <x v="1"/>
    <x v="1"/>
    <n v="9370000000"/>
    <n v="698000000"/>
    <n v="3194000000"/>
    <n v="0"/>
    <n v="1086000000"/>
    <x v="6"/>
    <s v="Consumer Finance"/>
  </r>
  <r>
    <s v="DFS"/>
    <x v="2"/>
    <x v="2"/>
    <n v="9611000000"/>
    <n v="614000000"/>
    <n v="3340000000"/>
    <n v="0"/>
    <n v="1443000000"/>
    <x v="6"/>
    <s v="Consumer Finance"/>
  </r>
  <r>
    <s v="DFS"/>
    <x v="3"/>
    <x v="3"/>
    <n v="10002000000"/>
    <n v="623000000"/>
    <n v="3615000000"/>
    <n v="0"/>
    <n v="1512000000"/>
    <x v="6"/>
    <s v="Consumer Finance"/>
  </r>
  <r>
    <s v="DG"/>
    <x v="0"/>
    <x v="87"/>
    <n v="16022128000"/>
    <n v="10936727000"/>
    <n v="3430125000"/>
    <n v="0"/>
    <n v="0"/>
    <x v="1"/>
    <s v="General Merchandise Stores"/>
  </r>
  <r>
    <s v="DG"/>
    <x v="1"/>
    <x v="25"/>
    <n v="17504167000"/>
    <n v="12068425000"/>
    <n v="3699557000"/>
    <n v="0"/>
    <n v="0"/>
    <x v="1"/>
    <s v="General Merchandise Stores"/>
  </r>
  <r>
    <s v="DG"/>
    <x v="2"/>
    <x v="88"/>
    <n v="18909588000"/>
    <n v="13107081000"/>
    <n v="4033414000"/>
    <n v="0"/>
    <n v="0"/>
    <x v="1"/>
    <s v="General Merchandise Stores"/>
  </r>
  <r>
    <s v="DG"/>
    <x v="3"/>
    <x v="89"/>
    <n v="20368562000"/>
    <n v="14062471000"/>
    <n v="4365797000"/>
    <n v="0"/>
    <n v="0"/>
    <x v="1"/>
    <s v="General Merchandise Stores"/>
  </r>
  <r>
    <s v="DGX"/>
    <x v="0"/>
    <x v="0"/>
    <n v="7383000000"/>
    <n v="4365000000"/>
    <n v="1742000000"/>
    <n v="0"/>
    <n v="75000000"/>
    <x v="3"/>
    <s v="Health Care Facilities"/>
  </r>
  <r>
    <s v="DGX"/>
    <x v="1"/>
    <x v="1"/>
    <n v="7146000000"/>
    <n v="4326000000"/>
    <n v="1740000000"/>
    <n v="0"/>
    <n v="79000000"/>
    <x v="3"/>
    <s v="Health Care Facilities"/>
  </r>
  <r>
    <s v="DGX"/>
    <x v="2"/>
    <x v="2"/>
    <n v="7435000000"/>
    <n v="4637000000"/>
    <n v="1721000000"/>
    <n v="0"/>
    <n v="94000000"/>
    <x v="3"/>
    <s v="Health Care Facilities"/>
  </r>
  <r>
    <s v="DGX"/>
    <x v="3"/>
    <x v="3"/>
    <n v="7493000000"/>
    <n v="4657000000"/>
    <n v="1356000000"/>
    <n v="0"/>
    <n v="81000000"/>
    <x v="3"/>
    <s v="Health Care Facilities"/>
  </r>
  <r>
    <s v="DHI"/>
    <x v="0"/>
    <x v="12"/>
    <n v="6259300000"/>
    <n v="4853500000"/>
    <n v="649900000"/>
    <n v="0"/>
    <n v="0"/>
    <x v="1"/>
    <s v="Homebuilding"/>
  </r>
  <r>
    <s v="DHI"/>
    <x v="1"/>
    <x v="13"/>
    <n v="8024900000"/>
    <n v="6268600000"/>
    <n v="826900000"/>
    <n v="0"/>
    <n v="0"/>
    <x v="1"/>
    <s v="Homebuilding"/>
  </r>
  <r>
    <s v="DHI"/>
    <x v="2"/>
    <x v="14"/>
    <n v="10824000000"/>
    <n v="8535700000"/>
    <n v="1003000000"/>
    <n v="0"/>
    <n v="0"/>
    <x v="1"/>
    <s v="Homebuilding"/>
  </r>
  <r>
    <s v="DHI"/>
    <x v="3"/>
    <x v="15"/>
    <n v="12157400000"/>
    <n v="9502600000"/>
    <n v="1100300000"/>
    <n v="0"/>
    <n v="0"/>
    <x v="1"/>
    <s v="Homebuilding"/>
  </r>
  <r>
    <s v="DHR"/>
    <x v="0"/>
    <x v="0"/>
    <n v="18260400000"/>
    <n v="8846100000"/>
    <n v="5181200000"/>
    <n v="1137900000"/>
    <n v="0"/>
    <x v="0"/>
    <s v="Industrial Conglomerates"/>
  </r>
  <r>
    <s v="DHR"/>
    <x v="1"/>
    <x v="1"/>
    <n v="18283100000"/>
    <n v="8941100000"/>
    <n v="5117100000"/>
    <n v="1104400000"/>
    <n v="0"/>
    <x v="0"/>
    <s v="Industrial Conglomerates"/>
  </r>
  <r>
    <s v="DHR"/>
    <x v="2"/>
    <x v="2"/>
    <n v="19154000000"/>
    <n v="9261400000"/>
    <n v="5389000000"/>
    <n v="1157000000"/>
    <n v="0"/>
    <x v="0"/>
    <s v="Industrial Conglomerates"/>
  </r>
  <r>
    <s v="DHR"/>
    <x v="3"/>
    <x v="3"/>
    <n v="20563100000"/>
    <n v="9800600000"/>
    <n v="6054300000"/>
    <n v="1239100000"/>
    <n v="0"/>
    <x v="0"/>
    <s v="Industrial Conglomerates"/>
  </r>
  <r>
    <s v="DIS"/>
    <x v="0"/>
    <x v="8"/>
    <n v="45041000000"/>
    <n v="25034000000"/>
    <n v="8365000000"/>
    <n v="0"/>
    <n v="2192000000"/>
    <x v="1"/>
    <s v="Broadcasting &amp; Cable TV"/>
  </r>
  <r>
    <s v="DIS"/>
    <x v="1"/>
    <x v="9"/>
    <n v="48813000000"/>
    <n v="26420000000"/>
    <n v="8565000000"/>
    <n v="0"/>
    <n v="2288000000"/>
    <x v="1"/>
    <s v="Broadcasting &amp; Cable TV"/>
  </r>
  <r>
    <s v="DIS"/>
    <x v="2"/>
    <x v="90"/>
    <n v="52465000000"/>
    <n v="28364000000"/>
    <n v="8523000000"/>
    <n v="0"/>
    <n v="2354000000"/>
    <x v="1"/>
    <s v="Broadcasting &amp; Cable TV"/>
  </r>
  <r>
    <s v="DIS"/>
    <x v="3"/>
    <x v="91"/>
    <n v="55632000000"/>
    <n v="29993000000"/>
    <n v="8754000000"/>
    <n v="0"/>
    <n v="2527000000"/>
    <x v="1"/>
    <s v="Broadcasting &amp; Cable TV"/>
  </r>
  <r>
    <s v="DISCA"/>
    <x v="0"/>
    <x v="1"/>
    <n v="5535000000"/>
    <n v="1689000000"/>
    <n v="1598000000"/>
    <n v="0"/>
    <n v="276000000"/>
    <x v="1"/>
    <s v="Cable &amp; Satellite"/>
  </r>
  <r>
    <s v="DISCA"/>
    <x v="1"/>
    <x v="2"/>
    <n v="6265000000"/>
    <n v="2124000000"/>
    <n v="1692000000"/>
    <n v="0"/>
    <n v="329000000"/>
    <x v="1"/>
    <s v="Cable &amp; Satellite"/>
  </r>
  <r>
    <s v="DISCA"/>
    <x v="2"/>
    <x v="3"/>
    <n v="6394000000"/>
    <n v="2343000000"/>
    <n v="1669000000"/>
    <n v="0"/>
    <n v="330000000"/>
    <x v="1"/>
    <s v="Cable &amp; Satellite"/>
  </r>
  <r>
    <s v="DISCA"/>
    <x v="3"/>
    <x v="28"/>
    <n v="6497000000"/>
    <n v="2432000000"/>
    <n v="1690000000"/>
    <n v="0"/>
    <n v="322000000"/>
    <x v="1"/>
    <s v="Cable &amp; Satellite"/>
  </r>
  <r>
    <s v="DISCK"/>
    <x v="0"/>
    <x v="1"/>
    <n v="5535000000"/>
    <n v="1689000000"/>
    <n v="1598000000"/>
    <n v="0"/>
    <n v="276000000"/>
    <x v="1"/>
    <s v="Cable &amp; Satellite"/>
  </r>
  <r>
    <s v="DISCK"/>
    <x v="1"/>
    <x v="2"/>
    <n v="6265000000"/>
    <n v="2124000000"/>
    <n v="1692000000"/>
    <n v="0"/>
    <n v="329000000"/>
    <x v="1"/>
    <s v="Cable &amp; Satellite"/>
  </r>
  <r>
    <s v="DISCK"/>
    <x v="2"/>
    <x v="3"/>
    <n v="6394000000"/>
    <n v="2343000000"/>
    <n v="1669000000"/>
    <n v="0"/>
    <n v="330000000"/>
    <x v="1"/>
    <s v="Cable &amp; Satellite"/>
  </r>
  <r>
    <s v="DISCK"/>
    <x v="3"/>
    <x v="28"/>
    <n v="6497000000"/>
    <n v="2432000000"/>
    <n v="1690000000"/>
    <n v="0"/>
    <n v="322000000"/>
    <x v="1"/>
    <s v="Cable &amp; Satellite"/>
  </r>
  <r>
    <s v="DLPH"/>
    <x v="0"/>
    <x v="1"/>
    <n v="15051000000"/>
    <n v="12274000000"/>
    <n v="916000000"/>
    <n v="0"/>
    <n v="97000000"/>
    <x v="1"/>
    <s v="Auto Parts &amp; Equipment"/>
  </r>
  <r>
    <s v="DLPH"/>
    <x v="1"/>
    <x v="2"/>
    <n v="15499000000"/>
    <n v="12471000000"/>
    <n v="1036000000"/>
    <n v="0"/>
    <n v="94000000"/>
    <x v="1"/>
    <s v="Auto Parts &amp; Equipment"/>
  </r>
  <r>
    <s v="DLPH"/>
    <x v="2"/>
    <x v="3"/>
    <n v="15165000000"/>
    <n v="12155000000"/>
    <n v="1017000000"/>
    <n v="0"/>
    <n v="93000000"/>
    <x v="1"/>
    <s v="Auto Parts &amp; Equipment"/>
  </r>
  <r>
    <s v="DLPH"/>
    <x v="3"/>
    <x v="28"/>
    <n v="16661000000"/>
    <n v="13107000000"/>
    <n v="1145000000"/>
    <n v="0"/>
    <n v="134000000"/>
    <x v="1"/>
    <s v="Auto Parts &amp; Equipment"/>
  </r>
  <r>
    <s v="DLR"/>
    <x v="0"/>
    <x v="0"/>
    <n v="1279067000"/>
    <n v="461898000"/>
    <n v="68538000"/>
    <n v="0"/>
    <n v="382553000"/>
    <x v="7"/>
    <s v="Specialized REITs"/>
  </r>
  <r>
    <s v="DLR"/>
    <x v="1"/>
    <x v="1"/>
    <n v="1482259000"/>
    <n v="555660000"/>
    <n v="69323000"/>
    <n v="0"/>
    <n v="475464000"/>
    <x v="7"/>
    <s v="Specialized REITs"/>
  </r>
  <r>
    <s v="DLR"/>
    <x v="2"/>
    <x v="2"/>
    <n v="1616438000"/>
    <n v="603321000"/>
    <n v="89468000"/>
    <n v="0"/>
    <n v="538513000"/>
    <x v="7"/>
    <s v="Specialized REITs"/>
  </r>
  <r>
    <s v="DLR"/>
    <x v="3"/>
    <x v="3"/>
    <n v="1763336000"/>
    <n v="651282000"/>
    <n v="139616000"/>
    <n v="0"/>
    <n v="570527000"/>
    <x v="7"/>
    <s v="Specialized REITs"/>
  </r>
  <r>
    <s v="DLTR"/>
    <x v="0"/>
    <x v="92"/>
    <n v="7394500000"/>
    <n v="4741800000"/>
    <n v="1732600000"/>
    <n v="0"/>
    <n v="0"/>
    <x v="1"/>
    <s v="General Merchandise Stores"/>
  </r>
  <r>
    <s v="DLTR"/>
    <x v="1"/>
    <x v="46"/>
    <n v="7840300000"/>
    <n v="5050500000"/>
    <n v="1819500000"/>
    <n v="0"/>
    <n v="0"/>
    <x v="1"/>
    <s v="General Merchandise Stores"/>
  </r>
  <r>
    <s v="DLTR"/>
    <x v="2"/>
    <x v="26"/>
    <n v="8602200000"/>
    <n v="5568200000"/>
    <n v="1993800000"/>
    <n v="0"/>
    <n v="0"/>
    <x v="1"/>
    <s v="General Merchandise Stores"/>
  </r>
  <r>
    <s v="DLTR"/>
    <x v="3"/>
    <x v="47"/>
    <n v="15498400000"/>
    <n v="10841700000"/>
    <n v="3607000000"/>
    <n v="0"/>
    <n v="0"/>
    <x v="1"/>
    <s v="General Merchandise Stores"/>
  </r>
  <r>
    <s v="DNB"/>
    <x v="0"/>
    <x v="0"/>
    <n v="1663000000"/>
    <s v=" $-   "/>
    <n v="1123200000"/>
    <n v="0"/>
    <n v="78300000"/>
    <x v="0"/>
    <s v="Research &amp; Consulting Services"/>
  </r>
  <r>
    <s v="DNB"/>
    <x v="1"/>
    <x v="1"/>
    <n v="1558400000"/>
    <s v=" $-   "/>
    <n v="1058000000"/>
    <n v="0"/>
    <n v="60400000"/>
    <x v="0"/>
    <s v="Research &amp; Consulting Services"/>
  </r>
  <r>
    <s v="DNB"/>
    <x v="2"/>
    <x v="2"/>
    <n v="1584500000"/>
    <s v=" $-   "/>
    <n v="1105700000"/>
    <n v="0"/>
    <n v="52500000"/>
    <x v="0"/>
    <s v="Research &amp; Consulting Services"/>
  </r>
  <r>
    <s v="DNB"/>
    <x v="3"/>
    <x v="3"/>
    <n v="1637100000"/>
    <s v=" $-   "/>
    <n v="1209100000"/>
    <n v="0"/>
    <n v="58700000"/>
    <x v="0"/>
    <s v="Research &amp; Consulting Services"/>
  </r>
  <r>
    <s v="DOV"/>
    <x v="0"/>
    <x v="1"/>
    <n v="7155096000"/>
    <n v="4376505000"/>
    <n v="1616921000"/>
    <n v="0"/>
    <n v="0"/>
    <x v="0"/>
    <s v="Industrial Machinery"/>
  </r>
  <r>
    <s v="DOV"/>
    <x v="1"/>
    <x v="2"/>
    <n v="7752728000"/>
    <n v="4778479000"/>
    <n v="1758765000"/>
    <n v="0"/>
    <n v="0"/>
    <x v="0"/>
    <s v="Industrial Machinery"/>
  </r>
  <r>
    <s v="DOV"/>
    <x v="2"/>
    <x v="3"/>
    <n v="6956311000"/>
    <n v="4388167000"/>
    <n v="1647382000"/>
    <n v="0"/>
    <n v="0"/>
    <x v="0"/>
    <s v="Industrial Machinery"/>
  </r>
  <r>
    <s v="DOV"/>
    <x v="3"/>
    <x v="28"/>
    <n v="6794342000"/>
    <n v="4322373000"/>
    <n v="1757523000"/>
    <n v="0"/>
    <n v="0"/>
    <x v="0"/>
    <s v="Industrial Machinery"/>
  </r>
  <r>
    <s v="DPS"/>
    <x v="0"/>
    <x v="1"/>
    <n v="5997000000"/>
    <n v="2499000000"/>
    <n v="2337000000"/>
    <n v="0"/>
    <n v="115000000"/>
    <x v="4"/>
    <s v="Soft Drinks"/>
  </r>
  <r>
    <s v="DPS"/>
    <x v="1"/>
    <x v="2"/>
    <n v="6121000000"/>
    <n v="2491000000"/>
    <n v="2335000000"/>
    <n v="0"/>
    <n v="115000000"/>
    <x v="4"/>
    <s v="Soft Drinks"/>
  </r>
  <r>
    <s v="DPS"/>
    <x v="2"/>
    <x v="3"/>
    <n v="6282000000"/>
    <n v="2559000000"/>
    <n v="2320000000"/>
    <n v="0"/>
    <n v="105000000"/>
    <x v="4"/>
    <s v="Soft Drinks"/>
  </r>
  <r>
    <s v="DPS"/>
    <x v="3"/>
    <x v="28"/>
    <n v="6440000000"/>
    <n v="2582000000"/>
    <n v="2326000000"/>
    <n v="0"/>
    <n v="99000000"/>
    <x v="4"/>
    <s v="Soft Drinks"/>
  </r>
  <r>
    <s v="DRI"/>
    <x v="0"/>
    <x v="48"/>
    <n v="5921000000"/>
    <n v="4616600000"/>
    <n v="625200000"/>
    <n v="0"/>
    <n v="278300000"/>
    <x v="1"/>
    <s v="Restaurants"/>
  </r>
  <r>
    <s v="DRI"/>
    <x v="1"/>
    <x v="49"/>
    <n v="6285600000"/>
    <n v="4990500000"/>
    <n v="665400000"/>
    <n v="0"/>
    <n v="304400000"/>
    <x v="1"/>
    <s v="Restaurants"/>
  </r>
  <r>
    <s v="DRI"/>
    <x v="2"/>
    <x v="50"/>
    <n v="6764000000"/>
    <n v="5341500000"/>
    <n v="673500000"/>
    <n v="0"/>
    <n v="319300000"/>
    <x v="1"/>
    <s v="Restaurants"/>
  </r>
  <r>
    <s v="DRI"/>
    <x v="3"/>
    <x v="51"/>
    <n v="6933500000"/>
    <n v="5392400000"/>
    <n v="622900000"/>
    <n v="0"/>
    <n v="290200000"/>
    <x v="1"/>
    <s v="Restaurants"/>
  </r>
  <r>
    <s v="DUK"/>
    <x v="0"/>
    <x v="0"/>
    <n v="17912000000"/>
    <n v="11235000000"/>
    <n v="965000000"/>
    <n v="0"/>
    <n v="2145000000"/>
    <x v="5"/>
    <s v="Electric Utilities"/>
  </r>
  <r>
    <s v="DUK"/>
    <x v="1"/>
    <x v="1"/>
    <n v="22756000000"/>
    <n v="13545000000"/>
    <n v="1274000000"/>
    <n v="0"/>
    <n v="2668000000"/>
    <x v="5"/>
    <s v="Electric Utilities"/>
  </r>
  <r>
    <s v="DUK"/>
    <x v="2"/>
    <x v="2"/>
    <n v="23925000000"/>
    <n v="14323000000"/>
    <n v="1213000000"/>
    <n v="0"/>
    <n v="3066000000"/>
    <x v="5"/>
    <s v="Electric Utilities"/>
  </r>
  <r>
    <s v="DUK"/>
    <x v="3"/>
    <x v="3"/>
    <n v="23459000000"/>
    <n v="13728000000"/>
    <n v="1135000000"/>
    <n v="0"/>
    <n v="3144000000"/>
    <x v="5"/>
    <s v="Electric Utilities"/>
  </r>
  <r>
    <s v="DVA"/>
    <x v="0"/>
    <x v="0"/>
    <n v="8186280000"/>
    <n v="5583549000"/>
    <n v="889879000"/>
    <n v="0"/>
    <n v="341969000"/>
    <x v="3"/>
    <s v="Health Care Facilities"/>
  </r>
  <r>
    <s v="DVA"/>
    <x v="1"/>
    <x v="1"/>
    <n v="11764050000"/>
    <n v="8198377000"/>
    <n v="1516508000"/>
    <n v="0"/>
    <n v="528737000"/>
    <x v="3"/>
    <s v="Health Care Facilities"/>
  </r>
  <r>
    <s v="DVA"/>
    <x v="2"/>
    <x v="2"/>
    <n v="12795106000"/>
    <n v="9119305000"/>
    <n v="1278506000"/>
    <n v="0"/>
    <n v="590935000"/>
    <x v="3"/>
    <s v="Health Care Facilities"/>
  </r>
  <r>
    <s v="DVA"/>
    <x v="3"/>
    <x v="3"/>
    <n v="13781837000"/>
    <n v="9824834000"/>
    <n v="1947135000"/>
    <n v="0"/>
    <n v="638024000"/>
    <x v="3"/>
    <s v="Health Care Facilities"/>
  </r>
  <r>
    <s v="DVN"/>
    <x v="0"/>
    <x v="1"/>
    <n v="10397000000"/>
    <n v="2268000000"/>
    <n v="2743000000"/>
    <n v="0"/>
    <n v="2780000000"/>
    <x v="9"/>
    <s v="Oil &amp; Gas Exploration &amp; Production"/>
  </r>
  <r>
    <s v="DVN"/>
    <x v="1"/>
    <x v="2"/>
    <n v="20638000000"/>
    <n v="2332000000"/>
    <n v="8290000000"/>
    <n v="0"/>
    <n v="3319000000"/>
    <x v="9"/>
    <s v="Oil &amp; Gas Exploration &amp; Production"/>
  </r>
  <r>
    <s v="DVN"/>
    <x v="2"/>
    <x v="3"/>
    <n v="13145000000"/>
    <n v="2104000000"/>
    <n v="7741000000"/>
    <n v="0"/>
    <n v="3129000000"/>
    <x v="9"/>
    <s v="Oil &amp; Gas Exploration &amp; Production"/>
  </r>
  <r>
    <s v="DVN"/>
    <x v="3"/>
    <x v="28"/>
    <n v="12197000000"/>
    <n v="1582000000"/>
    <n v="6476000000"/>
    <n v="0"/>
    <n v="1792000000"/>
    <x v="9"/>
    <s v="Oil &amp; Gas Exploration &amp; Production"/>
  </r>
  <r>
    <s v="EA"/>
    <x v="0"/>
    <x v="93"/>
    <n v="3797000000"/>
    <n v="1388000000"/>
    <n v="1078000000"/>
    <n v="1153000000"/>
    <n v="30000000"/>
    <x v="2"/>
    <s v="Home Entertainment Software"/>
  </r>
  <r>
    <s v="EA"/>
    <x v="1"/>
    <x v="94"/>
    <n v="3575000000"/>
    <n v="1347000000"/>
    <n v="1055000000"/>
    <n v="1125000000"/>
    <n v="16000000"/>
    <x v="2"/>
    <s v="Home Entertainment Software"/>
  </r>
  <r>
    <s v="EA"/>
    <x v="2"/>
    <x v="95"/>
    <n v="4515000000"/>
    <n v="1429000000"/>
    <n v="1030000000"/>
    <n v="1094000000"/>
    <n v="14000000"/>
    <x v="2"/>
    <s v="Home Entertainment Software"/>
  </r>
  <r>
    <s v="EA"/>
    <x v="3"/>
    <x v="96"/>
    <n v="4396000000"/>
    <n v="1354000000"/>
    <n v="1028000000"/>
    <n v="1109000000"/>
    <n v="7000000"/>
    <x v="2"/>
    <s v="Home Entertainment Software"/>
  </r>
  <r>
    <s v="EBAY"/>
    <x v="0"/>
    <x v="1"/>
    <n v="8257000000"/>
    <n v="1492000000"/>
    <n v="3260000000"/>
    <n v="915000000"/>
    <n v="136000000"/>
    <x v="2"/>
    <s v="Internet Software &amp; Services"/>
  </r>
  <r>
    <s v="EBAY"/>
    <x v="1"/>
    <x v="2"/>
    <n v="8790000000"/>
    <n v="1663000000"/>
    <n v="3593000000"/>
    <n v="983000000"/>
    <n v="75000000"/>
    <x v="2"/>
    <s v="Internet Software &amp; Services"/>
  </r>
  <r>
    <s v="EBAY"/>
    <x v="2"/>
    <x v="3"/>
    <n v="8592000000"/>
    <n v="1771000000"/>
    <n v="3660000000"/>
    <n v="923000000"/>
    <n v="41000000"/>
    <x v="2"/>
    <s v="Internet Software &amp; Services"/>
  </r>
  <r>
    <s v="EBAY"/>
    <x v="3"/>
    <x v="28"/>
    <n v="8979000000"/>
    <n v="2007000000"/>
    <n v="3499000000"/>
    <n v="1114000000"/>
    <n v="34000000"/>
    <x v="2"/>
    <s v="Internet Software &amp; Services"/>
  </r>
  <r>
    <s v="ECL"/>
    <x v="0"/>
    <x v="0"/>
    <n v="11838700000"/>
    <n v="6385400000"/>
    <n v="4018300000"/>
    <n v="0"/>
    <n v="0"/>
    <x v="8"/>
    <s v="Specialty Chemicals"/>
  </r>
  <r>
    <s v="ECL"/>
    <x v="1"/>
    <x v="1"/>
    <n v="13253400000"/>
    <n v="7161200000"/>
    <n v="4360300000"/>
    <n v="0"/>
    <n v="0"/>
    <x v="8"/>
    <s v="Specialty Chemicals"/>
  </r>
  <r>
    <s v="ECL"/>
    <x v="2"/>
    <x v="2"/>
    <n v="14280500000"/>
    <n v="7679100000"/>
    <n v="4577600000"/>
    <n v="0"/>
    <n v="0"/>
    <x v="8"/>
    <s v="Specialty Chemicals"/>
  </r>
  <r>
    <s v="ECL"/>
    <x v="3"/>
    <x v="3"/>
    <n v="13545100000"/>
    <n v="7223500000"/>
    <n v="4345500000"/>
    <n v="0"/>
    <n v="0"/>
    <x v="8"/>
    <s v="Specialty Chemicals"/>
  </r>
  <r>
    <s v="ED"/>
    <x v="0"/>
    <x v="1"/>
    <n v="12354000000"/>
    <n v="7191000000"/>
    <n v="1895000000"/>
    <n v="0"/>
    <n v="1024000000"/>
    <x v="5"/>
    <s v="Electric Utilities"/>
  </r>
  <r>
    <s v="ED"/>
    <x v="1"/>
    <x v="2"/>
    <n v="12919000000"/>
    <n v="7807000000"/>
    <n v="1877000000"/>
    <n v="0"/>
    <n v="1071000000"/>
    <x v="5"/>
    <s v="Electric Utilities"/>
  </r>
  <r>
    <s v="ED"/>
    <x v="2"/>
    <x v="3"/>
    <n v="12554000000"/>
    <n v="7060000000"/>
    <n v="1937000000"/>
    <n v="0"/>
    <n v="1130000000"/>
    <x v="5"/>
    <s v="Electric Utilities"/>
  </r>
  <r>
    <s v="ED"/>
    <x v="3"/>
    <x v="28"/>
    <n v="12075000000"/>
    <n v="6357000000"/>
    <n v="2031000000"/>
    <n v="0"/>
    <n v="1216000000"/>
    <x v="5"/>
    <s v="Electric Utilities"/>
  </r>
  <r>
    <s v="EFX"/>
    <x v="0"/>
    <x v="0"/>
    <n v="2073000000"/>
    <n v="759500000"/>
    <n v="673500000"/>
    <n v="0"/>
    <n v="160000000"/>
    <x v="0"/>
    <s v="Research &amp; Consulting Services"/>
  </r>
  <r>
    <s v="EFX"/>
    <x v="1"/>
    <x v="1"/>
    <n v="2303900000"/>
    <n v="787300000"/>
    <n v="715800000"/>
    <n v="0"/>
    <n v="189600000"/>
    <x v="0"/>
    <s v="Research &amp; Consulting Services"/>
  </r>
  <r>
    <s v="EFX"/>
    <x v="2"/>
    <x v="2"/>
    <n v="2436400000"/>
    <n v="844700000"/>
    <n v="751700000"/>
    <n v="0"/>
    <n v="201800000"/>
    <x v="0"/>
    <s v="Research &amp; Consulting Services"/>
  </r>
  <r>
    <s v="EFX"/>
    <x v="3"/>
    <x v="3"/>
    <n v="2663600000"/>
    <n v="887400000"/>
    <n v="884300000"/>
    <n v="0"/>
    <n v="198000000"/>
    <x v="0"/>
    <s v="Research &amp; Consulting Services"/>
  </r>
  <r>
    <s v="EIX"/>
    <x v="0"/>
    <x v="0"/>
    <n v="11862000000"/>
    <n v="7747000000"/>
    <n v="296000000"/>
    <n v="0"/>
    <n v="1562000000"/>
    <x v="5"/>
    <s v="Electric Utilities"/>
  </r>
  <r>
    <s v="EIX"/>
    <x v="1"/>
    <x v="1"/>
    <n v="12581000000"/>
    <n v="8364000000"/>
    <n v="309000000"/>
    <n v="0"/>
    <n v="1622000000"/>
    <x v="5"/>
    <s v="Electric Utilities"/>
  </r>
  <r>
    <s v="EIX"/>
    <x v="2"/>
    <x v="2"/>
    <n v="13413000000"/>
    <n v="8742000000"/>
    <n v="322000000"/>
    <n v="0"/>
    <n v="1720000000"/>
    <x v="5"/>
    <s v="Electric Utilities"/>
  </r>
  <r>
    <s v="EIX"/>
    <x v="3"/>
    <x v="3"/>
    <n v="11524000000"/>
    <n v="7256000000"/>
    <n v="336000000"/>
    <n v="0"/>
    <n v="1919000000"/>
    <x v="5"/>
    <s v="Electric Utilities"/>
  </r>
  <r>
    <s v="EL"/>
    <x v="0"/>
    <x v="52"/>
    <n v="10181700000"/>
    <n v="2025900000"/>
    <n v="6597000000"/>
    <n v="0"/>
    <n v="0"/>
    <x v="4"/>
    <s v="Personal Products"/>
  </r>
  <r>
    <s v="EL"/>
    <x v="1"/>
    <x v="53"/>
    <n v="10968800000"/>
    <n v="2158200000"/>
    <n v="6985900000"/>
    <n v="0"/>
    <n v="0"/>
    <x v="4"/>
    <s v="Personal Products"/>
  </r>
  <r>
    <s v="EL"/>
    <x v="2"/>
    <x v="54"/>
    <n v="10780400000"/>
    <n v="2100600000"/>
    <n v="7073500000"/>
    <n v="0"/>
    <n v="0"/>
    <x v="4"/>
    <s v="Personal Products"/>
  </r>
  <r>
    <s v="EL"/>
    <x v="3"/>
    <x v="55"/>
    <n v="11262300000"/>
    <n v="2181100000"/>
    <n v="7337800000"/>
    <n v="0"/>
    <n v="0"/>
    <x v="4"/>
    <s v="Personal Products"/>
  </r>
  <r>
    <s v="EMN"/>
    <x v="0"/>
    <x v="0"/>
    <n v="8102000000"/>
    <n v="6340000000"/>
    <n v="644000000"/>
    <n v="198000000"/>
    <n v="0"/>
    <x v="8"/>
    <s v="Diversified Chemicals"/>
  </r>
  <r>
    <s v="EMN"/>
    <x v="1"/>
    <x v="1"/>
    <n v="9350000000"/>
    <n v="6574000000"/>
    <n v="645000000"/>
    <n v="193000000"/>
    <n v="0"/>
    <x v="8"/>
    <s v="Diversified Chemicals"/>
  </r>
  <r>
    <s v="EMN"/>
    <x v="2"/>
    <x v="2"/>
    <n v="9527000000"/>
    <n v="7306000000"/>
    <n v="755000000"/>
    <n v="227000000"/>
    <n v="0"/>
    <x v="8"/>
    <s v="Diversified Chemicals"/>
  </r>
  <r>
    <s v="EMN"/>
    <x v="3"/>
    <x v="3"/>
    <n v="9648000000"/>
    <n v="7068000000"/>
    <n v="762000000"/>
    <n v="251000000"/>
    <n v="0"/>
    <x v="8"/>
    <s v="Diversified Chemicals"/>
  </r>
  <r>
    <s v="EMR"/>
    <x v="0"/>
    <x v="12"/>
    <n v="24669000000"/>
    <n v="14717000000"/>
    <n v="6010000000"/>
    <n v="0"/>
    <n v="0"/>
    <x v="0"/>
    <s v="Industrial Conglomerates"/>
  </r>
  <r>
    <s v="EMR"/>
    <x v="1"/>
    <x v="13"/>
    <n v="17733000000"/>
    <n v="9971000000"/>
    <n v="4375000000"/>
    <n v="0"/>
    <n v="0"/>
    <x v="0"/>
    <s v="Industrial Conglomerates"/>
  </r>
  <r>
    <s v="EMR"/>
    <x v="2"/>
    <x v="14"/>
    <n v="16249000000"/>
    <n v="9241000000"/>
    <n v="4065000000"/>
    <n v="0"/>
    <n v="0"/>
    <x v="0"/>
    <s v="Industrial Conglomerates"/>
  </r>
  <r>
    <s v="EMR"/>
    <x v="3"/>
    <x v="15"/>
    <n v="14522000000"/>
    <n v="8260000000"/>
    <n v="3758000000"/>
    <n v="0"/>
    <n v="0"/>
    <x v="0"/>
    <s v="Industrial Conglomerates"/>
  </r>
  <r>
    <s v="EOG"/>
    <x v="0"/>
    <x v="0"/>
    <n v="11682636000"/>
    <n v="1699428000"/>
    <n v="3862434000"/>
    <n v="0"/>
    <n v="3169703000"/>
    <x v="9"/>
    <s v="Oil &amp; Gas Exploration &amp; Production"/>
  </r>
  <r>
    <s v="EOG"/>
    <x v="1"/>
    <x v="1"/>
    <n v="14487118000"/>
    <n v="2066893000"/>
    <n v="4621096000"/>
    <n v="0"/>
    <n v="3600976000"/>
    <x v="9"/>
    <s v="Oil &amp; Gas Exploration &amp; Production"/>
  </r>
  <r>
    <s v="EOG"/>
    <x v="2"/>
    <x v="2"/>
    <n v="18035340000"/>
    <n v="2534389000"/>
    <n v="5285634000"/>
    <n v="0"/>
    <n v="3997041000"/>
    <x v="9"/>
    <s v="Oil &amp; Gas Exploration &amp; Production"/>
  </r>
  <r>
    <s v="EOG"/>
    <x v="3"/>
    <x v="3"/>
    <n v="8757428000"/>
    <n v="2177757000"/>
    <n v="3174320000"/>
    <n v="0"/>
    <n v="3313644000"/>
    <x v="9"/>
    <s v="Oil &amp; Gas Exploration &amp; Production"/>
  </r>
  <r>
    <s v="EQIX"/>
    <x v="0"/>
    <x v="0"/>
    <n v="1887376000"/>
    <n v="944617000"/>
    <n v="531180000"/>
    <n v="0"/>
    <n v="0"/>
    <x v="7"/>
    <s v="REITs"/>
  </r>
  <r>
    <s v="EQIX"/>
    <x v="1"/>
    <x v="1"/>
    <n v="2152766000"/>
    <n v="1064403000"/>
    <n v="621413000"/>
    <n v="0"/>
    <n v="0"/>
    <x v="7"/>
    <s v="REITs"/>
  </r>
  <r>
    <s v="EQIX"/>
    <x v="2"/>
    <x v="2"/>
    <n v="2443776000"/>
    <n v="1197885000"/>
    <n v="734119000"/>
    <n v="0"/>
    <n v="0"/>
    <x v="7"/>
    <s v="REITs"/>
  </r>
  <r>
    <s v="EQIX"/>
    <x v="3"/>
    <x v="3"/>
    <n v="2725867000"/>
    <n v="1291506000"/>
    <n v="825296000"/>
    <n v="0"/>
    <n v="0"/>
    <x v="7"/>
    <s v="REITs"/>
  </r>
  <r>
    <s v="EQR"/>
    <x v="0"/>
    <x v="0"/>
    <n v="1747502000"/>
    <n v="625507000"/>
    <n v="47233000"/>
    <n v="0"/>
    <n v="560669000"/>
    <x v="7"/>
    <s v="REITs"/>
  </r>
  <r>
    <s v="EQR"/>
    <x v="1"/>
    <x v="1"/>
    <n v="2387702000"/>
    <n v="834228000"/>
    <n v="62179000"/>
    <n v="0"/>
    <n v="978973000"/>
    <x v="7"/>
    <s v="REITs"/>
  </r>
  <r>
    <s v="EQR"/>
    <x v="2"/>
    <x v="2"/>
    <n v="2614748000"/>
    <n v="883564000"/>
    <n v="50948000"/>
    <n v="0"/>
    <n v="758861000"/>
    <x v="7"/>
    <s v="REITs"/>
  </r>
  <r>
    <s v="EQR"/>
    <x v="3"/>
    <x v="3"/>
    <n v="2744965000"/>
    <n v="905168000"/>
    <n v="65082000"/>
    <n v="0"/>
    <n v="765895000"/>
    <x v="7"/>
    <s v="REITs"/>
  </r>
  <r>
    <s v="EQT"/>
    <x v="0"/>
    <x v="1"/>
    <n v="1859177000"/>
    <n v="354561000"/>
    <n v="200849000"/>
    <n v="0"/>
    <n v="653132000"/>
    <x v="9"/>
    <s v="Oil &amp; Gas Exploration &amp; Production"/>
  </r>
  <r>
    <s v="EQT"/>
    <x v="1"/>
    <x v="2"/>
    <n v="2388768000"/>
    <n v="443974000"/>
    <n v="238134000"/>
    <n v="0"/>
    <n v="679298000"/>
    <x v="9"/>
    <s v="Oil &amp; Gas Exploration &amp; Production"/>
  </r>
  <r>
    <s v="EQT"/>
    <x v="2"/>
    <x v="3"/>
    <n v="1954000000"/>
    <n v="523043000"/>
    <n v="249925000"/>
    <n v="0"/>
    <n v="819216000"/>
    <x v="9"/>
    <s v="Oil &amp; Gas Exploration &amp; Production"/>
  </r>
  <r>
    <s v="EQT"/>
    <x v="3"/>
    <x v="28"/>
    <n v="1857339000"/>
    <n v="613909000"/>
    <n v="272747000"/>
    <n v="0"/>
    <n v="927920000"/>
    <x v="9"/>
    <s v="Oil &amp; Gas Exploration &amp; Production"/>
  </r>
  <r>
    <s v="ES"/>
    <x v="0"/>
    <x v="0"/>
    <n v="6273787000"/>
    <n v="3667434000"/>
    <n v="747356000"/>
    <n v="0"/>
    <n v="740791000"/>
    <x v="5"/>
    <s v="MultiUtilities"/>
  </r>
  <r>
    <s v="ES"/>
    <x v="1"/>
    <x v="1"/>
    <n v="7301204000"/>
    <n v="3997940000"/>
    <n v="914149000"/>
    <n v="0"/>
    <n v="859680000"/>
    <x v="5"/>
    <s v="MultiUtilities"/>
  </r>
  <r>
    <s v="ES"/>
    <x v="2"/>
    <x v="2"/>
    <n v="7741856000"/>
    <n v="4449139000"/>
    <n v="1034507000"/>
    <n v="0"/>
    <n v="625361000"/>
    <x v="5"/>
    <s v="MultiUtilities"/>
  </r>
  <r>
    <s v="ES"/>
    <x v="3"/>
    <x v="3"/>
    <n v="7954827000"/>
    <n v="4416194000"/>
    <n v="1086274000"/>
    <n v="0"/>
    <n v="688195000"/>
    <x v="5"/>
    <s v="MultiUtilities"/>
  </r>
  <r>
    <s v="ESS"/>
    <x v="0"/>
    <x v="0"/>
    <n v="535153000"/>
    <n v="172167000"/>
    <n v="24573000"/>
    <n v="0"/>
    <n v="169173000"/>
    <x v="7"/>
    <s v="Residential REITs"/>
  </r>
  <r>
    <s v="ESS"/>
    <x v="1"/>
    <x v="1"/>
    <n v="610590000"/>
    <n v="197336000"/>
    <n v="26684000"/>
    <n v="0"/>
    <n v="192420000"/>
    <x v="7"/>
    <s v="Residential REITs"/>
  </r>
  <r>
    <s v="ESS"/>
    <x v="2"/>
    <x v="2"/>
    <n v="970938000"/>
    <n v="312546000"/>
    <n v="40878000"/>
    <n v="0"/>
    <n v="360592000"/>
    <x v="7"/>
    <s v="Residential REITs"/>
  </r>
  <r>
    <s v="ESS"/>
    <x v="3"/>
    <x v="3"/>
    <n v="1194407000"/>
    <n v="363508000"/>
    <n v="40090000"/>
    <n v="0"/>
    <n v="453423000"/>
    <x v="7"/>
    <s v="Residential REITs"/>
  </r>
  <r>
    <s v="ETFC"/>
    <x v="0"/>
    <x v="0"/>
    <n v="1365000000"/>
    <s v=" $-   "/>
    <n v="921000000"/>
    <n v="0"/>
    <n v="471000000"/>
    <x v="6"/>
    <s v="Investment Banking &amp; Brokerage"/>
  </r>
  <r>
    <s v="ETFC"/>
    <x v="1"/>
    <x v="1"/>
    <n v="1466000000"/>
    <s v=" $-   "/>
    <n v="888000000"/>
    <n v="0"/>
    <n v="256000000"/>
    <x v="6"/>
    <s v="Investment Banking &amp; Brokerage"/>
  </r>
  <r>
    <s v="ETFC"/>
    <x v="2"/>
    <x v="2"/>
    <n v="1665000000"/>
    <s v=" $-   "/>
    <n v="958000000"/>
    <n v="0"/>
    <n v="136000000"/>
    <x v="6"/>
    <s v="Investment Banking &amp; Brokerage"/>
  </r>
  <r>
    <s v="ETFC"/>
    <x v="3"/>
    <x v="3"/>
    <n v="1403000000"/>
    <s v=" $-   "/>
    <n v="1048000000"/>
    <n v="0"/>
    <n v="61000000"/>
    <x v="6"/>
    <s v="Investment Banking &amp; Brokerage"/>
  </r>
  <r>
    <s v="ETN"/>
    <x v="0"/>
    <x v="0"/>
    <n v="16311000000"/>
    <n v="11448000000"/>
    <n v="2894000000"/>
    <n v="439000000"/>
    <n v="0"/>
    <x v="0"/>
    <s v="Industrial Conglomerates"/>
  </r>
  <r>
    <s v="ETN"/>
    <x v="1"/>
    <x v="1"/>
    <n v="22046000000"/>
    <n v="15369000000"/>
    <n v="3886000000"/>
    <n v="644000000"/>
    <n v="0"/>
    <x v="0"/>
    <s v="Industrial Conglomerates"/>
  </r>
  <r>
    <s v="ETN"/>
    <x v="2"/>
    <x v="2"/>
    <n v="22552000000"/>
    <n v="15646000000"/>
    <n v="3810000000"/>
    <n v="647000000"/>
    <n v="0"/>
    <x v="0"/>
    <s v="Industrial Conglomerates"/>
  </r>
  <r>
    <s v="ETN"/>
    <x v="3"/>
    <x v="3"/>
    <n v="20855000000"/>
    <n v="14292000000"/>
    <n v="3596000000"/>
    <n v="625000000"/>
    <n v="0"/>
    <x v="0"/>
    <s v="Industrial Conglomerates"/>
  </r>
  <r>
    <s v="ETR"/>
    <x v="0"/>
    <x v="0"/>
    <n v="10302079000"/>
    <n v="6583627000"/>
    <n v="917162000"/>
    <n v="0"/>
    <n v="1144585000"/>
    <x v="5"/>
    <s v="Electric Utilities"/>
  </r>
  <r>
    <s v="ETR"/>
    <x v="1"/>
    <x v="1"/>
    <n v="11390947000"/>
    <n v="7588885000"/>
    <n v="888051000"/>
    <n v="0"/>
    <n v="1261044000"/>
    <x v="5"/>
    <s v="Electric Utilities"/>
  </r>
  <r>
    <s v="ETR"/>
    <x v="2"/>
    <x v="2"/>
    <n v="12494921000"/>
    <n v="8126187000"/>
    <n v="863455000"/>
    <n v="0"/>
    <n v="1318638000"/>
    <x v="5"/>
    <s v="Electric Utilities"/>
  </r>
  <r>
    <s v="ETR"/>
    <x v="3"/>
    <x v="3"/>
    <n v="11513251000"/>
    <n v="7449273000"/>
    <n v="1074998000"/>
    <n v="0"/>
    <n v="1337276000"/>
    <x v="5"/>
    <s v="Electric Utilities"/>
  </r>
  <r>
    <s v="EW"/>
    <x v="0"/>
    <x v="0"/>
    <n v="1899600000"/>
    <n v="491000000"/>
    <n v="697400000"/>
    <n v="291300000"/>
    <n v="0"/>
    <x v="3"/>
    <s v="Health Care Equipment"/>
  </r>
  <r>
    <s v="EW"/>
    <x v="1"/>
    <x v="1"/>
    <n v="2045500000"/>
    <n v="516600000"/>
    <n v="749700000"/>
    <n v="323000000"/>
    <n v="0"/>
    <x v="3"/>
    <s v="Health Care Equipment"/>
  </r>
  <r>
    <s v="EW"/>
    <x v="2"/>
    <x v="2"/>
    <n v="2322900000"/>
    <n v="625600000"/>
    <n v="928700000"/>
    <n v="346500000"/>
    <n v="0"/>
    <x v="3"/>
    <s v="Health Care Equipment"/>
  </r>
  <r>
    <s v="EW"/>
    <x v="3"/>
    <x v="3"/>
    <n v="2493700000"/>
    <n v="617200000"/>
    <n v="850700000"/>
    <n v="383100000"/>
    <n v="0"/>
    <x v="3"/>
    <s v="Health Care Equipment"/>
  </r>
  <r>
    <s v="EXC"/>
    <x v="0"/>
    <x v="1"/>
    <n v="24888000000"/>
    <n v="17994000000"/>
    <n v="1095000000"/>
    <n v="0"/>
    <n v="2153000000"/>
    <x v="5"/>
    <s v="MultiUtilities"/>
  </r>
  <r>
    <s v="EXC"/>
    <x v="1"/>
    <x v="2"/>
    <n v="27429000000"/>
    <n v="21571000000"/>
    <n v="1154000000"/>
    <n v="0"/>
    <n v="2314000000"/>
    <x v="5"/>
    <s v="MultiUtilities"/>
  </r>
  <r>
    <s v="EXC"/>
    <x v="2"/>
    <x v="3"/>
    <n v="29447000000"/>
    <n v="21406000000"/>
    <n v="1200000000"/>
    <n v="0"/>
    <n v="2450000000"/>
    <x v="5"/>
    <s v="MultiUtilities"/>
  </r>
  <r>
    <s v="EXC"/>
    <x v="3"/>
    <x v="28"/>
    <n v="31360000000"/>
    <n v="22688000000"/>
    <n v="1576000000"/>
    <n v="0"/>
    <n v="3936000000"/>
    <x v="5"/>
    <s v="MultiUtilities"/>
  </r>
  <r>
    <s v="EXPD"/>
    <x v="0"/>
    <x v="0"/>
    <n v="5992215000"/>
    <n v="4156845000"/>
    <n v="1264632000"/>
    <n v="0"/>
    <n v="39940000"/>
    <x v="0"/>
    <s v="Air Freight &amp; Logistics"/>
  </r>
  <r>
    <s v="EXPD"/>
    <x v="1"/>
    <x v="1"/>
    <n v="6080257000"/>
    <n v="4197404000"/>
    <n v="1282709000"/>
    <n v="0"/>
    <n v="48071000"/>
    <x v="0"/>
    <s v="Air Freight &amp; Logistics"/>
  </r>
  <r>
    <s v="EXPD"/>
    <x v="2"/>
    <x v="2"/>
    <n v="6564721000"/>
    <n v="4583294000"/>
    <n v="1337487000"/>
    <n v="0"/>
    <n v="49292000"/>
    <x v="0"/>
    <s v="Air Freight &amp; Logistics"/>
  </r>
  <r>
    <s v="EXPD"/>
    <x v="3"/>
    <x v="3"/>
    <n v="6616632000"/>
    <n v="4428855000"/>
    <n v="1420281000"/>
    <n v="0"/>
    <n v="46012000"/>
    <x v="0"/>
    <s v="Air Freight &amp; Logistics"/>
  </r>
  <r>
    <s v="EXPE"/>
    <x v="0"/>
    <x v="1"/>
    <n v="4771259000"/>
    <n v="1038034000"/>
    <n v="3151043000"/>
    <n v="0"/>
    <n v="71731000"/>
    <x v="1"/>
    <s v="Internet &amp; Direct Marketing Retail"/>
  </r>
  <r>
    <s v="EXPE"/>
    <x v="1"/>
    <x v="2"/>
    <n v="5763485000"/>
    <n v="1179081000"/>
    <n v="3919856000"/>
    <n v="0"/>
    <n v="76773000"/>
    <x v="1"/>
    <s v="Internet &amp; Direct Marketing Retail"/>
  </r>
  <r>
    <s v="EXPE"/>
    <x v="2"/>
    <x v="3"/>
    <n v="6672317000"/>
    <n v="1309559000"/>
    <n v="4785243000"/>
    <n v="0"/>
    <n v="156458000"/>
    <x v="1"/>
    <s v="Internet &amp; Direct Marketing Retail"/>
  </r>
  <r>
    <s v="EXPE"/>
    <x v="3"/>
    <x v="28"/>
    <n v="8773564000"/>
    <n v="1596698000"/>
    <n v="6280728000"/>
    <n v="0"/>
    <n v="317141000"/>
    <x v="1"/>
    <s v="Internet &amp; Direct Marketing Retail"/>
  </r>
  <r>
    <s v="EXR"/>
    <x v="0"/>
    <x v="0"/>
    <n v="409396000"/>
    <n v="114028000"/>
    <n v="58323000"/>
    <n v="0"/>
    <n v="74453000"/>
    <x v="7"/>
    <s v="Specialized REITs"/>
  </r>
  <r>
    <s v="EXR"/>
    <x v="1"/>
    <x v="1"/>
    <n v="520613000"/>
    <n v="140012000"/>
    <n v="63268000"/>
    <n v="0"/>
    <n v="95232000"/>
    <x v="7"/>
    <s v="Specialized REITs"/>
  </r>
  <r>
    <s v="EXR"/>
    <x v="2"/>
    <x v="2"/>
    <n v="647155000"/>
    <n v="172416000"/>
    <n v="71369000"/>
    <n v="0"/>
    <n v="115076000"/>
    <x v="7"/>
    <s v="Specialized REITs"/>
  </r>
  <r>
    <s v="EXR"/>
    <x v="3"/>
    <x v="3"/>
    <n v="782270000"/>
    <n v="203965000"/>
    <n v="80791000"/>
    <n v="0"/>
    <n v="133457000"/>
    <x v="7"/>
    <s v="Specialized REITs"/>
  </r>
  <r>
    <s v="F"/>
    <x v="0"/>
    <x v="1"/>
    <n v="146917000000"/>
    <n v="123050000000"/>
    <n v="10850000000"/>
    <n v="0"/>
    <n v="0"/>
    <x v="1"/>
    <s v="Automobile Manufacturers"/>
  </r>
  <r>
    <s v="F"/>
    <x v="1"/>
    <x v="2"/>
    <n v="144077000000"/>
    <n v="131903000000"/>
    <n v="11842000000"/>
    <n v="0"/>
    <n v="0"/>
    <x v="1"/>
    <s v="Automobile Manufacturers"/>
  </r>
  <r>
    <s v="F"/>
    <x v="2"/>
    <x v="3"/>
    <n v="149558000000"/>
    <n v="131409000000"/>
    <n v="10502000000"/>
    <n v="0"/>
    <n v="0"/>
    <x v="1"/>
    <s v="Automobile Manufacturers"/>
  </r>
  <r>
    <s v="F"/>
    <x v="3"/>
    <x v="28"/>
    <n v="151800000000"/>
    <n v="135488000000"/>
    <n v="12196000000"/>
    <n v="0"/>
    <n v="0"/>
    <x v="1"/>
    <s v="Automobile Manufacturers"/>
  </r>
  <r>
    <s v="FAST"/>
    <x v="0"/>
    <x v="1"/>
    <n v="3326106000"/>
    <n v="1606661000"/>
    <n v="1007431000"/>
    <n v="0"/>
    <n v="0"/>
    <x v="0"/>
    <s v="Building Products"/>
  </r>
  <r>
    <s v="FAST"/>
    <x v="1"/>
    <x v="2"/>
    <n v="3733507000"/>
    <n v="1836105000"/>
    <n v="1110776000"/>
    <n v="0"/>
    <n v="0"/>
    <x v="0"/>
    <s v="Building Products"/>
  </r>
  <r>
    <s v="FAST"/>
    <x v="2"/>
    <x v="3"/>
    <n v="3869187000"/>
    <n v="1920253000"/>
    <n v="1121590000"/>
    <n v="0"/>
    <n v="0"/>
    <x v="0"/>
    <s v="Building Products"/>
  </r>
  <r>
    <s v="FAST"/>
    <x v="3"/>
    <x v="28"/>
    <n v="3962036000"/>
    <n v="1997259000"/>
    <n v="1169470000"/>
    <n v="0"/>
    <n v="0"/>
    <x v="0"/>
    <s v="Building Products"/>
  </r>
  <r>
    <s v="FB"/>
    <x v="0"/>
    <x v="1"/>
    <n v="7872000000"/>
    <n v="1875000000"/>
    <n v="1778000000"/>
    <n v="1415000000"/>
    <n v="0"/>
    <x v="2"/>
    <s v="Internet Software &amp; Services"/>
  </r>
  <r>
    <s v="FB"/>
    <x v="1"/>
    <x v="2"/>
    <n v="12466000000"/>
    <n v="2153000000"/>
    <n v="2653000000"/>
    <n v="2666000000"/>
    <n v="0"/>
    <x v="2"/>
    <s v="Internet Software &amp; Services"/>
  </r>
  <r>
    <s v="FB"/>
    <x v="2"/>
    <x v="3"/>
    <n v="17928000000"/>
    <n v="2867000000"/>
    <n v="4020000000"/>
    <n v="4816000000"/>
    <n v="0"/>
    <x v="2"/>
    <s v="Internet Software &amp; Services"/>
  </r>
  <r>
    <s v="FB"/>
    <x v="3"/>
    <x v="28"/>
    <n v="27638000000"/>
    <n v="3789000000"/>
    <n v="5503000000"/>
    <n v="5919000000"/>
    <n v="0"/>
    <x v="2"/>
    <s v="Internet Software &amp; Services"/>
  </r>
  <r>
    <s v="FBHS"/>
    <x v="0"/>
    <x v="0"/>
    <n v="3134800000"/>
    <n v="2093200000"/>
    <n v="873100000"/>
    <n v="0"/>
    <n v="7400000"/>
    <x v="0"/>
    <s v="Building Products"/>
  </r>
  <r>
    <s v="FBHS"/>
    <x v="1"/>
    <x v="1"/>
    <n v="3703600000"/>
    <n v="2408500000"/>
    <n v="938700000"/>
    <n v="0"/>
    <n v="9400000"/>
    <x v="0"/>
    <s v="Building Products"/>
  </r>
  <r>
    <s v="FBHS"/>
    <x v="2"/>
    <x v="2"/>
    <n v="4013600000"/>
    <n v="2646700000"/>
    <n v="943300000"/>
    <n v="0"/>
    <n v="13100000"/>
    <x v="0"/>
    <s v="Building Products"/>
  </r>
  <r>
    <s v="FBHS"/>
    <x v="3"/>
    <x v="3"/>
    <n v="4579400000"/>
    <n v="2997500000"/>
    <n v="1047600000"/>
    <n v="0"/>
    <n v="21600000"/>
    <x v="0"/>
    <s v="Building Products"/>
  </r>
  <r>
    <s v="FCX"/>
    <x v="0"/>
    <x v="0"/>
    <n v="18010000000"/>
    <n v="11561000000"/>
    <n v="431000000"/>
    <n v="285000000"/>
    <n v="0"/>
    <x v="8"/>
    <s v="Copper"/>
  </r>
  <r>
    <s v="FCX"/>
    <x v="1"/>
    <x v="1"/>
    <n v="20921000000"/>
    <n v="14637000000"/>
    <n v="657000000"/>
    <n v="210000000"/>
    <n v="0"/>
    <x v="8"/>
    <s v="Copper"/>
  </r>
  <r>
    <s v="FCX"/>
    <x v="2"/>
    <x v="2"/>
    <n v="21438000000"/>
    <n v="19504000000"/>
    <n v="592000000"/>
    <n v="126000000"/>
    <n v="0"/>
    <x v="8"/>
    <s v="Copper"/>
  </r>
  <r>
    <s v="FCX"/>
    <x v="3"/>
    <x v="3"/>
    <n v="15877000000"/>
    <n v="28524000000"/>
    <n v="569000000"/>
    <n v="127000000"/>
    <n v="0"/>
    <x v="8"/>
    <s v="Copper"/>
  </r>
  <r>
    <s v="FDX"/>
    <x v="0"/>
    <x v="83"/>
    <n v="44287000000"/>
    <n v="16448000000"/>
    <n v="20359000000"/>
    <n v="0"/>
    <n v="2386000000"/>
    <x v="0"/>
    <s v="Air Freight &amp; Logistics"/>
  </r>
  <r>
    <s v="FDX"/>
    <x v="1"/>
    <x v="84"/>
    <n v="45567000000"/>
    <n v="17052000000"/>
    <n v="22113000000"/>
    <n v="0"/>
    <n v="2587000000"/>
    <x v="0"/>
    <s v="Air Freight &amp; Logistics"/>
  </r>
  <r>
    <s v="FDX"/>
    <x v="2"/>
    <x v="50"/>
    <n v="47453000000"/>
    <n v="16984000000"/>
    <n v="25715000000"/>
    <n v="0"/>
    <n v="2611000000"/>
    <x v="0"/>
    <s v="Air Freight &amp; Logistics"/>
  </r>
  <r>
    <s v="FDX"/>
    <x v="3"/>
    <x v="85"/>
    <n v="50365000000"/>
    <n v="17327000000"/>
    <n v="27330000000"/>
    <n v="0"/>
    <n v="2631000000"/>
    <x v="0"/>
    <s v="Air Freight &amp; Logistics"/>
  </r>
  <r>
    <s v="FE"/>
    <x v="0"/>
    <x v="0"/>
    <n v="15255000000"/>
    <n v="6717000000"/>
    <n v="5353000000"/>
    <n v="0"/>
    <n v="1051000000"/>
    <x v="5"/>
    <s v="Electric Utilities"/>
  </r>
  <r>
    <s v="FE"/>
    <x v="1"/>
    <x v="1"/>
    <n v="14892000000"/>
    <n v="6459000000"/>
    <n v="4315000000"/>
    <n v="0"/>
    <n v="1741000000"/>
    <x v="5"/>
    <s v="Electric Utilities"/>
  </r>
  <r>
    <s v="FE"/>
    <x v="2"/>
    <x v="2"/>
    <n v="15049000000"/>
    <n v="6996000000"/>
    <n v="5759000000"/>
    <n v="0"/>
    <n v="1232000000"/>
    <x v="5"/>
    <s v="Electric Utilities"/>
  </r>
  <r>
    <s v="FE"/>
    <x v="3"/>
    <x v="3"/>
    <n v="15026000000"/>
    <n v="6173000000"/>
    <n v="4969000000"/>
    <n v="0"/>
    <n v="1550000000"/>
    <x v="5"/>
    <s v="Electric Utilities"/>
  </r>
  <r>
    <s v="FFIV"/>
    <x v="0"/>
    <x v="12"/>
    <n v="1481314000"/>
    <n v="253047000"/>
    <n v="587835000"/>
    <n v="209614000"/>
    <n v="0"/>
    <x v="2"/>
    <s v="Networking Equipment"/>
  </r>
  <r>
    <s v="FFIV"/>
    <x v="1"/>
    <x v="13"/>
    <n v="1732046000"/>
    <n v="309959000"/>
    <n v="664738000"/>
    <n v="263792000"/>
    <n v="0"/>
    <x v="2"/>
    <s v="Networking Equipment"/>
  </r>
  <r>
    <s v="FFIV"/>
    <x v="2"/>
    <x v="14"/>
    <n v="1919823000"/>
    <n v="332261000"/>
    <n v="738080000"/>
    <n v="296583000"/>
    <n v="0"/>
    <x v="2"/>
    <s v="Networking Equipment"/>
  </r>
  <r>
    <s v="FFIV"/>
    <x v="3"/>
    <x v="15"/>
    <n v="1995034000"/>
    <n v="337205000"/>
    <n v="767174000"/>
    <n v="334227000"/>
    <n v="0"/>
    <x v="2"/>
    <s v="Networking Equipment"/>
  </r>
  <r>
    <s v="FIS"/>
    <x v="0"/>
    <x v="0"/>
    <n v="5795800000"/>
    <n v="3956200000"/>
    <n v="763300000"/>
    <n v="0"/>
    <n v="0"/>
    <x v="2"/>
    <s v="Internet Software &amp; Services"/>
  </r>
  <r>
    <s v="FIS"/>
    <x v="1"/>
    <x v="1"/>
    <n v="6063400000"/>
    <n v="4092700000"/>
    <n v="907800000"/>
    <n v="0"/>
    <n v="0"/>
    <x v="2"/>
    <s v="Internet Software &amp; Services"/>
  </r>
  <r>
    <s v="FIS"/>
    <x v="2"/>
    <x v="2"/>
    <n v="6413800000"/>
    <n v="4328300000"/>
    <n v="814900000"/>
    <n v="0"/>
    <n v="0"/>
    <x v="2"/>
    <s v="Internet Software &amp; Services"/>
  </r>
  <r>
    <s v="FIS"/>
    <x v="3"/>
    <x v="3"/>
    <n v="6595200000"/>
    <n v="4393200000"/>
    <n v="1102800000"/>
    <n v="0"/>
    <n v="0"/>
    <x v="2"/>
    <s v="Internet Software &amp; Services"/>
  </r>
  <r>
    <s v="FISV"/>
    <x v="0"/>
    <x v="0"/>
    <n v="4436000000"/>
    <n v="2564000000"/>
    <n v="824000000"/>
    <n v="0"/>
    <n v="0"/>
    <x v="2"/>
    <s v="Internet Software &amp; Services"/>
  </r>
  <r>
    <s v="FISV"/>
    <x v="1"/>
    <x v="1"/>
    <n v="4814000000"/>
    <n v="2776000000"/>
    <n v="977000000"/>
    <n v="0"/>
    <n v="0"/>
    <x v="2"/>
    <s v="Internet Software &amp; Services"/>
  </r>
  <r>
    <s v="FISV"/>
    <x v="2"/>
    <x v="2"/>
    <n v="5066000000"/>
    <n v="2881000000"/>
    <n v="975000000"/>
    <n v="0"/>
    <n v="0"/>
    <x v="2"/>
    <s v="Internet Software &amp; Services"/>
  </r>
  <r>
    <s v="FISV"/>
    <x v="3"/>
    <x v="3"/>
    <n v="5254000000"/>
    <n v="2909000000"/>
    <n v="1034000000"/>
    <n v="0"/>
    <n v="0"/>
    <x v="2"/>
    <s v="Internet Software &amp; Services"/>
  </r>
  <r>
    <s v="FL"/>
    <x v="0"/>
    <x v="92"/>
    <n v="6182000000"/>
    <n v="4148000000"/>
    <n v="1294000000"/>
    <n v="0"/>
    <n v="118000000"/>
    <x v="1"/>
    <s v="Apparel Retail"/>
  </r>
  <r>
    <s v="FL"/>
    <x v="1"/>
    <x v="46"/>
    <n v="6505000000"/>
    <n v="4372000000"/>
    <n v="1334000000"/>
    <n v="0"/>
    <n v="133000000"/>
    <x v="1"/>
    <s v="Apparel Retail"/>
  </r>
  <r>
    <s v="FL"/>
    <x v="2"/>
    <x v="26"/>
    <n v="7151000000"/>
    <n v="4777000000"/>
    <n v="1426000000"/>
    <n v="0"/>
    <n v="139000000"/>
    <x v="1"/>
    <s v="Apparel Retail"/>
  </r>
  <r>
    <s v="FL"/>
    <x v="3"/>
    <x v="47"/>
    <n v="7412000000"/>
    <n v="4907000000"/>
    <n v="1415000000"/>
    <n v="0"/>
    <n v="148000000"/>
    <x v="1"/>
    <s v="Apparel Retail"/>
  </r>
  <r>
    <s v="FLIR"/>
    <x v="0"/>
    <x v="0"/>
    <n v="1405358000"/>
    <n v="670174000"/>
    <n v="292500000"/>
    <n v="137354000"/>
    <n v="0"/>
    <x v="2"/>
    <s v="Electronic Equipment &amp; Instruments"/>
  </r>
  <r>
    <s v="FLIR"/>
    <x v="1"/>
    <x v="1"/>
    <n v="1496372000"/>
    <n v="759362000"/>
    <n v="322739000"/>
    <n v="147696000"/>
    <n v="0"/>
    <x v="2"/>
    <s v="Electronic Equipment &amp; Instruments"/>
  </r>
  <r>
    <s v="FLIR"/>
    <x v="2"/>
    <x v="2"/>
    <n v="1530654000"/>
    <n v="780281000"/>
    <n v="331995000"/>
    <n v="142751000"/>
    <n v="0"/>
    <x v="2"/>
    <s v="Electronic Equipment &amp; Instruments"/>
  </r>
  <r>
    <s v="FLIR"/>
    <x v="3"/>
    <x v="3"/>
    <n v="1557067000"/>
    <n v="803506000"/>
    <n v="313544000"/>
    <n v="132892000"/>
    <n v="0"/>
    <x v="2"/>
    <s v="Electronic Equipment &amp; Instruments"/>
  </r>
  <r>
    <s v="FLR"/>
    <x v="0"/>
    <x v="1"/>
    <n v="27351573000"/>
    <n v="25986382000"/>
    <n v="175148000"/>
    <n v="0"/>
    <n v="0"/>
    <x v="0"/>
    <s v="Diversified Commercial Services"/>
  </r>
  <r>
    <s v="FLR"/>
    <x v="1"/>
    <x v="2"/>
    <n v="21531577000"/>
    <n v="20132544000"/>
    <n v="182711000"/>
    <n v="0"/>
    <n v="0"/>
    <x v="0"/>
    <s v="Diversified Commercial Services"/>
  </r>
  <r>
    <s v="FLR"/>
    <x v="2"/>
    <x v="3"/>
    <n v="18114048000"/>
    <n v="17019352000"/>
    <n v="408225000"/>
    <n v="0"/>
    <n v="0"/>
    <x v="0"/>
    <s v="Diversified Commercial Services"/>
  </r>
  <r>
    <s v="FLR"/>
    <x v="3"/>
    <x v="28"/>
    <n v="19036525000"/>
    <n v="18246209000"/>
    <n v="191073000"/>
    <n v="0"/>
    <n v="0"/>
    <x v="0"/>
    <s v="Diversified Commercial Services"/>
  </r>
  <r>
    <s v="FLS"/>
    <x v="0"/>
    <x v="1"/>
    <n v="4954619000"/>
    <n v="3266524000"/>
    <n v="966829000"/>
    <n v="0"/>
    <n v="0"/>
    <x v="0"/>
    <s v="Industrial Machinery"/>
  </r>
  <r>
    <s v="FLS"/>
    <x v="1"/>
    <x v="2"/>
    <n v="4877885000"/>
    <n v="3163268000"/>
    <n v="936900000"/>
    <n v="0"/>
    <n v="0"/>
    <x v="0"/>
    <s v="Industrial Machinery"/>
  </r>
  <r>
    <s v="FLS"/>
    <x v="2"/>
    <x v="3"/>
    <n v="4561030000"/>
    <n v="3073712000"/>
    <n v="971611000"/>
    <n v="0"/>
    <n v="0"/>
    <x v="0"/>
    <s v="Industrial Machinery"/>
  </r>
  <r>
    <s v="FLS"/>
    <x v="3"/>
    <x v="28"/>
    <n v="3991462000"/>
    <n v="2759908000"/>
    <n v="965322000"/>
    <n v="0"/>
    <n v="0"/>
    <x v="0"/>
    <s v="Industrial Machinery"/>
  </r>
  <r>
    <s v="FMC"/>
    <x v="0"/>
    <x v="0"/>
    <n v="3409900000"/>
    <n v="2141600000"/>
    <n v="489700000"/>
    <n v="112000000"/>
    <n v="0"/>
    <x v="8"/>
    <s v="Diversified Chemicals"/>
  </r>
  <r>
    <s v="FMC"/>
    <x v="1"/>
    <x v="1"/>
    <n v="3130700000"/>
    <n v="1929800000"/>
    <n v="496100000"/>
    <n v="115600000"/>
    <n v="0"/>
    <x v="8"/>
    <s v="Diversified Chemicals"/>
  </r>
  <r>
    <s v="FMC"/>
    <x v="2"/>
    <x v="2"/>
    <n v="3258700000"/>
    <n v="2047800000"/>
    <n v="589800000"/>
    <n v="126300000"/>
    <n v="0"/>
    <x v="8"/>
    <s v="Diversified Chemicals"/>
  </r>
  <r>
    <s v="FMC"/>
    <x v="3"/>
    <x v="3"/>
    <n v="3276500000"/>
    <n v="2201100000"/>
    <n v="737900000"/>
    <n v="143700000"/>
    <n v="0"/>
    <x v="8"/>
    <s v="Diversified Chemicals"/>
  </r>
  <r>
    <s v="FRT"/>
    <x v="0"/>
    <x v="1"/>
    <n v="637413000"/>
    <n v="190454000"/>
    <n v="31970000"/>
    <n v="0"/>
    <n v="160828000"/>
    <x v="7"/>
    <s v="Retail REITs"/>
  </r>
  <r>
    <s v="FRT"/>
    <x v="1"/>
    <x v="2"/>
    <n v="686090000"/>
    <n v="211923000"/>
    <n v="32316000"/>
    <n v="0"/>
    <n v="170814000"/>
    <x v="7"/>
    <s v="Retail REITs"/>
  </r>
  <r>
    <s v="FRT"/>
    <x v="2"/>
    <x v="3"/>
    <n v="744012000"/>
    <n v="233417000"/>
    <n v="35645000"/>
    <n v="0"/>
    <n v="174796000"/>
    <x v="7"/>
    <s v="Retail REITs"/>
  </r>
  <r>
    <s v="FRT"/>
    <x v="3"/>
    <x v="28"/>
    <n v="801591000"/>
    <n v="253612000"/>
    <n v="33399000"/>
    <n v="0"/>
    <n v="193585000"/>
    <x v="7"/>
    <s v="Retail REITs"/>
  </r>
  <r>
    <s v="FSLR"/>
    <x v="0"/>
    <x v="0"/>
    <n v="3368545000"/>
    <n v="2515796000"/>
    <n v="280928000"/>
    <n v="132460000"/>
    <n v="0"/>
    <x v="2"/>
    <s v="Semiconductors"/>
  </r>
  <r>
    <s v="FSLR"/>
    <x v="1"/>
    <x v="1"/>
    <n v="3309616000"/>
    <n v="2444984000"/>
    <n v="270261000"/>
    <n v="134300000"/>
    <n v="0"/>
    <x v="2"/>
    <s v="Semiconductors"/>
  </r>
  <r>
    <s v="FSLR"/>
    <x v="2"/>
    <x v="2"/>
    <n v="3391187000"/>
    <n v="2566246000"/>
    <n v="253827000"/>
    <n v="143969000"/>
    <n v="0"/>
    <x v="2"/>
    <s v="Semiconductors"/>
  </r>
  <r>
    <s v="FSLR"/>
    <x v="3"/>
    <x v="3"/>
    <n v="3578995000"/>
    <n v="2659728000"/>
    <n v="255192000"/>
    <n v="130593000"/>
    <n v="0"/>
    <x v="2"/>
    <s v="Semiconductors"/>
  </r>
  <r>
    <s v="FTR"/>
    <x v="0"/>
    <x v="0"/>
    <n v="5011853000"/>
    <s v=" $-   "/>
    <n v="2676141000"/>
    <n v="0"/>
    <n v="1266807000"/>
    <x v="10"/>
    <s v="Integrated Telecommunications Services"/>
  </r>
  <r>
    <s v="FTR"/>
    <x v="1"/>
    <x v="1"/>
    <n v="4762000000"/>
    <s v=" $-   "/>
    <n v="2616000000"/>
    <n v="0"/>
    <n v="1170000000"/>
    <x v="10"/>
    <s v="Integrated Telecommunications Services"/>
  </r>
  <r>
    <s v="FTR"/>
    <x v="2"/>
    <x v="2"/>
    <n v="4772000000"/>
    <s v=" $-   "/>
    <n v="2671000000"/>
    <n v="0"/>
    <n v="1139000000"/>
    <x v="10"/>
    <s v="Integrated Telecommunications Services"/>
  </r>
  <r>
    <s v="FTR"/>
    <x v="3"/>
    <x v="3"/>
    <n v="5576000000"/>
    <s v=" $-   "/>
    <n v="3275000000"/>
    <n v="0"/>
    <n v="1320000000"/>
    <x v="10"/>
    <s v="Integrated Telecommunications Services"/>
  </r>
  <r>
    <s v="GD"/>
    <x v="0"/>
    <x v="1"/>
    <n v="30930000000"/>
    <n v="25202000000"/>
    <n v="2039000000"/>
    <n v="0"/>
    <n v="0"/>
    <x v="0"/>
    <s v="Aerospace &amp; Defense"/>
  </r>
  <r>
    <s v="GD"/>
    <x v="1"/>
    <x v="2"/>
    <n v="30852000000"/>
    <n v="24979000000"/>
    <n v="1984000000"/>
    <n v="0"/>
    <n v="0"/>
    <x v="0"/>
    <s v="Aerospace &amp; Defense"/>
  </r>
  <r>
    <s v="GD"/>
    <x v="2"/>
    <x v="3"/>
    <n v="31469000000"/>
    <n v="25339000000"/>
    <n v="1952000000"/>
    <n v="0"/>
    <n v="0"/>
    <x v="0"/>
    <s v="Aerospace &amp; Defense"/>
  </r>
  <r>
    <s v="GD"/>
    <x v="3"/>
    <x v="28"/>
    <n v="31353000000"/>
    <n v="25104000000"/>
    <n v="1940000000"/>
    <n v="0"/>
    <n v="0"/>
    <x v="0"/>
    <s v="Aerospace &amp; Defense"/>
  </r>
  <r>
    <s v="GGP"/>
    <x v="0"/>
    <x v="0"/>
    <n v="2426301000"/>
    <n v="800336000"/>
    <n v="72163000"/>
    <n v="0"/>
    <n v="768820000"/>
    <x v="7"/>
    <s v="Retail REITs"/>
  </r>
  <r>
    <s v="GGP"/>
    <x v="1"/>
    <x v="1"/>
    <n v="2486017000"/>
    <n v="815095000"/>
    <n v="76864000"/>
    <n v="0"/>
    <n v="749722000"/>
    <x v="7"/>
    <s v="Retail REITs"/>
  </r>
  <r>
    <s v="GGP"/>
    <x v="2"/>
    <x v="2"/>
    <n v="2535559000"/>
    <n v="783602000"/>
    <n v="88705000"/>
    <n v="0"/>
    <n v="708406000"/>
    <x v="7"/>
    <s v="Retail REITs"/>
  </r>
  <r>
    <s v="GGP"/>
    <x v="3"/>
    <x v="3"/>
    <n v="2403906000"/>
    <n v="747276000"/>
    <n v="72363000"/>
    <n v="0"/>
    <n v="643689000"/>
    <x v="7"/>
    <s v="Retail REITs"/>
  </r>
  <r>
    <s v="GILD"/>
    <x v="0"/>
    <x v="0"/>
    <n v="9702000000"/>
    <n v="2471000000"/>
    <n v="1461000000"/>
    <n v="1760000000"/>
    <n v="0"/>
    <x v="3"/>
    <s v="Biotechnology"/>
  </r>
  <r>
    <s v="GILD"/>
    <x v="1"/>
    <x v="1"/>
    <n v="11202000000"/>
    <n v="2859000000"/>
    <n v="1699000000"/>
    <n v="2120000000"/>
    <n v="0"/>
    <x v="3"/>
    <s v="Biotechnology"/>
  </r>
  <r>
    <s v="GILD"/>
    <x v="2"/>
    <x v="2"/>
    <n v="24890000000"/>
    <n v="3788000000"/>
    <n v="2983000000"/>
    <n v="2854000000"/>
    <n v="0"/>
    <x v="3"/>
    <s v="Biotechnology"/>
  </r>
  <r>
    <s v="GILD"/>
    <x v="3"/>
    <x v="3"/>
    <n v="32639000000"/>
    <n v="4006000000"/>
    <n v="3426000000"/>
    <n v="3014000000"/>
    <n v="0"/>
    <x v="3"/>
    <s v="Biotechnology"/>
  </r>
  <r>
    <s v="GIS"/>
    <x v="0"/>
    <x v="48"/>
    <n v="17774100000"/>
    <n v="11350200000"/>
    <n v="3552300000"/>
    <n v="0"/>
    <n v="0"/>
    <x v="4"/>
    <s v="Packaged Foods &amp; Meats"/>
  </r>
  <r>
    <s v="GIS"/>
    <x v="1"/>
    <x v="49"/>
    <n v="17909600000"/>
    <n v="11539800000"/>
    <n v="3474300000"/>
    <n v="0"/>
    <n v="0"/>
    <x v="4"/>
    <s v="Packaged Foods &amp; Meats"/>
  </r>
  <r>
    <s v="GIS"/>
    <x v="2"/>
    <x v="50"/>
    <n v="17630300000"/>
    <n v="11681100000"/>
    <n v="3328000000"/>
    <n v="0"/>
    <n v="0"/>
    <x v="4"/>
    <s v="Packaged Foods &amp; Meats"/>
  </r>
  <r>
    <s v="GIS"/>
    <x v="3"/>
    <x v="51"/>
    <n v="16563100000"/>
    <n v="10733600000"/>
    <n v="3118900000"/>
    <n v="0"/>
    <n v="0"/>
    <x v="4"/>
    <s v="Packaged Foods &amp; Meats"/>
  </r>
  <r>
    <s v="GLW"/>
    <x v="0"/>
    <x v="1"/>
    <n v="7819000000"/>
    <n v="4495000000"/>
    <n v="1126000000"/>
    <n v="710000000"/>
    <n v="31000000"/>
    <x v="2"/>
    <s v="Electronic Components"/>
  </r>
  <r>
    <s v="GLW"/>
    <x v="1"/>
    <x v="2"/>
    <n v="9715000000"/>
    <n v="5663000000"/>
    <n v="1202000000"/>
    <n v="815000000"/>
    <n v="33000000"/>
    <x v="2"/>
    <s v="Electronic Components"/>
  </r>
  <r>
    <s v="GLW"/>
    <x v="2"/>
    <x v="3"/>
    <n v="9111000000"/>
    <n v="5458000000"/>
    <n v="1508000000"/>
    <n v="769000000"/>
    <n v="54000000"/>
    <x v="2"/>
    <s v="Electronic Components"/>
  </r>
  <r>
    <s v="GLW"/>
    <x v="3"/>
    <x v="28"/>
    <n v="9390000000"/>
    <n v="5644000000"/>
    <n v="1472000000"/>
    <n v="742000000"/>
    <n v="64000000"/>
    <x v="2"/>
    <s v="Electronic Components"/>
  </r>
  <r>
    <s v="GM"/>
    <x v="0"/>
    <x v="1"/>
    <n v="155427000000"/>
    <n v="137373000000"/>
    <n v="12382000000"/>
    <n v="0"/>
    <n v="0"/>
    <x v="1"/>
    <s v="Automobile Manufacturers"/>
  </r>
  <r>
    <s v="GM"/>
    <x v="1"/>
    <x v="2"/>
    <n v="155929000000"/>
    <n v="142121000000"/>
    <n v="12158000000"/>
    <n v="0"/>
    <n v="0"/>
    <x v="1"/>
    <s v="Automobile Manufacturers"/>
  </r>
  <r>
    <s v="GM"/>
    <x v="2"/>
    <x v="3"/>
    <n v="152356000000"/>
    <n v="134054000000"/>
    <n v="13405000000"/>
    <n v="0"/>
    <n v="0"/>
    <x v="1"/>
    <s v="Automobile Manufacturers"/>
  </r>
  <r>
    <s v="GM"/>
    <x v="3"/>
    <x v="28"/>
    <n v="166380000000"/>
    <n v="145125000000"/>
    <n v="11710000000"/>
    <n v="0"/>
    <n v="0"/>
    <x v="1"/>
    <s v="Automobile Manufacturers"/>
  </r>
  <r>
    <s v="GPC"/>
    <x v="0"/>
    <x v="0"/>
    <n v="13013868000"/>
    <n v="9235777000"/>
    <n v="2656530000"/>
    <n v="0"/>
    <n v="98383000"/>
    <x v="1"/>
    <s v="Specialty Stores"/>
  </r>
  <r>
    <s v="GPC"/>
    <x v="1"/>
    <x v="1"/>
    <n v="14077843000"/>
    <n v="9857923000"/>
    <n v="3028028000"/>
    <n v="0"/>
    <n v="133957000"/>
    <x v="1"/>
    <s v="Specialty Stores"/>
  </r>
  <r>
    <s v="GPC"/>
    <x v="2"/>
    <x v="2"/>
    <n v="15341647000"/>
    <n v="10747886000"/>
    <n v="3314030000"/>
    <n v="0"/>
    <n v="148313000"/>
    <x v="1"/>
    <s v="Specialty Stores"/>
  </r>
  <r>
    <s v="GPC"/>
    <x v="3"/>
    <x v="3"/>
    <n v="15280044000"/>
    <n v="10724192000"/>
    <n v="3277390000"/>
    <n v="0"/>
    <n v="141675000"/>
    <x v="1"/>
    <s v="Specialty Stores"/>
  </r>
  <r>
    <s v="GPN"/>
    <x v="0"/>
    <x v="83"/>
    <n v="2375923000"/>
    <n v="862075000"/>
    <n v="1156635000"/>
    <n v="0"/>
    <n v="0"/>
    <x v="2"/>
    <s v="Data Processing &amp; Outsourced Services"/>
  </r>
  <r>
    <s v="GPN"/>
    <x v="1"/>
    <x v="84"/>
    <n v="2554236000"/>
    <n v="952225000"/>
    <n v="1196512000"/>
    <n v="0"/>
    <n v="0"/>
    <x v="2"/>
    <s v="Data Processing &amp; Outsourced Services"/>
  </r>
  <r>
    <s v="GPN"/>
    <x v="2"/>
    <x v="50"/>
    <n v="2773718000"/>
    <n v="1022107000"/>
    <n v="1295014000"/>
    <n v="0"/>
    <n v="0"/>
    <x v="2"/>
    <s v="Data Processing &amp; Outsourced Services"/>
  </r>
  <r>
    <s v="GPN"/>
    <x v="3"/>
    <x v="85"/>
    <n v="2898150000"/>
    <n v="1147639000"/>
    <n v="1325567000"/>
    <n v="0"/>
    <n v="0"/>
    <x v="2"/>
    <s v="Data Processing &amp; Outsourced Services"/>
  </r>
  <r>
    <s v="GPS"/>
    <x v="0"/>
    <x v="92"/>
    <n v="15651000000"/>
    <n v="9480000000"/>
    <s v=" $-   "/>
    <n v="0"/>
    <n v="0"/>
    <x v="1"/>
    <s v="Apparel Retail"/>
  </r>
  <r>
    <s v="GPS"/>
    <x v="1"/>
    <x v="46"/>
    <n v="16148000000"/>
    <n v="9855000000"/>
    <s v=" $-   "/>
    <n v="0"/>
    <n v="0"/>
    <x v="1"/>
    <s v="Apparel Retail"/>
  </r>
  <r>
    <s v="GPS"/>
    <x v="2"/>
    <x v="26"/>
    <n v="16435000000"/>
    <n v="10146000000"/>
    <s v=" $-   "/>
    <n v="0"/>
    <n v="0"/>
    <x v="1"/>
    <s v="Apparel Retail"/>
  </r>
  <r>
    <s v="GPS"/>
    <x v="3"/>
    <x v="47"/>
    <n v="15797000000"/>
    <n v="10077000000"/>
    <s v=" $-   "/>
    <n v="0"/>
    <n v="0"/>
    <x v="1"/>
    <s v="Apparel Retail"/>
  </r>
  <r>
    <s v="GRMN"/>
    <x v="0"/>
    <x v="4"/>
    <n v="2715675000"/>
    <n v="1277195000"/>
    <n v="508547000"/>
    <n v="325773000"/>
    <n v="0"/>
    <x v="1"/>
    <s v="Consumer Electronics"/>
  </r>
  <r>
    <s v="GRMN"/>
    <x v="1"/>
    <x v="5"/>
    <n v="2631851000"/>
    <n v="1224551000"/>
    <n v="468345000"/>
    <n v="364923000"/>
    <n v="0"/>
    <x v="1"/>
    <s v="Consumer Electronics"/>
  </r>
  <r>
    <s v="GRMN"/>
    <x v="2"/>
    <x v="97"/>
    <n v="2870658000"/>
    <n v="1266246000"/>
    <n v="518665000"/>
    <n v="395121000"/>
    <n v="0"/>
    <x v="1"/>
    <s v="Consumer Electronics"/>
  </r>
  <r>
    <s v="GRMN"/>
    <x v="3"/>
    <x v="98"/>
    <n v="2820270000"/>
    <n v="1281566000"/>
    <n v="562080000"/>
    <n v="427043000"/>
    <n v="0"/>
    <x v="1"/>
    <s v="Consumer Electronics"/>
  </r>
  <r>
    <s v="GT"/>
    <x v="0"/>
    <x v="1"/>
    <n v="19540000000"/>
    <n v="15422000000"/>
    <n v="2816000000"/>
    <n v="0"/>
    <n v="0"/>
    <x v="1"/>
    <s v="Tires &amp; Rubber"/>
  </r>
  <r>
    <s v="GT"/>
    <x v="1"/>
    <x v="2"/>
    <n v="18138000000"/>
    <n v="13906000000"/>
    <n v="2815000000"/>
    <n v="0"/>
    <n v="0"/>
    <x v="1"/>
    <s v="Tires &amp; Rubber"/>
  </r>
  <r>
    <s v="GT"/>
    <x v="2"/>
    <x v="3"/>
    <n v="16443000000"/>
    <n v="12164000000"/>
    <n v="2728000000"/>
    <n v="0"/>
    <n v="0"/>
    <x v="1"/>
    <s v="Tires &amp; Rubber"/>
  </r>
  <r>
    <s v="GT"/>
    <x v="3"/>
    <x v="28"/>
    <n v="15158000000"/>
    <n v="10972000000"/>
    <n v="2617000000"/>
    <n v="0"/>
    <n v="0"/>
    <x v="1"/>
    <s v="Tires &amp; Rubber"/>
  </r>
  <r>
    <s v="GWW"/>
    <x v="0"/>
    <x v="0"/>
    <n v="8950045000"/>
    <n v="5033885000"/>
    <n v="2785035000"/>
    <n v="0"/>
    <n v="0"/>
    <x v="0"/>
    <s v="Industrial Materials"/>
  </r>
  <r>
    <s v="GWW"/>
    <x v="1"/>
    <x v="1"/>
    <n v="9437758000"/>
    <n v="5301275000"/>
    <n v="2839629000"/>
    <n v="0"/>
    <n v="0"/>
    <x v="0"/>
    <s v="Industrial Materials"/>
  </r>
  <r>
    <s v="GWW"/>
    <x v="2"/>
    <x v="2"/>
    <n v="9964953000"/>
    <n v="5650711000"/>
    <n v="2967125000"/>
    <n v="0"/>
    <n v="0"/>
    <x v="0"/>
    <s v="Industrial Materials"/>
  </r>
  <r>
    <s v="GWW"/>
    <x v="3"/>
    <x v="3"/>
    <n v="9973384000"/>
    <n v="5741956000"/>
    <n v="2931108000"/>
    <n v="0"/>
    <n v="0"/>
    <x v="0"/>
    <s v="Industrial Materials"/>
  </r>
  <r>
    <s v="HAL"/>
    <x v="0"/>
    <x v="1"/>
    <n v="29402000000"/>
    <n v="24931000000"/>
    <n v="1333000000"/>
    <n v="0"/>
    <n v="0"/>
    <x v="9"/>
    <s v="Oil &amp; Gas Equipment &amp; Services"/>
  </r>
  <r>
    <s v="HAL"/>
    <x v="1"/>
    <x v="2"/>
    <n v="32870000000"/>
    <n v="27334000000"/>
    <n v="293000000"/>
    <n v="0"/>
    <n v="0"/>
    <x v="9"/>
    <s v="Oil &amp; Gas Equipment &amp; Services"/>
  </r>
  <r>
    <s v="HAL"/>
    <x v="2"/>
    <x v="3"/>
    <n v="23633000000"/>
    <n v="21113000000"/>
    <n v="200000000"/>
    <n v="0"/>
    <n v="0"/>
    <x v="9"/>
    <s v="Oil &amp; Gas Equipment &amp; Services"/>
  </r>
  <r>
    <s v="HAL"/>
    <x v="3"/>
    <x v="28"/>
    <n v="15887000000"/>
    <n v="15023000000"/>
    <n v="228000000"/>
    <n v="0"/>
    <n v="0"/>
    <x v="9"/>
    <s v="Oil &amp; Gas Equipment &amp; Services"/>
  </r>
  <r>
    <s v="HAR"/>
    <x v="0"/>
    <x v="52"/>
    <n v="4297842000"/>
    <n v="3193722000"/>
    <n v="902869000"/>
    <n v="0"/>
    <n v="0"/>
    <x v="1"/>
    <s v="Consumer Electronics"/>
  </r>
  <r>
    <s v="HAR"/>
    <x v="1"/>
    <x v="53"/>
    <n v="5348483000"/>
    <n v="3891816000"/>
    <n v="1126940000"/>
    <n v="0"/>
    <n v="0"/>
    <x v="1"/>
    <s v="Consumer Electronics"/>
  </r>
  <r>
    <s v="HAR"/>
    <x v="2"/>
    <x v="54"/>
    <n v="6155297000"/>
    <n v="4338193000"/>
    <n v="1347510000"/>
    <n v="0"/>
    <n v="0"/>
    <x v="1"/>
    <s v="Consumer Electronics"/>
  </r>
  <r>
    <s v="HAR"/>
    <x v="3"/>
    <x v="55"/>
    <n v="6911676000"/>
    <n v="4818585000"/>
    <n v="1513064000"/>
    <n v="0"/>
    <n v="0"/>
    <x v="1"/>
    <s v="Consumer Electronics"/>
  </r>
  <r>
    <s v="HAS"/>
    <x v="0"/>
    <x v="0"/>
    <n v="4088983000"/>
    <n v="1671980000"/>
    <n v="1269586000"/>
    <n v="201197000"/>
    <n v="92369000"/>
    <x v="1"/>
    <s v="Leisure Products"/>
  </r>
  <r>
    <s v="HAS"/>
    <x v="1"/>
    <x v="99"/>
    <n v="4082157000"/>
    <n v="1672901000"/>
    <n v="1269777000"/>
    <n v="207591000"/>
    <n v="125876000"/>
    <x v="1"/>
    <s v="Leisure Products"/>
  </r>
  <r>
    <s v="HAS"/>
    <x v="2"/>
    <x v="100"/>
    <n v="4277207000"/>
    <n v="1698372000"/>
    <n v="1315793000"/>
    <n v="222556000"/>
    <n v="99794000"/>
    <x v="1"/>
    <s v="Leisure Products"/>
  </r>
  <r>
    <s v="HAS"/>
    <x v="3"/>
    <x v="101"/>
    <n v="4447509000"/>
    <n v="1677033000"/>
    <n v="1370183000"/>
    <n v="242944000"/>
    <n v="86171000"/>
    <x v="1"/>
    <s v="Leisure Products"/>
  </r>
  <r>
    <s v="HBAN"/>
    <x v="0"/>
    <x v="0"/>
    <n v="3036584000"/>
    <n v="162167000"/>
    <n v="1789327000"/>
    <n v="0"/>
    <n v="193937000"/>
    <x v="6"/>
    <s v="Banks"/>
  </r>
  <r>
    <s v="HBAN"/>
    <x v="1"/>
    <x v="1"/>
    <n v="2872833000"/>
    <n v="116241000"/>
    <n v="1716639000"/>
    <n v="0"/>
    <n v="131409000"/>
    <x v="6"/>
    <s v="Banks"/>
  </r>
  <r>
    <s v="HBAN"/>
    <x v="2"/>
    <x v="2"/>
    <n v="2955641000"/>
    <n v="86453000"/>
    <n v="1843069000"/>
    <n v="0"/>
    <n v="120266000"/>
    <x v="6"/>
    <s v="Banks"/>
  </r>
  <r>
    <s v="HBAN"/>
    <x v="3"/>
    <x v="3"/>
    <n v="3153251000"/>
    <n v="82175000"/>
    <n v="1948041000"/>
    <n v="0"/>
    <n v="127821000"/>
    <x v="6"/>
    <s v="Banks"/>
  </r>
  <r>
    <s v="HBI"/>
    <x v="0"/>
    <x v="5"/>
    <n v="4627802000"/>
    <n v="3016109000"/>
    <n v="1096507000"/>
    <n v="0"/>
    <n v="0"/>
    <x v="1"/>
    <s v="Apparel, Accessories &amp; Luxury Goods"/>
  </r>
  <r>
    <s v="HBI"/>
    <x v="1"/>
    <x v="6"/>
    <n v="5324746000"/>
    <n v="3420339000"/>
    <n v="1340453000"/>
    <n v="0"/>
    <n v="0"/>
    <x v="1"/>
    <s v="Apparel, Accessories &amp; Luxury Goods"/>
  </r>
  <r>
    <s v="HBI"/>
    <x v="2"/>
    <x v="7"/>
    <n v="5731549000"/>
    <n v="3595217000"/>
    <n v="1541214000"/>
    <n v="0"/>
    <n v="0"/>
    <x v="1"/>
    <s v="Apparel, Accessories &amp; Luxury Goods"/>
  </r>
  <r>
    <s v="HBI"/>
    <x v="3"/>
    <x v="28"/>
    <n v="6028199000"/>
    <n v="3752151000"/>
    <n v="1500399000"/>
    <n v="0"/>
    <n v="0"/>
    <x v="1"/>
    <s v="Apparel, Accessories &amp; Luxury Goods"/>
  </r>
  <r>
    <s v="HCA"/>
    <x v="0"/>
    <x v="0"/>
    <n v="33013000000"/>
    <n v="5717000000"/>
    <n v="20801000000"/>
    <n v="0"/>
    <n v="1679000000"/>
    <x v="3"/>
    <s v="Health Care Facilities"/>
  </r>
  <r>
    <s v="HCA"/>
    <x v="1"/>
    <x v="1"/>
    <n v="34182000000"/>
    <n v="5970000000"/>
    <n v="21667000000"/>
    <n v="0"/>
    <n v="1753000000"/>
    <x v="3"/>
    <s v="Health Care Facilities"/>
  </r>
  <r>
    <s v="HCA"/>
    <x v="2"/>
    <x v="2"/>
    <n v="36918000000"/>
    <n v="6262000000"/>
    <n v="23271000000"/>
    <n v="0"/>
    <n v="1820000000"/>
    <x v="3"/>
    <s v="Health Care Facilities"/>
  </r>
  <r>
    <s v="HCA"/>
    <x v="3"/>
    <x v="3"/>
    <n v="39678000000"/>
    <n v="6638000000"/>
    <n v="25171000000"/>
    <n v="0"/>
    <n v="1904000000"/>
    <x v="3"/>
    <s v="Health Care Facilities"/>
  </r>
  <r>
    <s v="HCN"/>
    <x v="0"/>
    <x v="0"/>
    <n v="1765979000"/>
    <n v="567989000"/>
    <n v="158950000"/>
    <n v="0"/>
    <n v="506220000"/>
    <x v="7"/>
    <s v="REITs"/>
  </r>
  <r>
    <s v="HCN"/>
    <x v="1"/>
    <x v="1"/>
    <n v="2847945000"/>
    <n v="1206813000"/>
    <n v="241719000"/>
    <n v="0"/>
    <n v="865800000"/>
    <x v="7"/>
    <s v="REITs"/>
  </r>
  <r>
    <s v="HCN"/>
    <x v="2"/>
    <x v="2"/>
    <n v="3305879000"/>
    <n v="1403358000"/>
    <n v="212481000"/>
    <n v="0"/>
    <n v="844130000"/>
    <x v="7"/>
    <s v="REITs"/>
  </r>
  <r>
    <s v="HCN"/>
    <x v="3"/>
    <x v="3"/>
    <n v="3775685000"/>
    <n v="1622257000"/>
    <n v="258342000"/>
    <n v="0"/>
    <n v="826240000"/>
    <x v="7"/>
    <s v="REITs"/>
  </r>
  <r>
    <s v="HCP"/>
    <x v="0"/>
    <x v="1"/>
    <n v="2013719000"/>
    <s v=" $-   "/>
    <n v="401324000"/>
    <n v="0"/>
    <n v="423312000"/>
    <x v="7"/>
    <s v="REITs"/>
  </r>
  <r>
    <s v="HCP"/>
    <x v="1"/>
    <x v="2"/>
    <n v="1563210000"/>
    <s v=" $-   "/>
    <n v="463059000"/>
    <n v="0"/>
    <n v="455016000"/>
    <x v="7"/>
    <s v="REITs"/>
  </r>
  <r>
    <s v="HCP"/>
    <x v="2"/>
    <x v="3"/>
    <n v="1828305000"/>
    <s v=" $-   "/>
    <n v="706644000"/>
    <n v="0"/>
    <n v="504905000"/>
    <x v="7"/>
    <s v="REITs"/>
  </r>
  <r>
    <s v="HCP"/>
    <x v="3"/>
    <x v="28"/>
    <n v="2040486000"/>
    <s v=" $-   "/>
    <n v="842010000"/>
    <n v="0"/>
    <n v="568108000"/>
    <x v="7"/>
    <s v="REITs"/>
  </r>
  <r>
    <s v="HD"/>
    <x v="0"/>
    <x v="102"/>
    <n v="74754000000"/>
    <n v="48912000000"/>
    <n v="16508000000"/>
    <n v="0"/>
    <n v="1568000000"/>
    <x v="1"/>
    <s v="Home Improvement Retail"/>
  </r>
  <r>
    <s v="HD"/>
    <x v="1"/>
    <x v="103"/>
    <n v="78812000000"/>
    <n v="51897000000"/>
    <n v="16122000000"/>
    <n v="0"/>
    <n v="1627000000"/>
    <x v="1"/>
    <s v="Home Improvement Retail"/>
  </r>
  <r>
    <s v="HD"/>
    <x v="2"/>
    <x v="104"/>
    <n v="83176000000"/>
    <n v="54787000000"/>
    <n v="16280000000"/>
    <n v="0"/>
    <n v="1640000000"/>
    <x v="1"/>
    <s v="Home Improvement Retail"/>
  </r>
  <r>
    <s v="HD"/>
    <x v="3"/>
    <x v="27"/>
    <n v="88519000000"/>
    <n v="58254000000"/>
    <n v="16801000000"/>
    <n v="0"/>
    <n v="1690000000"/>
    <x v="1"/>
    <s v="Home Improvement Retail"/>
  </r>
  <r>
    <s v="HES"/>
    <x v="0"/>
    <x v="0"/>
    <n v="12245000000"/>
    <n v="3535000000"/>
    <n v="1126000000"/>
    <n v="0"/>
    <n v="2866000000"/>
    <x v="9"/>
    <s v="Integrated Oil &amp; Gas"/>
  </r>
  <r>
    <s v="HES"/>
    <x v="1"/>
    <x v="1"/>
    <n v="11905000000"/>
    <n v="3969000000"/>
    <n v="1045000000"/>
    <n v="0"/>
    <n v="2687000000"/>
    <x v="9"/>
    <s v="Integrated Oil &amp; Gas"/>
  </r>
  <r>
    <s v="HES"/>
    <x v="2"/>
    <x v="2"/>
    <n v="10737000000"/>
    <n v="3753000000"/>
    <n v="863000000"/>
    <n v="0"/>
    <n v="3224000000"/>
    <x v="9"/>
    <s v="Integrated Oil &amp; Gas"/>
  </r>
  <r>
    <s v="HES"/>
    <x v="3"/>
    <x v="3"/>
    <n v="6636000000"/>
    <n v="3323000000"/>
    <n v="703000000"/>
    <n v="0"/>
    <n v="3955000000"/>
    <x v="9"/>
    <s v="Integrated Oil &amp; Gas"/>
  </r>
  <r>
    <s v="HIG"/>
    <x v="0"/>
    <x v="0"/>
    <n v="22086000000"/>
    <n v="13195000000"/>
    <s v=" $-   "/>
    <n v="0"/>
    <n v="7080000000"/>
    <x v="6"/>
    <s v="Property &amp; Casualty Insurance"/>
  </r>
  <r>
    <s v="HIG"/>
    <x v="1"/>
    <x v="1"/>
    <n v="20673000000"/>
    <n v="11048000000"/>
    <s v=" $-   "/>
    <n v="0"/>
    <n v="5970000000"/>
    <x v="6"/>
    <s v="Property &amp; Casualty Insurance"/>
  </r>
  <r>
    <s v="HIG"/>
    <x v="2"/>
    <x v="2"/>
    <n v="18614000000"/>
    <n v="10805000000"/>
    <s v=" $-   "/>
    <n v="0"/>
    <n v="5757000000"/>
    <x v="6"/>
    <s v="Property &amp; Casualty Insurance"/>
  </r>
  <r>
    <s v="HIG"/>
    <x v="3"/>
    <x v="3"/>
    <n v="18377000000"/>
    <n v="10775000000"/>
    <s v=" $-   "/>
    <n v="0"/>
    <n v="5274000000"/>
    <x v="6"/>
    <s v="Property &amp; Casualty Insurance"/>
  </r>
  <r>
    <s v="HOG"/>
    <x v="0"/>
    <x v="0"/>
    <n v="5580506000"/>
    <n v="3440623000"/>
    <n v="1111232000"/>
    <n v="0"/>
    <n v="0"/>
    <x v="1"/>
    <s v="Motorcycle Manufacturers"/>
  </r>
  <r>
    <s v="HOG"/>
    <x v="1"/>
    <x v="1"/>
    <n v="5899872000"/>
    <n v="3621417000"/>
    <n v="1124753000"/>
    <n v="0"/>
    <n v="0"/>
    <x v="1"/>
    <s v="Motorcycle Manufacturers"/>
  </r>
  <r>
    <s v="HOG"/>
    <x v="2"/>
    <x v="2"/>
    <n v="6228508000"/>
    <n v="3788023000"/>
    <n v="1159502000"/>
    <n v="0"/>
    <n v="0"/>
    <x v="1"/>
    <s v="Motorcycle Manufacturers"/>
  </r>
  <r>
    <s v="HOG"/>
    <x v="3"/>
    <x v="3"/>
    <n v="5995402000"/>
    <n v="3619612000"/>
    <n v="1220095000"/>
    <n v="0"/>
    <n v="0"/>
    <x v="1"/>
    <s v="Motorcycle Manufacturers"/>
  </r>
  <r>
    <s v="HOLX"/>
    <x v="0"/>
    <x v="8"/>
    <n v="2492300000"/>
    <n v="1330900000"/>
    <n v="661100000"/>
    <n v="197600000"/>
    <n v="112600000"/>
    <x v="3"/>
    <s v="Health Care Equipment"/>
  </r>
  <r>
    <s v="HOLX"/>
    <x v="1"/>
    <x v="9"/>
    <n v="2530700000"/>
    <n v="1285200000"/>
    <n v="591500000"/>
    <n v="203200000"/>
    <n v="113800000"/>
    <x v="3"/>
    <s v="Health Care Equipment"/>
  </r>
  <r>
    <s v="HOLX"/>
    <x v="2"/>
    <x v="10"/>
    <n v="2705000000"/>
    <n v="1272300000"/>
    <n v="624000000"/>
    <n v="214900000"/>
    <n v="110200000"/>
    <x v="3"/>
    <s v="Health Care Equipment"/>
  </r>
  <r>
    <s v="HOLX"/>
    <x v="3"/>
    <x v="11"/>
    <n v="2832700000"/>
    <n v="1269400000"/>
    <n v="682400000"/>
    <n v="232100000"/>
    <n v="89700000"/>
    <x v="3"/>
    <s v="Health Care Equipment"/>
  </r>
  <r>
    <s v="HON"/>
    <x v="0"/>
    <x v="1"/>
    <n v="39055000000"/>
    <n v="28364000000"/>
    <n v="5190000000"/>
    <n v="0"/>
    <n v="0"/>
    <x v="0"/>
    <s v="Industrial Conglomerates"/>
  </r>
  <r>
    <s v="HON"/>
    <x v="1"/>
    <x v="2"/>
    <n v="40306000000"/>
    <n v="28957000000"/>
    <n v="5518000000"/>
    <n v="0"/>
    <n v="0"/>
    <x v="0"/>
    <s v="Industrial Conglomerates"/>
  </r>
  <r>
    <s v="HON"/>
    <x v="2"/>
    <x v="3"/>
    <n v="38581000000"/>
    <n v="26747000000"/>
    <n v="5006000000"/>
    <n v="0"/>
    <n v="0"/>
    <x v="0"/>
    <s v="Industrial Conglomerates"/>
  </r>
  <r>
    <s v="HON"/>
    <x v="3"/>
    <x v="28"/>
    <n v="39302000000"/>
    <n v="27150000000"/>
    <n v="5469000000"/>
    <n v="0"/>
    <n v="0"/>
    <x v="0"/>
    <s v="Industrial Conglomerates"/>
  </r>
  <r>
    <s v="HP"/>
    <x v="0"/>
    <x v="12"/>
    <n v="3387614000"/>
    <n v="1852768000"/>
    <n v="126250000"/>
    <n v="15235000"/>
    <n v="455623000"/>
    <x v="9"/>
    <s v="Oil &amp; Gas Drilling"/>
  </r>
  <r>
    <s v="HP"/>
    <x v="1"/>
    <x v="13"/>
    <n v="3715968000"/>
    <n v="2006715000"/>
    <n v="116190000"/>
    <n v="15905000"/>
    <n v="523984000"/>
    <x v="9"/>
    <s v="Oil &amp; Gas Drilling"/>
  </r>
  <r>
    <s v="HP"/>
    <x v="2"/>
    <x v="14"/>
    <n v="3161702000"/>
    <n v="1703476000"/>
    <n v="122878000"/>
    <n v="16104000"/>
    <n v="608039000"/>
    <x v="9"/>
    <s v="Oil &amp; Gas Drilling"/>
  </r>
  <r>
    <s v="HP"/>
    <x v="3"/>
    <x v="15"/>
    <n v="1624232000"/>
    <n v="898805000"/>
    <n v="136287000"/>
    <n v="10269000"/>
    <n v="598587000"/>
    <x v="9"/>
    <s v="Oil &amp; Gas Drilling"/>
  </r>
  <r>
    <s v="HPE"/>
    <x v="0"/>
    <x v="61"/>
    <n v="55123000000"/>
    <n v="39486000000"/>
    <n v="8717000000"/>
    <n v="2197000000"/>
    <n v="906000000"/>
    <x v="2"/>
    <s v="Technology Hardware, Storage &amp; Peripherals"/>
  </r>
  <r>
    <s v="HPE"/>
    <x v="1"/>
    <x v="22"/>
    <n v="52107000000"/>
    <n v="37168000000"/>
    <n v="9047000000"/>
    <n v="2338000000"/>
    <n v="852000000"/>
    <x v="2"/>
    <s v="Technology Hardware, Storage &amp; Peripherals"/>
  </r>
  <r>
    <s v="HPE"/>
    <x v="2"/>
    <x v="62"/>
    <n v="50123000000"/>
    <n v="35507000000"/>
    <n v="8419000000"/>
    <n v="2298000000"/>
    <n v="755000000"/>
    <x v="2"/>
    <s v="Technology Hardware, Storage &amp; Peripherals"/>
  </r>
  <r>
    <s v="HPQ"/>
    <x v="0"/>
    <x v="60"/>
    <n v="112298000000"/>
    <n v="86380000000"/>
    <n v="13267000000"/>
    <n v="3135000000"/>
    <n v="1373000000"/>
    <x v="2"/>
    <s v="Computer Hardware"/>
  </r>
  <r>
    <s v="HPQ"/>
    <x v="1"/>
    <x v="61"/>
    <n v="56651000000"/>
    <n v="45431000000"/>
    <n v="5361000000"/>
    <n v="1298000000"/>
    <n v="129000000"/>
    <x v="2"/>
    <s v="Computer Hardware"/>
  </r>
  <r>
    <s v="HPQ"/>
    <x v="2"/>
    <x v="22"/>
    <n v="51463000000"/>
    <n v="41524000000"/>
    <n v="4663000000"/>
    <n v="1191000000"/>
    <n v="102000000"/>
    <x v="2"/>
    <s v="Computer Hardware"/>
  </r>
  <r>
    <s v="HPQ"/>
    <x v="3"/>
    <x v="62"/>
    <n v="48238000000"/>
    <n v="39240000000"/>
    <n v="4019000000"/>
    <n v="1209000000"/>
    <n v="16000000"/>
    <x v="2"/>
    <s v="Computer Hardware"/>
  </r>
  <r>
    <s v="HRB"/>
    <x v="0"/>
    <x v="105"/>
    <n v="2807114000"/>
    <n v="1123773000"/>
    <n v="828095000"/>
    <n v="0"/>
    <n v="92407000"/>
    <x v="6"/>
    <s v="Consumer Finance"/>
  </r>
  <r>
    <s v="HRB"/>
    <x v="1"/>
    <x v="106"/>
    <n v="3024295000"/>
    <n v="1179405000"/>
    <n v="830789000"/>
    <n v="0"/>
    <n v="115604000"/>
    <x v="6"/>
    <s v="Consumer Finance"/>
  </r>
  <r>
    <s v="HRB"/>
    <x v="2"/>
    <x v="107"/>
    <n v="3078658000"/>
    <n v="1231104000"/>
    <n v="818091000"/>
    <n v="0"/>
    <n v="159804000"/>
    <x v="6"/>
    <s v="Consumer Finance"/>
  </r>
  <r>
    <s v="HRB"/>
    <x v="3"/>
    <x v="108"/>
    <n v="3038153000"/>
    <n v="1250320000"/>
    <n v="905648000"/>
    <n v="0"/>
    <n v="173598000"/>
    <x v="6"/>
    <s v="Consumer Finance"/>
  </r>
  <r>
    <s v="HRL"/>
    <x v="0"/>
    <x v="29"/>
    <n v="8751654000"/>
    <n v="7338838000"/>
    <n v="627340000"/>
    <n v="0"/>
    <n v="0"/>
    <x v="4"/>
    <s v="Packaged Foods &amp; Meats"/>
  </r>
  <r>
    <s v="HRL"/>
    <x v="1"/>
    <x v="30"/>
    <n v="9316256000"/>
    <n v="7751273000"/>
    <n v="650948000"/>
    <n v="0"/>
    <n v="0"/>
    <x v="4"/>
    <s v="Packaged Foods &amp; Meats"/>
  </r>
  <r>
    <s v="HRL"/>
    <x v="2"/>
    <x v="22"/>
    <n v="9263863000"/>
    <n v="7455282000"/>
    <n v="743611000"/>
    <n v="0"/>
    <n v="0"/>
    <x v="4"/>
    <s v="Packaged Foods &amp; Meats"/>
  </r>
  <r>
    <s v="HRL"/>
    <x v="3"/>
    <x v="32"/>
    <n v="9523224000"/>
    <n v="7365049000"/>
    <n v="871974000"/>
    <n v="0"/>
    <n v="0"/>
    <x v="4"/>
    <s v="Packaged Foods &amp; Meats"/>
  </r>
  <r>
    <s v="HRS"/>
    <x v="0"/>
    <x v="109"/>
    <n v="5112000000"/>
    <n v="3385000000"/>
    <n v="914000000"/>
    <n v="0"/>
    <n v="0"/>
    <x v="2"/>
    <s v="Telecommunications Equipment"/>
  </r>
  <r>
    <s v="HRS"/>
    <x v="1"/>
    <x v="110"/>
    <n v="5012000000"/>
    <n v="3310000000"/>
    <n v="820000000"/>
    <n v="0"/>
    <n v="0"/>
    <x v="2"/>
    <s v="Telecommunications Equipment"/>
  </r>
  <r>
    <s v="HRS"/>
    <x v="2"/>
    <x v="111"/>
    <n v="5083000000"/>
    <n v="3348000000"/>
    <n v="976000000"/>
    <n v="0"/>
    <n v="0"/>
    <x v="2"/>
    <s v="Telecommunications Equipment"/>
  </r>
  <r>
    <s v="HRS"/>
    <x v="3"/>
    <x v="112"/>
    <n v="7467000000"/>
    <n v="5132000000"/>
    <n v="1186000000"/>
    <n v="0"/>
    <n v="0"/>
    <x v="2"/>
    <s v="Telecommunications Equipment"/>
  </r>
  <r>
    <s v="HSIC"/>
    <x v="0"/>
    <x v="4"/>
    <n v="8939967000"/>
    <n v="6432454000"/>
    <n v="1873360000"/>
    <n v="0"/>
    <n v="0"/>
    <x v="3"/>
    <s v="Health Care Distributors"/>
  </r>
  <r>
    <s v="HSIC"/>
    <x v="1"/>
    <x v="5"/>
    <n v="9560647000"/>
    <n v="6904633000"/>
    <n v="1978960000"/>
    <n v="0"/>
    <n v="0"/>
    <x v="3"/>
    <s v="Health Care Distributors"/>
  </r>
  <r>
    <s v="HSIC"/>
    <x v="2"/>
    <x v="97"/>
    <n v="10371390000"/>
    <n v="7460075000"/>
    <n v="2196173000"/>
    <n v="0"/>
    <n v="0"/>
    <x v="3"/>
    <s v="Health Care Distributors"/>
  </r>
  <r>
    <s v="HSIC"/>
    <x v="3"/>
    <x v="98"/>
    <n v="10629719000"/>
    <n v="7617460000"/>
    <n v="2243356000"/>
    <n v="0"/>
    <n v="0"/>
    <x v="3"/>
    <s v="Health Care Distributors"/>
  </r>
  <r>
    <s v="HST"/>
    <x v="0"/>
    <x v="0"/>
    <n v="5059000000"/>
    <n v="1885000000"/>
    <n v="2101000000"/>
    <n v="0"/>
    <n v="722000000"/>
    <x v="7"/>
    <s v="REITs"/>
  </r>
  <r>
    <s v="HST"/>
    <x v="1"/>
    <x v="1"/>
    <n v="5166000000"/>
    <n v="1989000000"/>
    <n v="1968000000"/>
    <n v="0"/>
    <n v="697000000"/>
    <x v="7"/>
    <s v="REITs"/>
  </r>
  <r>
    <s v="HST"/>
    <x v="2"/>
    <x v="2"/>
    <n v="5354000000"/>
    <n v="2033000000"/>
    <n v="1920000000"/>
    <n v="0"/>
    <n v="701000000"/>
    <x v="7"/>
    <s v="REITs"/>
  </r>
  <r>
    <s v="HST"/>
    <x v="3"/>
    <x v="3"/>
    <n v="5387000000"/>
    <n v="2012000000"/>
    <n v="2011000000"/>
    <n v="0"/>
    <n v="716000000"/>
    <x v="7"/>
    <s v="REITs"/>
  </r>
  <r>
    <s v="HSY"/>
    <x v="0"/>
    <x v="0"/>
    <n v="6644252000"/>
    <n v="3784370000"/>
    <n v="1703796000"/>
    <n v="0"/>
    <n v="0"/>
    <x v="4"/>
    <s v="Packaged Foods &amp; Meats"/>
  </r>
  <r>
    <s v="HSY"/>
    <x v="1"/>
    <x v="1"/>
    <n v="7146079000"/>
    <n v="3865231000"/>
    <n v="1924132000"/>
    <n v="0"/>
    <n v="0"/>
    <x v="4"/>
    <s v="Packaged Foods &amp; Meats"/>
  </r>
  <r>
    <s v="HSY"/>
    <x v="2"/>
    <x v="2"/>
    <n v="7421768000"/>
    <n v="4085602000"/>
    <n v="1898284000"/>
    <n v="0"/>
    <n v="0"/>
    <x v="4"/>
    <s v="Packaged Foods &amp; Meats"/>
  </r>
  <r>
    <s v="HSY"/>
    <x v="3"/>
    <x v="3"/>
    <n v="7386626000"/>
    <n v="4003951000"/>
    <n v="1969308000"/>
    <n v="0"/>
    <n v="0"/>
    <x v="4"/>
    <s v="Packaged Foods &amp; Meats"/>
  </r>
  <r>
    <s v="HUM"/>
    <x v="0"/>
    <x v="1"/>
    <n v="41313000000"/>
    <n v="32564000000"/>
    <s v=" $-   "/>
    <n v="0"/>
    <n v="6688000000"/>
    <x v="3"/>
    <s v="Managed Health Care"/>
  </r>
  <r>
    <s v="HUM"/>
    <x v="1"/>
    <x v="2"/>
    <n v="48500000000"/>
    <n v="38166000000"/>
    <s v=" $-   "/>
    <n v="0"/>
    <n v="7972000000"/>
    <x v="3"/>
    <s v="Managed Health Care"/>
  </r>
  <r>
    <s v="HUM"/>
    <x v="2"/>
    <x v="3"/>
    <n v="54289000000"/>
    <n v="44269000000"/>
    <s v=" $-   "/>
    <n v="0"/>
    <n v="7673000000"/>
    <x v="3"/>
    <s v="Managed Health Care"/>
  </r>
  <r>
    <s v="HUM"/>
    <x v="3"/>
    <x v="28"/>
    <n v="54379000000"/>
    <n v="45007000000"/>
    <s v=" $-   "/>
    <n v="0"/>
    <n v="7631000000"/>
    <x v="3"/>
    <s v="Managed Health Care"/>
  </r>
  <r>
    <s v="IBM"/>
    <x v="0"/>
    <x v="0"/>
    <n v="102874000000"/>
    <n v="52513000000"/>
    <n v="22389000000"/>
    <n v="5816000000"/>
    <n v="0"/>
    <x v="2"/>
    <s v="IT Consulting &amp; Other Services"/>
  </r>
  <r>
    <s v="IBM"/>
    <x v="1"/>
    <x v="1"/>
    <n v="98367000000"/>
    <n v="49683000000"/>
    <n v="22629000000"/>
    <n v="5743000000"/>
    <n v="0"/>
    <x v="2"/>
    <s v="IT Consulting &amp; Other Services"/>
  </r>
  <r>
    <s v="IBM"/>
    <x v="2"/>
    <x v="2"/>
    <n v="92793000000"/>
    <n v="46386000000"/>
    <n v="22438000000"/>
    <n v="5437000000"/>
    <n v="0"/>
    <x v="2"/>
    <s v="IT Consulting &amp; Other Services"/>
  </r>
  <r>
    <s v="IBM"/>
    <x v="3"/>
    <x v="3"/>
    <n v="81741000000"/>
    <n v="41057000000"/>
    <n v="19748000000"/>
    <n v="5247000000"/>
    <n v="0"/>
    <x v="2"/>
    <s v="IT Consulting &amp; Other Services"/>
  </r>
  <r>
    <s v="IDXX"/>
    <x v="0"/>
    <x v="0"/>
    <n v="1293338000"/>
    <n v="594190000"/>
    <n v="354571000"/>
    <n v="82014000"/>
    <n v="0"/>
    <x v="3"/>
    <s v="Health Care Equipment"/>
  </r>
  <r>
    <s v="IDXX"/>
    <x v="1"/>
    <x v="1"/>
    <n v="1377058000"/>
    <n v="620940000"/>
    <n v="401353000"/>
    <n v="88003000"/>
    <n v="0"/>
    <x v="3"/>
    <s v="Health Care Equipment"/>
  </r>
  <r>
    <s v="IDXX"/>
    <x v="2"/>
    <x v="2"/>
    <n v="1485807000"/>
    <n v="669691000"/>
    <n v="457598000"/>
    <n v="98263000"/>
    <n v="0"/>
    <x v="3"/>
    <s v="Health Care Equipment"/>
  </r>
  <r>
    <s v="IDXX"/>
    <x v="3"/>
    <x v="3"/>
    <n v="1601892000"/>
    <n v="711622000"/>
    <n v="482465000"/>
    <n v="99681000"/>
    <n v="0"/>
    <x v="3"/>
    <s v="Health Care Equipment"/>
  </r>
  <r>
    <s v="IFF"/>
    <x v="0"/>
    <x v="0"/>
    <n v="2821446000"/>
    <n v="1645912000"/>
    <n v="453535000"/>
    <n v="233713000"/>
    <n v="0"/>
    <x v="8"/>
    <s v="Specialty Chemicals"/>
  </r>
  <r>
    <s v="IFF"/>
    <x v="1"/>
    <x v="1"/>
    <n v="2952896000"/>
    <n v="1668691000"/>
    <n v="505877000"/>
    <n v="259838000"/>
    <n v="0"/>
    <x v="8"/>
    <s v="Specialty Chemicals"/>
  </r>
  <r>
    <s v="IFF"/>
    <x v="2"/>
    <x v="2"/>
    <n v="3088533000"/>
    <n v="1726383000"/>
    <n v="514891000"/>
    <n v="253640000"/>
    <n v="0"/>
    <x v="8"/>
    <s v="Specialty Chemicals"/>
  </r>
  <r>
    <s v="IFF"/>
    <x v="3"/>
    <x v="3"/>
    <n v="3023189000"/>
    <n v="1671590000"/>
    <n v="509557000"/>
    <n v="246101000"/>
    <n v="0"/>
    <x v="8"/>
    <s v="Specialty Chemicals"/>
  </r>
  <r>
    <s v="ILMN"/>
    <x v="0"/>
    <x v="99"/>
    <n v="1421178000"/>
    <n v="509291000"/>
    <n v="397285000"/>
    <n v="276743000"/>
    <n v="0"/>
    <x v="3"/>
    <s v="Life Sciences Tools &amp; Services"/>
  </r>
  <r>
    <s v="ILMN"/>
    <x v="1"/>
    <x v="100"/>
    <n v="1861358000"/>
    <n v="563648000"/>
    <n v="471921000"/>
    <n v="388055000"/>
    <n v="0"/>
    <x v="3"/>
    <s v="Life Sciences Tools &amp; Services"/>
  </r>
  <r>
    <s v="ILMN"/>
    <x v="2"/>
    <x v="113"/>
    <n v="2219762000"/>
    <n v="670472000"/>
    <n v="522046000"/>
    <n v="401527000"/>
    <n v="0"/>
    <x v="3"/>
    <s v="Life Sciences Tools &amp; Services"/>
  </r>
  <r>
    <s v="ILMN"/>
    <x v="3"/>
    <x v="114"/>
    <n v="2398373000"/>
    <n v="731925000"/>
    <n v="584491000"/>
    <n v="504415000"/>
    <n v="0"/>
    <x v="3"/>
    <s v="Life Sciences Tools &amp; Services"/>
  </r>
  <r>
    <s v="INTC"/>
    <x v="0"/>
    <x v="5"/>
    <n v="52708000000"/>
    <n v="21187000000"/>
    <n v="8088000000"/>
    <n v="10611000000"/>
    <n v="291000000"/>
    <x v="2"/>
    <s v="Semiconductors"/>
  </r>
  <r>
    <s v="INTC"/>
    <x v="1"/>
    <x v="97"/>
    <n v="55870000000"/>
    <n v="20261000000"/>
    <n v="8136000000"/>
    <n v="11537000000"/>
    <n v="294000000"/>
    <x v="2"/>
    <s v="Semiconductors"/>
  </r>
  <r>
    <s v="INTC"/>
    <x v="2"/>
    <x v="98"/>
    <n v="55355000000"/>
    <n v="20676000000"/>
    <n v="7930000000"/>
    <n v="12128000000"/>
    <n v="265000000"/>
    <x v="2"/>
    <s v="Semiconductors"/>
  </r>
  <r>
    <s v="INTC"/>
    <x v="3"/>
    <x v="28"/>
    <n v="59387000000"/>
    <n v="23196000000"/>
    <n v="8397000000"/>
    <n v="12740000000"/>
    <n v="294000000"/>
    <x v="2"/>
    <s v="Semiconductors"/>
  </r>
  <r>
    <s v="INTU"/>
    <x v="0"/>
    <x v="115"/>
    <n v="3946000000"/>
    <n v="527000000"/>
    <n v="1534000000"/>
    <n v="647000000"/>
    <n v="30000000"/>
    <x v="2"/>
    <s v="Internet Software &amp; Services"/>
  </r>
  <r>
    <s v="INTU"/>
    <x v="1"/>
    <x v="116"/>
    <n v="4243000000"/>
    <n v="603000000"/>
    <n v="1601000000"/>
    <n v="714000000"/>
    <n v="25000000"/>
    <x v="2"/>
    <s v="Internet Software &amp; Services"/>
  </r>
  <r>
    <s v="INTU"/>
    <x v="2"/>
    <x v="117"/>
    <n v="4192000000"/>
    <n v="695000000"/>
    <n v="1771000000"/>
    <n v="798000000"/>
    <n v="42000000"/>
    <x v="2"/>
    <s v="Internet Software &amp; Services"/>
  </r>
  <r>
    <s v="INTU"/>
    <x v="3"/>
    <x v="73"/>
    <n v="4694000000"/>
    <n v="730000000"/>
    <n v="1807000000"/>
    <n v="881000000"/>
    <n v="34000000"/>
    <x v="2"/>
    <s v="Internet Software &amp; Services"/>
  </r>
  <r>
    <s v="IP"/>
    <x v="0"/>
    <x v="0"/>
    <n v="21852000000"/>
    <n v="15287000000"/>
    <n v="3303000000"/>
    <n v="0"/>
    <n v="1473000000"/>
    <x v="8"/>
    <s v="Paper Packaging"/>
  </r>
  <r>
    <s v="IP"/>
    <x v="1"/>
    <x v="1"/>
    <n v="23483000000"/>
    <n v="16282000000"/>
    <n v="3557000000"/>
    <n v="0"/>
    <n v="1531000000"/>
    <x v="8"/>
    <s v="Paper Packaging"/>
  </r>
  <r>
    <s v="IP"/>
    <x v="2"/>
    <x v="2"/>
    <n v="23617000000"/>
    <n v="16254000000"/>
    <n v="3494000000"/>
    <n v="0"/>
    <n v="1406000000"/>
    <x v="8"/>
    <s v="Paper Packaging"/>
  </r>
  <r>
    <s v="IP"/>
    <x v="3"/>
    <x v="3"/>
    <n v="22365000000"/>
    <n v="15468000000"/>
    <n v="3219000000"/>
    <n v="0"/>
    <n v="1294000000"/>
    <x v="8"/>
    <s v="Paper Packaging"/>
  </r>
  <r>
    <s v="IPG"/>
    <x v="0"/>
    <x v="0"/>
    <n v="6956200000"/>
    <s v=" $-   "/>
    <n v="6279100000"/>
    <n v="0"/>
    <n v="0"/>
    <x v="1"/>
    <s v="Advertising"/>
  </r>
  <r>
    <s v="IPG"/>
    <x v="1"/>
    <x v="1"/>
    <n v="7122300000"/>
    <s v=" $-   "/>
    <n v="6463400000"/>
    <n v="0"/>
    <n v="0"/>
    <x v="1"/>
    <s v="Advertising"/>
  </r>
  <r>
    <s v="IPG"/>
    <x v="2"/>
    <x v="2"/>
    <n v="7537100000"/>
    <s v=" $-   "/>
    <n v="6748500000"/>
    <n v="0"/>
    <n v="0"/>
    <x v="1"/>
    <s v="Advertising"/>
  </r>
  <r>
    <s v="IPG"/>
    <x v="3"/>
    <x v="3"/>
    <n v="7613800000"/>
    <s v=" $-   "/>
    <n v="6742700000"/>
    <n v="0"/>
    <n v="0"/>
    <x v="1"/>
    <s v="Advertising"/>
  </r>
  <r>
    <s v="IRM"/>
    <x v="0"/>
    <x v="0"/>
    <n v="3003955000"/>
    <n v="1277113000"/>
    <n v="850371000"/>
    <n v="0"/>
    <n v="316344000"/>
    <x v="7"/>
    <s v="REITs"/>
  </r>
  <r>
    <s v="IRM"/>
    <x v="1"/>
    <x v="1"/>
    <n v="3024623000"/>
    <n v="1288878000"/>
    <n v="924031000"/>
    <n v="0"/>
    <n v="322037000"/>
    <x v="7"/>
    <s v="REITs"/>
  </r>
  <r>
    <s v="IRM"/>
    <x v="2"/>
    <x v="2"/>
    <n v="3117693000"/>
    <n v="1344636000"/>
    <n v="869572000"/>
    <n v="0"/>
    <n v="353143000"/>
    <x v="7"/>
    <s v="REITs"/>
  </r>
  <r>
    <s v="IRM"/>
    <x v="3"/>
    <x v="3"/>
    <n v="3007976000"/>
    <n v="1290025000"/>
    <n v="844960000"/>
    <n v="0"/>
    <n v="345464000"/>
    <x v="7"/>
    <s v="REITs"/>
  </r>
  <r>
    <s v="ISRG"/>
    <x v="0"/>
    <x v="1"/>
    <n v="2265100000"/>
    <n v="670900000"/>
    <n v="574000000"/>
    <n v="167700000"/>
    <n v="0"/>
    <x v="3"/>
    <s v="Health Care Equipment"/>
  </r>
  <r>
    <s v="ISRG"/>
    <x v="1"/>
    <x v="2"/>
    <n v="2131700000"/>
    <n v="717900000"/>
    <n v="691000000"/>
    <n v="178000000"/>
    <n v="0"/>
    <x v="3"/>
    <s v="Health Care Equipment"/>
  </r>
  <r>
    <s v="ISRG"/>
    <x v="2"/>
    <x v="3"/>
    <n v="2384400000"/>
    <n v="806500000"/>
    <n v="640500000"/>
    <n v="197400000"/>
    <n v="0"/>
    <x v="3"/>
    <s v="Health Care Equipment"/>
  </r>
  <r>
    <s v="ISRG"/>
    <x v="3"/>
    <x v="28"/>
    <n v="2704400000"/>
    <n v="814300000"/>
    <n v="705300000"/>
    <n v="239600000"/>
    <n v="0"/>
    <x v="3"/>
    <s v="Health Care Equipment"/>
  </r>
  <r>
    <s v="ITW"/>
    <x v="0"/>
    <x v="1"/>
    <n v="14135000000"/>
    <n v="8554000000"/>
    <n v="2815000000"/>
    <n v="0"/>
    <n v="250000000"/>
    <x v="0"/>
    <s v="Industrial Machinery"/>
  </r>
  <r>
    <s v="ITW"/>
    <x v="1"/>
    <x v="2"/>
    <n v="14484000000"/>
    <n v="8673000000"/>
    <n v="2678000000"/>
    <n v="0"/>
    <n v="245000000"/>
    <x v="0"/>
    <s v="Industrial Machinery"/>
  </r>
  <r>
    <s v="ITW"/>
    <x v="2"/>
    <x v="3"/>
    <n v="13405000000"/>
    <n v="7888000000"/>
    <n v="2417000000"/>
    <n v="0"/>
    <n v="233000000"/>
    <x v="0"/>
    <s v="Industrial Machinery"/>
  </r>
  <r>
    <s v="ITW"/>
    <x v="3"/>
    <x v="28"/>
    <n v="13599000000"/>
    <n v="7896000000"/>
    <n v="2415000000"/>
    <n v="0"/>
    <n v="224000000"/>
    <x v="0"/>
    <s v="Industrial Machinery"/>
  </r>
  <r>
    <s v="IVZ"/>
    <x v="0"/>
    <x v="0"/>
    <n v="4050400000"/>
    <s v=" $-   "/>
    <n v="3207800000"/>
    <n v="0"/>
    <n v="0"/>
    <x v="6"/>
    <s v="Asset Management &amp; Custody Banks"/>
  </r>
  <r>
    <s v="IVZ"/>
    <x v="1"/>
    <x v="1"/>
    <n v="4644600000"/>
    <s v=" $-   "/>
    <n v="3524400000"/>
    <n v="0"/>
    <n v="0"/>
    <x v="6"/>
    <s v="Asset Management &amp; Custody Banks"/>
  </r>
  <r>
    <s v="IVZ"/>
    <x v="2"/>
    <x v="2"/>
    <n v="5147100000"/>
    <s v=" $-   "/>
    <n v="3870200000"/>
    <n v="0"/>
    <n v="0"/>
    <x v="6"/>
    <s v="Asset Management &amp; Custody Banks"/>
  </r>
  <r>
    <s v="IVZ"/>
    <x v="3"/>
    <x v="3"/>
    <n v="5122900000"/>
    <s v=" $-   "/>
    <n v="3764500000"/>
    <n v="0"/>
    <n v="0"/>
    <x v="6"/>
    <s v="Asset Management &amp; Custody Banks"/>
  </r>
  <r>
    <s v="JBHT"/>
    <x v="0"/>
    <x v="0"/>
    <n v="5054980000"/>
    <n v="3230857000"/>
    <n v="1064757000"/>
    <n v="0"/>
    <n v="229166000"/>
    <x v="0"/>
    <s v="Trucking"/>
  </r>
  <r>
    <s v="JBHT"/>
    <x v="1"/>
    <x v="1"/>
    <n v="5584571000"/>
    <n v="3570801000"/>
    <n v="1183682000"/>
    <n v="0"/>
    <n v="253380000"/>
    <x v="0"/>
    <s v="Trucking"/>
  </r>
  <r>
    <s v="JBHT"/>
    <x v="2"/>
    <x v="2"/>
    <n v="6165441000"/>
    <n v="3898403000"/>
    <n v="1341000000"/>
    <n v="0"/>
    <n v="294496000"/>
    <x v="0"/>
    <s v="Trucking"/>
  </r>
  <r>
    <s v="JBHT"/>
    <x v="3"/>
    <x v="3"/>
    <n v="6187646000"/>
    <n v="3665578000"/>
    <n v="1466761000"/>
    <n v="0"/>
    <n v="339613000"/>
    <x v="0"/>
    <s v="Trucking"/>
  </r>
  <r>
    <s v="JEC"/>
    <x v="0"/>
    <x v="118"/>
    <n v="11818376000"/>
    <n v="9976057000"/>
    <n v="1173340000"/>
    <n v="0"/>
    <n v="0"/>
    <x v="0"/>
    <s v="Industrial Conglomerates"/>
  </r>
  <r>
    <s v="JEC"/>
    <x v="1"/>
    <x v="119"/>
    <n v="12695157000"/>
    <n v="10621373000"/>
    <n v="1545716000"/>
    <n v="0"/>
    <n v="0"/>
    <x v="0"/>
    <s v="Industrial Conglomerates"/>
  </r>
  <r>
    <s v="JEC"/>
    <x v="2"/>
    <x v="120"/>
    <n v="12114832000"/>
    <n v="10146494000"/>
    <n v="1522811000"/>
    <n v="0"/>
    <n v="0"/>
    <x v="0"/>
    <s v="Industrial Conglomerates"/>
  </r>
  <r>
    <s v="JEC"/>
    <x v="3"/>
    <x v="15"/>
    <n v="10964157000"/>
    <n v="9196326000"/>
    <n v="1429233000"/>
    <n v="0"/>
    <n v="0"/>
    <x v="0"/>
    <s v="Industrial Conglomerates"/>
  </r>
  <r>
    <s v="JNPR"/>
    <x v="0"/>
    <x v="0"/>
    <n v="4365400000"/>
    <n v="1656600000"/>
    <n v="1252300000"/>
    <n v="1101600000"/>
    <n v="0"/>
    <x v="2"/>
    <s v="Networking Equipment"/>
  </r>
  <r>
    <s v="JNPR"/>
    <x v="1"/>
    <x v="1"/>
    <n v="4669100000"/>
    <n v="1727700000"/>
    <n v="1293200000"/>
    <n v="1043200000"/>
    <n v="0"/>
    <x v="2"/>
    <s v="Networking Equipment"/>
  </r>
  <r>
    <s v="JNPR"/>
    <x v="2"/>
    <x v="2"/>
    <n v="4627100000"/>
    <n v="1768900000"/>
    <n v="1254700000"/>
    <n v="1006200000"/>
    <n v="0"/>
    <x v="2"/>
    <s v="Networking Equipment"/>
  </r>
  <r>
    <s v="JNPR"/>
    <x v="3"/>
    <x v="3"/>
    <n v="4857800000"/>
    <n v="1779200000"/>
    <n v="1172700000"/>
    <n v="994500000"/>
    <n v="0"/>
    <x v="2"/>
    <s v="Networking Equipment"/>
  </r>
  <r>
    <s v="JPM"/>
    <x v="0"/>
    <x v="0"/>
    <n v="93646000000"/>
    <s v=" $-   "/>
    <n v="64729000000"/>
    <n v="0"/>
    <n v="3385000000"/>
    <x v="6"/>
    <s v="Banks"/>
  </r>
  <r>
    <s v="JPM"/>
    <x v="1"/>
    <x v="1"/>
    <n v="97142000000"/>
    <s v=" $-   "/>
    <n v="70467000000"/>
    <n v="0"/>
    <n v="225000000"/>
    <x v="6"/>
    <s v="Banks"/>
  </r>
  <r>
    <s v="JPM"/>
    <x v="2"/>
    <x v="2"/>
    <n v="91973000000"/>
    <s v=" $-   "/>
    <n v="61274000000"/>
    <n v="0"/>
    <n v="3139000000"/>
    <x v="6"/>
    <s v="Banks"/>
  </r>
  <r>
    <s v="JPM"/>
    <x v="3"/>
    <x v="3"/>
    <n v="89716000000"/>
    <s v=" $-   "/>
    <n v="59014000000"/>
    <n v="0"/>
    <n v="3827000000"/>
    <x v="6"/>
    <s v="Banks"/>
  </r>
  <r>
    <s v="JWN"/>
    <x v="0"/>
    <x v="92"/>
    <n v="12134000000"/>
    <n v="7432000000"/>
    <n v="3357000000"/>
    <n v="0"/>
    <n v="0"/>
    <x v="1"/>
    <s v="Department Stores"/>
  </r>
  <r>
    <s v="JWN"/>
    <x v="1"/>
    <x v="46"/>
    <n v="12540000000"/>
    <n v="7737000000"/>
    <n v="3453000000"/>
    <n v="0"/>
    <n v="0"/>
    <x v="1"/>
    <s v="Department Stores"/>
  </r>
  <r>
    <s v="JWN"/>
    <x v="2"/>
    <x v="26"/>
    <n v="13506000000"/>
    <n v="8406000000"/>
    <n v="3777000000"/>
    <n v="0"/>
    <n v="0"/>
    <x v="1"/>
    <s v="Department Stores"/>
  </r>
  <r>
    <s v="JWN"/>
    <x v="3"/>
    <x v="47"/>
    <n v="14437000000"/>
    <n v="9168000000"/>
    <n v="4168000000"/>
    <n v="0"/>
    <n v="0"/>
    <x v="1"/>
    <s v="Department Stores"/>
  </r>
  <r>
    <s v="K"/>
    <x v="0"/>
    <x v="4"/>
    <n v="14197000000"/>
    <n v="8763000000"/>
    <n v="3872000000"/>
    <n v="0"/>
    <n v="0"/>
    <x v="4"/>
    <s v="Packaged Foods &amp; Meats"/>
  </r>
  <r>
    <s v="K"/>
    <x v="1"/>
    <x v="5"/>
    <n v="14792000000"/>
    <n v="8689000000"/>
    <n v="3266000000"/>
    <n v="0"/>
    <n v="0"/>
    <x v="4"/>
    <s v="Packaged Foods &amp; Meats"/>
  </r>
  <r>
    <s v="K"/>
    <x v="2"/>
    <x v="6"/>
    <n v="14580000000"/>
    <n v="9517000000"/>
    <n v="4039000000"/>
    <n v="0"/>
    <n v="0"/>
    <x v="4"/>
    <s v="Packaged Foods &amp; Meats"/>
  </r>
  <r>
    <s v="K"/>
    <x v="3"/>
    <x v="7"/>
    <n v="13525000000"/>
    <n v="8844000000"/>
    <n v="3590000000"/>
    <n v="0"/>
    <n v="0"/>
    <x v="4"/>
    <s v="Packaged Foods &amp; Meats"/>
  </r>
  <r>
    <s v="KEY"/>
    <x v="0"/>
    <x v="12"/>
    <n v="1287577000"/>
    <n v="1073447000"/>
    <n v="174085000"/>
    <n v="0"/>
    <n v="12784000"/>
    <x v="6"/>
    <s v="Banks"/>
  </r>
  <r>
    <s v="KEY"/>
    <x v="1"/>
    <x v="13"/>
    <n v="1463767000"/>
    <n v="1200308000"/>
    <n v="194491000"/>
    <n v="0"/>
    <n v="13279000"/>
    <x v="6"/>
    <s v="Banks"/>
  </r>
  <r>
    <s v="KEY"/>
    <x v="2"/>
    <x v="14"/>
    <n v="1627413000"/>
    <n v="1354969000"/>
    <n v="207519000"/>
    <n v="0"/>
    <n v="13338000"/>
    <x v="6"/>
    <s v="Banks"/>
  </r>
  <r>
    <s v="KEY"/>
    <x v="3"/>
    <x v="15"/>
    <n v="1822114000"/>
    <n v="1524907000"/>
    <n v="224088000"/>
    <n v="0"/>
    <n v="13794000"/>
    <x v="6"/>
    <s v="Banks"/>
  </r>
  <r>
    <s v="KIM"/>
    <x v="0"/>
    <x v="0"/>
    <n v="793373000"/>
    <n v="206974000"/>
    <n v="123524000"/>
    <n v="0"/>
    <n v="214827000"/>
    <x v="7"/>
    <s v="REITs"/>
  </r>
  <r>
    <s v="KIM"/>
    <x v="1"/>
    <x v="1"/>
    <n v="861527000"/>
    <n v="221498000"/>
    <n v="127470000"/>
    <n v="0"/>
    <n v="224713000"/>
    <x v="7"/>
    <s v="REITs"/>
  </r>
  <r>
    <s v="KIM"/>
    <x v="2"/>
    <x v="2"/>
    <n v="993897000"/>
    <n v="258617000"/>
    <n v="122201000"/>
    <n v="0"/>
    <n v="258074000"/>
    <x v="7"/>
    <s v="REITs"/>
  </r>
  <r>
    <s v="KIM"/>
    <x v="3"/>
    <x v="3"/>
    <n v="1166769000"/>
    <n v="304477000"/>
    <n v="122735000"/>
    <n v="0"/>
    <n v="344527000"/>
    <x v="7"/>
    <s v="REITs"/>
  </r>
  <r>
    <s v="KLAC"/>
    <x v="0"/>
    <x v="52"/>
    <n v="2842781000"/>
    <n v="1237452000"/>
    <n v="387812000"/>
    <n v="487832000"/>
    <n v="0"/>
    <x v="2"/>
    <s v="Semiconductor Equipment"/>
  </r>
  <r>
    <s v="KLAC"/>
    <x v="1"/>
    <x v="53"/>
    <n v="2929408000"/>
    <n v="1232962000"/>
    <n v="384907000"/>
    <n v="539469000"/>
    <n v="0"/>
    <x v="2"/>
    <s v="Semiconductor Equipment"/>
  </r>
  <r>
    <s v="KLAC"/>
    <x v="2"/>
    <x v="54"/>
    <n v="2814049000"/>
    <n v="1215229000"/>
    <n v="406864000"/>
    <n v="530616000"/>
    <n v="0"/>
    <x v="2"/>
    <s v="Semiconductor Equipment"/>
  </r>
  <r>
    <s v="KLAC"/>
    <x v="3"/>
    <x v="55"/>
    <n v="2984493000"/>
    <n v="1163391000"/>
    <n v="379399000"/>
    <n v="481258000"/>
    <n v="0"/>
    <x v="2"/>
    <s v="Semiconductor Equipment"/>
  </r>
  <r>
    <s v="KMB"/>
    <x v="0"/>
    <x v="1"/>
    <n v="19561000000"/>
    <n v="12952000000"/>
    <n v="3706000000"/>
    <n v="0"/>
    <n v="0"/>
    <x v="4"/>
    <s v="Household Products"/>
  </r>
  <r>
    <s v="KMB"/>
    <x v="1"/>
    <x v="2"/>
    <n v="19724000000"/>
    <n v="13041000000"/>
    <n v="4162000000"/>
    <n v="0"/>
    <n v="0"/>
    <x v="4"/>
    <s v="Household Products"/>
  </r>
  <r>
    <s v="KMB"/>
    <x v="2"/>
    <x v="3"/>
    <n v="18591000000"/>
    <n v="11967000000"/>
    <n v="5011000000"/>
    <n v="0"/>
    <n v="0"/>
    <x v="4"/>
    <s v="Household Products"/>
  </r>
  <r>
    <s v="KMB"/>
    <x v="3"/>
    <x v="28"/>
    <n v="18202000000"/>
    <n v="11551000000"/>
    <n v="3334000000"/>
    <n v="0"/>
    <n v="0"/>
    <x v="4"/>
    <s v="Household Products"/>
  </r>
  <r>
    <s v="KMI"/>
    <x v="0"/>
    <x v="1"/>
    <n v="14070000000"/>
    <n v="7365000000"/>
    <n v="1007000000"/>
    <n v="0"/>
    <n v="1806000000"/>
    <x v="9"/>
    <s v="Oil &amp; Gas Refining &amp; Marketing &amp; Transportation"/>
  </r>
  <r>
    <s v="KMI"/>
    <x v="1"/>
    <x v="2"/>
    <n v="16226000000"/>
    <n v="8435000000"/>
    <n v="1029000000"/>
    <n v="0"/>
    <n v="2040000000"/>
    <x v="9"/>
    <s v="Oil &amp; Gas Refining &amp; Marketing &amp; Transportation"/>
  </r>
  <r>
    <s v="KMI"/>
    <x v="2"/>
    <x v="3"/>
    <n v="14403000000"/>
    <n v="6452000000"/>
    <n v="1126000000"/>
    <n v="0"/>
    <n v="2309000000"/>
    <x v="9"/>
    <s v="Oil &amp; Gas Refining &amp; Marketing &amp; Transportation"/>
  </r>
  <r>
    <s v="KMI"/>
    <x v="3"/>
    <x v="28"/>
    <n v="13058000000"/>
    <n v="5801000000"/>
    <n v="1089000000"/>
    <n v="0"/>
    <n v="2209000000"/>
    <x v="9"/>
    <s v="Oil &amp; Gas Refining &amp; Marketing &amp; Transportation"/>
  </r>
  <r>
    <s v="KMX"/>
    <x v="0"/>
    <x v="121"/>
    <n v="10962818000"/>
    <n v="9498456000"/>
    <n v="731767000"/>
    <n v="0"/>
    <n v="0"/>
    <x v="1"/>
    <s v="Specialty Stores"/>
  </r>
  <r>
    <s v="KMX"/>
    <x v="1"/>
    <x v="122"/>
    <n v="12574299000"/>
    <n v="10925598000"/>
    <n v="819048000"/>
    <n v="0"/>
    <n v="0"/>
    <x v="1"/>
    <s v="Specialty Stores"/>
  </r>
  <r>
    <s v="KMX"/>
    <x v="2"/>
    <x v="43"/>
    <n v="14268716000"/>
    <n v="12381189000"/>
    <n v="890431000"/>
    <n v="0"/>
    <n v="0"/>
    <x v="1"/>
    <s v="Specialty Stores"/>
  </r>
  <r>
    <s v="KMX"/>
    <x v="3"/>
    <x v="123"/>
    <n v="15149675000"/>
    <n v="13130915000"/>
    <n v="959899000"/>
    <n v="0"/>
    <n v="0"/>
    <x v="1"/>
    <s v="Specialty Stores"/>
  </r>
  <r>
    <s v="KO"/>
    <x v="0"/>
    <x v="0"/>
    <n v="48017000000"/>
    <n v="19053000000"/>
    <n v="18185000000"/>
    <n v="0"/>
    <n v="0"/>
    <x v="4"/>
    <s v="Soft Drinks"/>
  </r>
  <r>
    <s v="KO"/>
    <x v="1"/>
    <x v="1"/>
    <n v="46854000000"/>
    <n v="18421000000"/>
    <n v="18205000000"/>
    <n v="0"/>
    <n v="0"/>
    <x v="4"/>
    <s v="Soft Drinks"/>
  </r>
  <r>
    <s v="KO"/>
    <x v="2"/>
    <x v="2"/>
    <n v="45998000000"/>
    <n v="17889000000"/>
    <n v="18401000000"/>
    <n v="0"/>
    <n v="0"/>
    <x v="4"/>
    <s v="Soft Drinks"/>
  </r>
  <r>
    <s v="KO"/>
    <x v="3"/>
    <x v="3"/>
    <n v="44294000000"/>
    <n v="17482000000"/>
    <n v="18084000000"/>
    <n v="0"/>
    <n v="0"/>
    <x v="4"/>
    <s v="Soft Drinks"/>
  </r>
  <r>
    <s v="KORS"/>
    <x v="0"/>
    <x v="124"/>
    <n v="2181732000"/>
    <n v="875166000"/>
    <n v="621536000"/>
    <n v="0"/>
    <n v="54291000"/>
    <x v="1"/>
    <s v="Apparel, Accessories &amp; Luxury Goods"/>
  </r>
  <r>
    <s v="KORS"/>
    <x v="1"/>
    <x v="125"/>
    <n v="3310800000"/>
    <n v="1294700000"/>
    <n v="926900000"/>
    <n v="0"/>
    <n v="79700000"/>
    <x v="1"/>
    <s v="Apparel, Accessories &amp; Luxury Goods"/>
  </r>
  <r>
    <s v="KORS"/>
    <x v="2"/>
    <x v="126"/>
    <n v="4371500000"/>
    <n v="1723800000"/>
    <n v="1251500000"/>
    <n v="0"/>
    <n v="138400000"/>
    <x v="1"/>
    <s v="Apparel, Accessories &amp; Luxury Goods"/>
  </r>
  <r>
    <s v="KORS"/>
    <x v="3"/>
    <x v="127"/>
    <n v="4712100000"/>
    <n v="1914900000"/>
    <n v="1428000000"/>
    <n v="0"/>
    <n v="183200000"/>
    <x v="1"/>
    <s v="Apparel, Accessories &amp; Luxury Goods"/>
  </r>
  <r>
    <s v="KR"/>
    <x v="0"/>
    <x v="92"/>
    <n v="96619000000"/>
    <n v="76726000000"/>
    <n v="15477000000"/>
    <n v="0"/>
    <n v="1652000000"/>
    <x v="4"/>
    <s v="Food Retail"/>
  </r>
  <r>
    <s v="KR"/>
    <x v="1"/>
    <x v="46"/>
    <n v="98375000000"/>
    <n v="78138000000"/>
    <n v="15809000000"/>
    <n v="0"/>
    <n v="1703000000"/>
    <x v="4"/>
    <s v="Food Retail"/>
  </r>
  <r>
    <s v="KR"/>
    <x v="2"/>
    <x v="26"/>
    <n v="108465000000"/>
    <n v="85512000000"/>
    <n v="17868000000"/>
    <n v="0"/>
    <n v="1948000000"/>
    <x v="4"/>
    <s v="Food Retail"/>
  </r>
  <r>
    <s v="KR"/>
    <x v="3"/>
    <x v="47"/>
    <n v="109830000000"/>
    <n v="85496000000"/>
    <n v="18669000000"/>
    <n v="0"/>
    <n v="2089000000"/>
    <x v="4"/>
    <s v="Food Retail"/>
  </r>
  <r>
    <s v="KSS"/>
    <x v="0"/>
    <x v="92"/>
    <n v="19279000000"/>
    <n v="12289000000"/>
    <n v="4267000000"/>
    <n v="0"/>
    <n v="833000000"/>
    <x v="1"/>
    <s v="General Merchandise Stores"/>
  </r>
  <r>
    <s v="KSS"/>
    <x v="1"/>
    <x v="46"/>
    <n v="19031000000"/>
    <n v="12087000000"/>
    <n v="4313000000"/>
    <n v="0"/>
    <n v="889000000"/>
    <x v="1"/>
    <s v="General Merchandise Stores"/>
  </r>
  <r>
    <s v="KSS"/>
    <x v="2"/>
    <x v="26"/>
    <n v="19023000000"/>
    <n v="12098000000"/>
    <n v="4350000000"/>
    <n v="0"/>
    <n v="886000000"/>
    <x v="1"/>
    <s v="General Merchandise Stores"/>
  </r>
  <r>
    <s v="KSS"/>
    <x v="3"/>
    <x v="47"/>
    <n v="19204000000"/>
    <n v="12265000000"/>
    <n v="4452000000"/>
    <n v="0"/>
    <n v="934000000"/>
    <x v="1"/>
    <s v="General Merchandise Stores"/>
  </r>
  <r>
    <s v="KSU"/>
    <x v="0"/>
    <x v="1"/>
    <n v="2369300000"/>
    <n v="805300000"/>
    <n v="602100000"/>
    <n v="0"/>
    <n v="223300000"/>
    <x v="0"/>
    <s v="Railroads"/>
  </r>
  <r>
    <s v="KSU"/>
    <x v="1"/>
    <x v="2"/>
    <n v="2577100000"/>
    <n v="877900000"/>
    <n v="632000000"/>
    <n v="0"/>
    <n v="258100000"/>
    <x v="0"/>
    <s v="Railroads"/>
  </r>
  <r>
    <s v="KSU"/>
    <x v="2"/>
    <x v="3"/>
    <n v="2418800000"/>
    <n v="759200000"/>
    <n v="571200000"/>
    <n v="0"/>
    <n v="284600000"/>
    <x v="0"/>
    <s v="Railroads"/>
  </r>
  <r>
    <s v="KSU"/>
    <x v="3"/>
    <x v="28"/>
    <n v="2334200000"/>
    <n v="691100000"/>
    <n v="519600000"/>
    <n v="0"/>
    <n v="305000000"/>
    <x v="0"/>
    <s v="Railroads"/>
  </r>
  <r>
    <s v="LB"/>
    <x v="0"/>
    <x v="92"/>
    <n v="10459000000"/>
    <n v="6073000000"/>
    <n v="2720000000"/>
    <n v="0"/>
    <n v="0"/>
    <x v="1"/>
    <s v="Apparel Retail"/>
  </r>
  <r>
    <s v="LB"/>
    <x v="1"/>
    <x v="46"/>
    <n v="10773000000"/>
    <n v="6344000000"/>
    <n v="2686000000"/>
    <n v="0"/>
    <n v="0"/>
    <x v="1"/>
    <s v="Apparel Retail"/>
  </r>
  <r>
    <s v="LB"/>
    <x v="2"/>
    <x v="26"/>
    <n v="11454000000"/>
    <n v="6646000000"/>
    <n v="2855000000"/>
    <n v="0"/>
    <n v="0"/>
    <x v="1"/>
    <s v="Apparel Retail"/>
  </r>
  <r>
    <s v="LB"/>
    <x v="3"/>
    <x v="47"/>
    <n v="12154000000"/>
    <n v="6950000000"/>
    <n v="3012000000"/>
    <n v="0"/>
    <n v="0"/>
    <x v="1"/>
    <s v="Apparel Retail"/>
  </r>
  <r>
    <s v="LEG"/>
    <x v="0"/>
    <x v="0"/>
    <n v="3414500000"/>
    <n v="2718900000"/>
    <n v="346100000"/>
    <n v="0"/>
    <n v="25100000"/>
    <x v="0"/>
    <s v="Industrial Conglomerates"/>
  </r>
  <r>
    <s v="LEG"/>
    <x v="1"/>
    <x v="1"/>
    <n v="3477200000"/>
    <n v="2767300000"/>
    <n v="346900000"/>
    <n v="0"/>
    <n v="25400000"/>
    <x v="0"/>
    <s v="Industrial Conglomerates"/>
  </r>
  <r>
    <s v="LEG"/>
    <x v="2"/>
    <x v="2"/>
    <n v="3782300000"/>
    <n v="2991900000"/>
    <n v="439200000"/>
    <n v="0"/>
    <n v="19700000"/>
    <x v="0"/>
    <s v="Industrial Conglomerates"/>
  </r>
  <r>
    <s v="LEG"/>
    <x v="3"/>
    <x v="3"/>
    <n v="3917200000"/>
    <n v="2994000000"/>
    <n v="411800000"/>
    <n v="0"/>
    <n v="20800000"/>
    <x v="0"/>
    <s v="Industrial Conglomerates"/>
  </r>
  <r>
    <s v="LEN"/>
    <x v="0"/>
    <x v="56"/>
    <n v="5935095000"/>
    <n v="4920664000"/>
    <n v="328595000"/>
    <n v="0"/>
    <n v="0"/>
    <x v="1"/>
    <s v="Homebuilding"/>
  </r>
  <r>
    <s v="LEN"/>
    <x v="1"/>
    <x v="57"/>
    <n v="7779812000"/>
    <n v="6336272000"/>
    <n v="521502000"/>
    <n v="0"/>
    <n v="0"/>
    <x v="1"/>
    <s v="Homebuilding"/>
  </r>
  <r>
    <s v="LEN"/>
    <x v="2"/>
    <x v="58"/>
    <n v="9474008000"/>
    <n v="7757571000"/>
    <n v="630421000"/>
    <n v="0"/>
    <n v="0"/>
    <x v="1"/>
    <s v="Homebuilding"/>
  </r>
  <r>
    <s v="LEN"/>
    <x v="3"/>
    <x v="59"/>
    <n v="10949999000"/>
    <n v="8923519000"/>
    <n v="764117000"/>
    <n v="0"/>
    <n v="0"/>
    <x v="1"/>
    <s v="Homebuilding"/>
  </r>
  <r>
    <s v="LH"/>
    <x v="0"/>
    <x v="0"/>
    <n v="5671400000"/>
    <n v="3421700000"/>
    <n v="1114600000"/>
    <n v="0"/>
    <n v="86300000"/>
    <x v="3"/>
    <s v="Health Care Facilities"/>
  </r>
  <r>
    <s v="LH"/>
    <x v="1"/>
    <x v="1"/>
    <n v="5808300000"/>
    <n v="3585100000"/>
    <n v="1128800000"/>
    <n v="0"/>
    <n v="81700000"/>
    <x v="3"/>
    <s v="Health Care Facilities"/>
  </r>
  <r>
    <s v="LH"/>
    <x v="2"/>
    <x v="2"/>
    <n v="6011600000"/>
    <n v="3808500000"/>
    <n v="1198200000"/>
    <n v="0"/>
    <n v="76700000"/>
    <x v="3"/>
    <s v="Health Care Facilities"/>
  </r>
  <r>
    <s v="LH"/>
    <x v="3"/>
    <x v="3"/>
    <n v="8680100000"/>
    <n v="5776800000"/>
    <n v="1622000000"/>
    <n v="0"/>
    <n v="164500000"/>
    <x v="3"/>
    <s v="Health Care Facilities"/>
  </r>
  <r>
    <s v="LKQ"/>
    <x v="0"/>
    <x v="0"/>
    <n v="4122930000"/>
    <n v="2398790000"/>
    <n v="1219343000"/>
    <n v="0"/>
    <n v="64093000"/>
    <x v="1"/>
    <s v="Distributors"/>
  </r>
  <r>
    <s v="LKQ"/>
    <x v="1"/>
    <x v="1"/>
    <n v="5062528000"/>
    <n v="2987126000"/>
    <n v="1454080000"/>
    <n v="0"/>
    <n v="80969000"/>
    <x v="1"/>
    <s v="Distributors"/>
  </r>
  <r>
    <s v="LKQ"/>
    <x v="2"/>
    <x v="2"/>
    <n v="6740064000"/>
    <n v="4088151000"/>
    <n v="1866520000"/>
    <n v="0"/>
    <n v="120719000"/>
    <x v="1"/>
    <s v="Distributors"/>
  </r>
  <r>
    <s v="LKQ"/>
    <x v="3"/>
    <x v="3"/>
    <n v="7192633000"/>
    <n v="4359104000"/>
    <n v="1987271000"/>
    <n v="0"/>
    <n v="122120000"/>
    <x v="1"/>
    <s v="Distributors"/>
  </r>
  <r>
    <s v="LLL"/>
    <x v="0"/>
    <x v="0"/>
    <n v="13107000000"/>
    <n v="11799000000"/>
    <s v=" $-   "/>
    <n v="0"/>
    <n v="0"/>
    <x v="0"/>
    <s v="Industrial Conglomerates"/>
  </r>
  <r>
    <s v="LLL"/>
    <x v="1"/>
    <x v="1"/>
    <n v="11420000000"/>
    <n v="10303000000"/>
    <s v=" $-   "/>
    <n v="0"/>
    <n v="0"/>
    <x v="0"/>
    <s v="Industrial Conglomerates"/>
  </r>
  <r>
    <s v="LLL"/>
    <x v="2"/>
    <x v="2"/>
    <n v="10986000000"/>
    <n v="9974000000"/>
    <s v=" $-   "/>
    <n v="0"/>
    <n v="0"/>
    <x v="0"/>
    <s v="Industrial Conglomerates"/>
  </r>
  <r>
    <s v="LLL"/>
    <x v="3"/>
    <x v="3"/>
    <n v="10466000000"/>
    <n v="9576000000"/>
    <s v=" $-   "/>
    <n v="0"/>
    <n v="0"/>
    <x v="0"/>
    <s v="Industrial Conglomerates"/>
  </r>
  <r>
    <s v="LLTC"/>
    <x v="0"/>
    <x v="52"/>
    <n v="1282236000"/>
    <n v="322516000"/>
    <n v="151382000"/>
    <n v="235184000"/>
    <n v="0"/>
    <x v="2"/>
    <s v="Semiconductors"/>
  </r>
  <r>
    <s v="LLTC"/>
    <x v="1"/>
    <x v="128"/>
    <n v="1388386000"/>
    <n v="338580000"/>
    <n v="159642000"/>
    <n v="250434000"/>
    <n v="0"/>
    <x v="2"/>
    <s v="Semiconductors"/>
  </r>
  <r>
    <s v="LLTC"/>
    <x v="2"/>
    <x v="129"/>
    <n v="1475139000"/>
    <n v="355727000"/>
    <n v="169952000"/>
    <n v="266761000"/>
    <n v="0"/>
    <x v="2"/>
    <s v="Semiconductors"/>
  </r>
  <r>
    <s v="LLTC"/>
    <x v="3"/>
    <x v="130"/>
    <n v="1423936000"/>
    <n v="343801000"/>
    <n v="170120000"/>
    <n v="276462000"/>
    <n v="0"/>
    <x v="2"/>
    <s v="Semiconductors"/>
  </r>
  <r>
    <s v="LLY"/>
    <x v="0"/>
    <x v="0"/>
    <n v="22603400000"/>
    <n v="4796500000"/>
    <n v="6839500000"/>
    <n v="5278100000"/>
    <n v="0"/>
    <x v="3"/>
    <s v="Pharmaceuticals"/>
  </r>
  <r>
    <s v="LLY"/>
    <x v="1"/>
    <x v="1"/>
    <n v="23113100000"/>
    <n v="4908100000"/>
    <n v="6606700000"/>
    <n v="5531300000"/>
    <n v="0"/>
    <x v="3"/>
    <s v="Pharmaceuticals"/>
  </r>
  <r>
    <s v="LLY"/>
    <x v="2"/>
    <x v="2"/>
    <n v="19615600000"/>
    <n v="4932500000"/>
    <n v="6280300000"/>
    <n v="4733600000"/>
    <n v="0"/>
    <x v="3"/>
    <s v="Pharmaceuticals"/>
  </r>
  <r>
    <s v="LLY"/>
    <x v="3"/>
    <x v="3"/>
    <n v="19958700000"/>
    <n v="5037200000"/>
    <n v="6432400000"/>
    <n v="4796400000"/>
    <n v="0"/>
    <x v="3"/>
    <s v="Pharmaceuticals"/>
  </r>
  <r>
    <s v="LMT"/>
    <x v="0"/>
    <x v="1"/>
    <n v="45358000000"/>
    <n v="41171000000"/>
    <n v="-318000000"/>
    <n v="0"/>
    <n v="0"/>
    <x v="0"/>
    <s v="Aerospace &amp; Defense"/>
  </r>
  <r>
    <s v="LMT"/>
    <x v="1"/>
    <x v="2"/>
    <n v="39946000000"/>
    <n v="35263000000"/>
    <n v="-329000000"/>
    <n v="0"/>
    <n v="0"/>
    <x v="0"/>
    <s v="Aerospace &amp; Defense"/>
  </r>
  <r>
    <s v="LMT"/>
    <x v="2"/>
    <x v="3"/>
    <n v="40536000000"/>
    <n v="36044000000"/>
    <n v="-220000000"/>
    <n v="0"/>
    <n v="0"/>
    <x v="0"/>
    <s v="Aerospace &amp; Defense"/>
  </r>
  <r>
    <s v="LMT"/>
    <x v="3"/>
    <x v="28"/>
    <n v="47248000000"/>
    <n v="42186000000"/>
    <n v="-487000000"/>
    <n v="0"/>
    <n v="0"/>
    <x v="0"/>
    <s v="Aerospace &amp; Defense"/>
  </r>
  <r>
    <s v="LNT"/>
    <x v="0"/>
    <x v="0"/>
    <n v="3094500000"/>
    <n v="2144200000"/>
    <n v="98200000"/>
    <n v="0"/>
    <n v="332400000"/>
    <x v="5"/>
    <s v="Electric Utilities"/>
  </r>
  <r>
    <s v="LNT"/>
    <x v="1"/>
    <x v="1"/>
    <n v="3276800000"/>
    <n v="2272400000"/>
    <n v="99600000"/>
    <n v="0"/>
    <n v="370900000"/>
    <x v="5"/>
    <s v="Electric Utilities"/>
  </r>
  <r>
    <s v="LNT"/>
    <x v="2"/>
    <x v="2"/>
    <n v="3350300000"/>
    <n v="2317500000"/>
    <n v="101100000"/>
    <n v="0"/>
    <n v="388100000"/>
    <x v="5"/>
    <s v="Electric Utilities"/>
  </r>
  <r>
    <s v="LNT"/>
    <x v="3"/>
    <x v="3"/>
    <n v="3253600000"/>
    <n v="2171600000"/>
    <n v="103700000"/>
    <n v="0"/>
    <n v="401300000"/>
    <x v="5"/>
    <s v="Electric Utilities"/>
  </r>
  <r>
    <s v="LOW"/>
    <x v="0"/>
    <x v="87"/>
    <n v="50521000000"/>
    <n v="33194000000"/>
    <n v="12244000000"/>
    <n v="0"/>
    <n v="1523000000"/>
    <x v="1"/>
    <s v="Home Improvement Retail"/>
  </r>
  <r>
    <s v="LOW"/>
    <x v="1"/>
    <x v="25"/>
    <n v="53417000000"/>
    <n v="34941000000"/>
    <n v="12865000000"/>
    <n v="0"/>
    <n v="1462000000"/>
    <x v="1"/>
    <s v="Home Improvement Retail"/>
  </r>
  <r>
    <s v="LOW"/>
    <x v="2"/>
    <x v="88"/>
    <n v="56223000000"/>
    <n v="36665000000"/>
    <n v="13281000000"/>
    <n v="0"/>
    <n v="1485000000"/>
    <x v="1"/>
    <s v="Home Improvement Retail"/>
  </r>
  <r>
    <s v="LOW"/>
    <x v="3"/>
    <x v="89"/>
    <n v="59074000000"/>
    <n v="38504000000"/>
    <n v="14115000000"/>
    <n v="0"/>
    <n v="1484000000"/>
    <x v="1"/>
    <s v="Home Improvement Retail"/>
  </r>
  <r>
    <s v="LRCX"/>
    <x v="0"/>
    <x v="52"/>
    <n v="3598916000"/>
    <n v="2195857000"/>
    <n v="601300000"/>
    <n v="683688000"/>
    <n v="0"/>
    <x v="2"/>
    <s v="Semiconductor Equipment"/>
  </r>
  <r>
    <s v="LRCX"/>
    <x v="1"/>
    <x v="128"/>
    <n v="4607309000"/>
    <n v="2599828000"/>
    <n v="613341000"/>
    <n v="716471000"/>
    <n v="0"/>
    <x v="2"/>
    <s v="Semiconductor Equipment"/>
  </r>
  <r>
    <s v="LRCX"/>
    <x v="2"/>
    <x v="129"/>
    <n v="5259312000"/>
    <n v="2974976000"/>
    <n v="591611000"/>
    <n v="825242000"/>
    <n v="0"/>
    <x v="2"/>
    <s v="Semiconductor Equipment"/>
  </r>
  <r>
    <s v="LRCX"/>
    <x v="3"/>
    <x v="131"/>
    <n v="5885893000"/>
    <n v="3266971000"/>
    <n v="630954000"/>
    <n v="913712000"/>
    <n v="0"/>
    <x v="2"/>
    <s v="Semiconductor Equipment"/>
  </r>
  <r>
    <s v="LUK"/>
    <x v="0"/>
    <x v="0"/>
    <n v="7810610000"/>
    <n v="7479746000"/>
    <n v="360586000"/>
    <n v="0"/>
    <n v="116388000"/>
    <x v="6"/>
    <s v="Multi-Sector Holdings"/>
  </r>
  <r>
    <s v="LUK"/>
    <x v="1"/>
    <x v="1"/>
    <n v="9531778000"/>
    <n v="7567707000"/>
    <n v="2177616000"/>
    <n v="0"/>
    <n v="167425000"/>
    <x v="6"/>
    <s v="Multi-Sector Holdings"/>
  </r>
  <r>
    <s v="LUK"/>
    <x v="2"/>
    <x v="2"/>
    <n v="10681897000"/>
    <n v="8024286000"/>
    <n v="2856642000"/>
    <n v="0"/>
    <n v="185993000"/>
    <x v="6"/>
    <s v="Multi-Sector Holdings"/>
  </r>
  <r>
    <s v="LUK"/>
    <x v="3"/>
    <x v="3"/>
    <n v="10116502000"/>
    <n v="7677233000"/>
    <n v="2620072000"/>
    <n v="0"/>
    <n v="224133000"/>
    <x v="6"/>
    <s v="Multi-Sector Holdings"/>
  </r>
  <r>
    <s v="LUV"/>
    <x v="0"/>
    <x v="1"/>
    <n v="17699000000"/>
    <n v="8307000000"/>
    <n v="7161000000"/>
    <n v="0"/>
    <n v="867000000"/>
    <x v="0"/>
    <s v="Airlines"/>
  </r>
  <r>
    <s v="LUV"/>
    <x v="1"/>
    <x v="2"/>
    <n v="18605000000"/>
    <n v="7677000000"/>
    <n v="7639000000"/>
    <n v="0"/>
    <n v="938000000"/>
    <x v="0"/>
    <s v="Airlines"/>
  </r>
  <r>
    <s v="LUV"/>
    <x v="2"/>
    <x v="3"/>
    <n v="19820000000"/>
    <n v="6025000000"/>
    <n v="8625000000"/>
    <n v="0"/>
    <n v="1015000000"/>
    <x v="0"/>
    <s v="Airlines"/>
  </r>
  <r>
    <s v="LUV"/>
    <x v="3"/>
    <x v="28"/>
    <n v="20425000000"/>
    <n v="6132000000"/>
    <n v="9312000000"/>
    <n v="0"/>
    <n v="1221000000"/>
    <x v="0"/>
    <s v="Airlines"/>
  </r>
  <r>
    <s v="LVLT"/>
    <x v="0"/>
    <x v="0"/>
    <n v="6376000000"/>
    <n v="3851000000"/>
    <n v="1201000000"/>
    <n v="0"/>
    <n v="749000000"/>
    <x v="10"/>
    <s v="Alternative Carriers"/>
  </r>
  <r>
    <s v="LVLT"/>
    <x v="1"/>
    <x v="1"/>
    <n v="6313000000"/>
    <n v="3685000000"/>
    <n v="1162000000"/>
    <n v="0"/>
    <n v="800000000"/>
    <x v="10"/>
    <s v="Alternative Carriers"/>
  </r>
  <r>
    <s v="LVLT"/>
    <x v="2"/>
    <x v="2"/>
    <n v="6777000000"/>
    <n v="3775000000"/>
    <n v="1181000000"/>
    <n v="0"/>
    <n v="808000000"/>
    <x v="10"/>
    <s v="Alternative Carriers"/>
  </r>
  <r>
    <s v="LVLT"/>
    <x v="3"/>
    <x v="3"/>
    <n v="8229000000"/>
    <n v="4265000000"/>
    <n v="1467000000"/>
    <n v="0"/>
    <n v="1166000000"/>
    <x v="10"/>
    <s v="Alternative Carriers"/>
  </r>
  <r>
    <s v="LYB"/>
    <x v="0"/>
    <x v="0"/>
    <n v="45352000000"/>
    <n v="39595000000"/>
    <n v="909000000"/>
    <n v="172000000"/>
    <n v="0"/>
    <x v="8"/>
    <s v="Diversified Chemicals"/>
  </r>
  <r>
    <s v="LYB"/>
    <x v="1"/>
    <x v="1"/>
    <n v="44062000000"/>
    <n v="37940000000"/>
    <n v="870000000"/>
    <n v="150000000"/>
    <n v="0"/>
    <x v="8"/>
    <s v="Diversified Chemicals"/>
  </r>
  <r>
    <s v="LYB"/>
    <x v="2"/>
    <x v="2"/>
    <n v="45608000000"/>
    <n v="38939000000"/>
    <n v="806000000"/>
    <n v="127000000"/>
    <n v="0"/>
    <x v="8"/>
    <s v="Diversified Chemicals"/>
  </r>
  <r>
    <s v="LYB"/>
    <x v="3"/>
    <x v="3"/>
    <n v="32735000000"/>
    <n v="25683000000"/>
    <n v="828000000"/>
    <n v="102000000"/>
    <n v="0"/>
    <x v="8"/>
    <s v="Diversified Chemicals"/>
  </r>
  <r>
    <s v="M"/>
    <x v="0"/>
    <x v="92"/>
    <n v="27686000000"/>
    <n v="16538000000"/>
    <n v="8482000000"/>
    <n v="0"/>
    <n v="0"/>
    <x v="1"/>
    <s v="Department Stores"/>
  </r>
  <r>
    <s v="M"/>
    <x v="1"/>
    <x v="46"/>
    <n v="27931000000"/>
    <n v="16725000000"/>
    <n v="8440000000"/>
    <n v="0"/>
    <n v="0"/>
    <x v="1"/>
    <s v="Department Stores"/>
  </r>
  <r>
    <s v="M"/>
    <x v="2"/>
    <x v="26"/>
    <n v="28105000000"/>
    <n v="16863000000"/>
    <n v="8355000000"/>
    <n v="0"/>
    <n v="0"/>
    <x v="1"/>
    <s v="Department Stores"/>
  </r>
  <r>
    <s v="M"/>
    <x v="3"/>
    <x v="47"/>
    <n v="27079000000"/>
    <n v="16496000000"/>
    <n v="8256000000"/>
    <n v="0"/>
    <n v="0"/>
    <x v="1"/>
    <s v="Department Stores"/>
  </r>
  <r>
    <s v="MA"/>
    <x v="0"/>
    <x v="1"/>
    <n v="8312000000"/>
    <s v=" $-   "/>
    <n v="3456000000"/>
    <n v="0"/>
    <n v="258000000"/>
    <x v="2"/>
    <s v="Internet Software &amp; Services"/>
  </r>
  <r>
    <s v="MA"/>
    <x v="1"/>
    <x v="2"/>
    <n v="9441000000"/>
    <s v=" $-   "/>
    <n v="4014000000"/>
    <n v="0"/>
    <n v="321000000"/>
    <x v="2"/>
    <s v="Internet Software &amp; Services"/>
  </r>
  <r>
    <s v="MA"/>
    <x v="2"/>
    <x v="3"/>
    <n v="9667000000"/>
    <s v=" $-   "/>
    <n v="4162000000"/>
    <n v="0"/>
    <n v="366000000"/>
    <x v="2"/>
    <s v="Internet Software &amp; Services"/>
  </r>
  <r>
    <s v="MA"/>
    <x v="3"/>
    <x v="28"/>
    <n v="10776000000"/>
    <s v=" $-   "/>
    <n v="4525000000"/>
    <n v="0"/>
    <n v="373000000"/>
    <x v="2"/>
    <s v="Internet Software &amp; Services"/>
  </r>
  <r>
    <s v="MAA"/>
    <x v="0"/>
    <x v="0"/>
    <n v="475888000"/>
    <n v="117275000"/>
    <n v="47115000"/>
    <n v="0"/>
    <n v="121211000"/>
    <x v="7"/>
    <s v="Residential REITs"/>
  </r>
  <r>
    <s v="MAA"/>
    <x v="1"/>
    <x v="1"/>
    <n v="635490000"/>
    <n v="172050000"/>
    <n v="43720000"/>
    <n v="0"/>
    <n v="186979000"/>
    <x v="7"/>
    <s v="Residential REITs"/>
  </r>
  <r>
    <s v="MAA"/>
    <x v="2"/>
    <x v="2"/>
    <n v="992332000"/>
    <n v="275379000"/>
    <n v="57664000"/>
    <n v="0"/>
    <n v="301812000"/>
    <x v="7"/>
    <s v="Residential REITs"/>
  </r>
  <r>
    <s v="MAA"/>
    <x v="3"/>
    <x v="3"/>
    <n v="1042779000"/>
    <n v="280901000"/>
    <n v="53992000"/>
    <n v="0"/>
    <n v="294520000"/>
    <x v="7"/>
    <s v="Residential REITs"/>
  </r>
  <r>
    <s v="MAC"/>
    <x v="0"/>
    <x v="0"/>
    <n v="797517000"/>
    <n v="337533000"/>
    <n v="20412000"/>
    <n v="0"/>
    <n v="277621000"/>
    <x v="7"/>
    <s v="Retail REITs"/>
  </r>
  <r>
    <s v="MAC"/>
    <x v="1"/>
    <x v="1"/>
    <n v="1029475000"/>
    <n v="423256000"/>
    <n v="27772000"/>
    <n v="0"/>
    <n v="357165000"/>
    <x v="7"/>
    <s v="Retail REITs"/>
  </r>
  <r>
    <s v="MAC"/>
    <x v="2"/>
    <x v="2"/>
    <n v="1105247000"/>
    <n v="441929000"/>
    <n v="29412000"/>
    <n v="0"/>
    <n v="378716000"/>
    <x v="7"/>
    <s v="Retail REITs"/>
  </r>
  <r>
    <s v="MAC"/>
    <x v="3"/>
    <x v="3"/>
    <n v="1288149000"/>
    <n v="497359000"/>
    <n v="29870000"/>
    <n v="0"/>
    <n v="464472000"/>
    <x v="7"/>
    <s v="Retail REITs"/>
  </r>
  <r>
    <s v="MAR"/>
    <x v="0"/>
    <x v="0"/>
    <n v="11814000000"/>
    <n v="10190000000"/>
    <n v="582000000"/>
    <n v="0"/>
    <n v="102000000"/>
    <x v="1"/>
    <s v="Hotels, Resorts &amp; Cruise Lines"/>
  </r>
  <r>
    <s v="MAR"/>
    <x v="1"/>
    <x v="1"/>
    <n v="12784000000"/>
    <n v="11020000000"/>
    <n v="649000000"/>
    <n v="0"/>
    <n v="127000000"/>
    <x v="1"/>
    <s v="Hotels, Resorts &amp; Cruise Lines"/>
  </r>
  <r>
    <s v="MAR"/>
    <x v="2"/>
    <x v="2"/>
    <n v="13796000000"/>
    <n v="11830000000"/>
    <n v="659000000"/>
    <n v="0"/>
    <n v="148000000"/>
    <x v="1"/>
    <s v="Hotels, Resorts &amp; Cruise Lines"/>
  </r>
  <r>
    <s v="MAR"/>
    <x v="3"/>
    <x v="3"/>
    <n v="14486000000"/>
    <n v="12363000000"/>
    <n v="634000000"/>
    <n v="0"/>
    <n v="139000000"/>
    <x v="1"/>
    <s v="Hotels, Resorts &amp; Cruise Lines"/>
  </r>
  <r>
    <s v="MAS"/>
    <x v="0"/>
    <x v="1"/>
    <n v="6761000000"/>
    <n v="4802000000"/>
    <n v="1347000000"/>
    <n v="0"/>
    <n v="0"/>
    <x v="0"/>
    <s v="Building Products"/>
  </r>
  <r>
    <s v="MAS"/>
    <x v="1"/>
    <x v="2"/>
    <n v="7006000000"/>
    <n v="4946000000"/>
    <n v="1338000000"/>
    <n v="0"/>
    <n v="0"/>
    <x v="0"/>
    <s v="Building Products"/>
  </r>
  <r>
    <s v="MAS"/>
    <x v="2"/>
    <x v="3"/>
    <n v="7142000000"/>
    <n v="4889000000"/>
    <n v="1339000000"/>
    <n v="0"/>
    <n v="0"/>
    <x v="0"/>
    <s v="Building Products"/>
  </r>
  <r>
    <s v="MAS"/>
    <x v="3"/>
    <x v="28"/>
    <n v="7357000000"/>
    <n v="4901000000"/>
    <n v="1403000000"/>
    <n v="0"/>
    <n v="0"/>
    <x v="0"/>
    <s v="Building Products"/>
  </r>
  <r>
    <s v="MAT"/>
    <x v="0"/>
    <x v="0"/>
    <n v="6420881000"/>
    <n v="3011684000"/>
    <n v="2388182000"/>
    <n v="0"/>
    <n v="0"/>
    <x v="1"/>
    <s v="Leisure Products"/>
  </r>
  <r>
    <s v="MAT"/>
    <x v="1"/>
    <x v="1"/>
    <n v="6484892000"/>
    <n v="3006009000"/>
    <n v="2310780000"/>
    <n v="0"/>
    <n v="0"/>
    <x v="1"/>
    <s v="Leisure Products"/>
  </r>
  <r>
    <s v="MAT"/>
    <x v="2"/>
    <x v="2"/>
    <n v="6023819000"/>
    <n v="3022797000"/>
    <n v="2347308000"/>
    <n v="0"/>
    <n v="0"/>
    <x v="1"/>
    <s v="Leisure Products"/>
  </r>
  <r>
    <s v="MAT"/>
    <x v="3"/>
    <x v="3"/>
    <n v="5702613000"/>
    <n v="2896255000"/>
    <n v="2265436000"/>
    <n v="0"/>
    <n v="0"/>
    <x v="1"/>
    <s v="Leisure Products"/>
  </r>
  <r>
    <s v="MCD"/>
    <x v="0"/>
    <x v="0"/>
    <n v="27567000000"/>
    <n v="16750700000"/>
    <n v="2211700000"/>
    <n v="0"/>
    <n v="0"/>
    <x v="1"/>
    <s v="Restaurants"/>
  </r>
  <r>
    <s v="MCD"/>
    <x v="1"/>
    <x v="1"/>
    <n v="28105700000"/>
    <n v="17203000000"/>
    <n v="2138400000"/>
    <n v="0"/>
    <n v="0"/>
    <x v="1"/>
    <s v="Restaurants"/>
  </r>
  <r>
    <s v="MCD"/>
    <x v="2"/>
    <x v="2"/>
    <n v="27441300000"/>
    <n v="16985600000"/>
    <n v="2506500000"/>
    <n v="0"/>
    <n v="0"/>
    <x v="1"/>
    <s v="Restaurants"/>
  </r>
  <r>
    <s v="MCD"/>
    <x v="3"/>
    <x v="3"/>
    <n v="25413000000"/>
    <n v="15623800000"/>
    <n v="2643700000"/>
    <n v="0"/>
    <n v="0"/>
    <x v="1"/>
    <s v="Restaurants"/>
  </r>
  <r>
    <s v="MCHP"/>
    <x v="0"/>
    <x v="93"/>
    <n v="1581623000"/>
    <n v="743164000"/>
    <n v="261471000"/>
    <n v="254723000"/>
    <n v="111537000"/>
    <x v="2"/>
    <s v="Semiconductors"/>
  </r>
  <r>
    <s v="MCHP"/>
    <x v="1"/>
    <x v="94"/>
    <n v="1931217000"/>
    <n v="802474000"/>
    <n v="267278000"/>
    <n v="305043000"/>
    <n v="94534000"/>
    <x v="2"/>
    <s v="Semiconductors"/>
  </r>
  <r>
    <s v="MCHP"/>
    <x v="2"/>
    <x v="95"/>
    <n v="2147036000"/>
    <n v="917472000"/>
    <n v="274815000"/>
    <n v="349543000"/>
    <n v="176746000"/>
    <x v="2"/>
    <s v="Semiconductors"/>
  </r>
  <r>
    <s v="MCHP"/>
    <x v="3"/>
    <x v="96"/>
    <n v="2173334000"/>
    <n v="967870000"/>
    <n v="301670000"/>
    <n v="372596000"/>
    <n v="174896000"/>
    <x v="2"/>
    <s v="Semiconductors"/>
  </r>
  <r>
    <s v="MCK"/>
    <x v="0"/>
    <x v="93"/>
    <n v="122196000000"/>
    <n v="115315000000"/>
    <n v="4110000000"/>
    <n v="433000000"/>
    <n v="0"/>
    <x v="3"/>
    <s v="Health Care Distributors"/>
  </r>
  <r>
    <s v="MCK"/>
    <x v="1"/>
    <x v="94"/>
    <n v="137392000000"/>
    <n v="129040000000"/>
    <n v="5388000000"/>
    <n v="457000000"/>
    <n v="0"/>
    <x v="3"/>
    <s v="Health Care Distributors"/>
  </r>
  <r>
    <s v="MCK"/>
    <x v="2"/>
    <x v="95"/>
    <n v="179045000000"/>
    <n v="167634000000"/>
    <n v="7901000000"/>
    <n v="392000000"/>
    <n v="0"/>
    <x v="3"/>
    <s v="Health Care Distributors"/>
  </r>
  <r>
    <s v="MCK"/>
    <x v="3"/>
    <x v="96"/>
    <n v="190884000000"/>
    <n v="179468000000"/>
    <n v="7276000000"/>
    <n v="392000000"/>
    <n v="0"/>
    <x v="3"/>
    <s v="Health Care Distributors"/>
  </r>
  <r>
    <s v="MCO"/>
    <x v="0"/>
    <x v="0"/>
    <n v="2730300000"/>
    <n v="795000000"/>
    <n v="752200000"/>
    <n v="0"/>
    <n v="93500000"/>
    <x v="6"/>
    <s v="Diversified Financial Services"/>
  </r>
  <r>
    <s v="MCO"/>
    <x v="1"/>
    <x v="1"/>
    <n v="2972500000"/>
    <n v="822400000"/>
    <n v="822100000"/>
    <n v="0"/>
    <n v="93400000"/>
    <x v="6"/>
    <s v="Diversified Financial Services"/>
  </r>
  <r>
    <s v="MCO"/>
    <x v="2"/>
    <x v="2"/>
    <n v="3334300000"/>
    <n v="930300000"/>
    <n v="869300000"/>
    <n v="0"/>
    <n v="95600000"/>
    <x v="6"/>
    <s v="Diversified Financial Services"/>
  </r>
  <r>
    <s v="MCO"/>
    <x v="3"/>
    <x v="3"/>
    <n v="3484500000"/>
    <n v="976300000"/>
    <n v="921300000"/>
    <n v="0"/>
    <n v="113500000"/>
    <x v="6"/>
    <s v="Diversified Financial Services"/>
  </r>
  <r>
    <s v="MDLZ"/>
    <x v="0"/>
    <x v="0"/>
    <n v="35015000000"/>
    <n v="21939000000"/>
    <n v="9176000000"/>
    <n v="0"/>
    <n v="217000000"/>
    <x v="4"/>
    <s v="Packaged Foods &amp; Meats"/>
  </r>
  <r>
    <s v="MDLZ"/>
    <x v="1"/>
    <x v="1"/>
    <n v="35299000000"/>
    <n v="22189000000"/>
    <n v="8679000000"/>
    <n v="0"/>
    <n v="217000000"/>
    <x v="4"/>
    <s v="Packaged Foods &amp; Meats"/>
  </r>
  <r>
    <s v="MDLZ"/>
    <x v="2"/>
    <x v="2"/>
    <n v="34244000000"/>
    <n v="21647000000"/>
    <n v="8457000000"/>
    <n v="0"/>
    <n v="206000000"/>
    <x v="4"/>
    <s v="Packaged Foods &amp; Meats"/>
  </r>
  <r>
    <s v="MDLZ"/>
    <x v="3"/>
    <x v="3"/>
    <n v="29636000000"/>
    <n v="18124000000"/>
    <n v="7577000000"/>
    <n v="0"/>
    <n v="181000000"/>
    <x v="4"/>
    <s v="Packaged Foods &amp; Meats"/>
  </r>
  <r>
    <s v="MET"/>
    <x v="0"/>
    <x v="0"/>
    <n v="68150000000"/>
    <n v="37987000000"/>
    <n v="9098000000"/>
    <n v="0"/>
    <n v="17755000000"/>
    <x v="6"/>
    <s v="Life &amp; Health Insurance"/>
  </r>
  <r>
    <s v="MET"/>
    <x v="1"/>
    <x v="1"/>
    <n v="68199000000"/>
    <n v="38107000000"/>
    <n v="9438000000"/>
    <n v="0"/>
    <n v="16602000000"/>
    <x v="6"/>
    <s v="Life &amp; Health Insurance"/>
  </r>
  <r>
    <s v="MET"/>
    <x v="2"/>
    <x v="2"/>
    <n v="73316000000"/>
    <n v="39102000000"/>
    <n v="8319000000"/>
    <n v="0"/>
    <n v="17091000000"/>
    <x v="6"/>
    <s v="Life &amp; Health Insurance"/>
  </r>
  <r>
    <s v="MET"/>
    <x v="3"/>
    <x v="3"/>
    <n v="69951000000"/>
    <n v="38714000000"/>
    <n v="6998000000"/>
    <n v="0"/>
    <n v="16769000000"/>
    <x v="6"/>
    <s v="Life &amp; Health Insurance"/>
  </r>
  <r>
    <s v="MHK"/>
    <x v="0"/>
    <x v="0"/>
    <n v="5787980000"/>
    <n v="4297922000"/>
    <n v="1110550000"/>
    <n v="0"/>
    <n v="0"/>
    <x v="1"/>
    <s v="Home Furnishings"/>
  </r>
  <r>
    <s v="MHK"/>
    <x v="1"/>
    <x v="1"/>
    <n v="7348754000"/>
    <n v="5427945000"/>
    <n v="1373878000"/>
    <n v="0"/>
    <n v="0"/>
    <x v="1"/>
    <s v="Home Furnishings"/>
  </r>
  <r>
    <s v="MHK"/>
    <x v="2"/>
    <x v="2"/>
    <n v="7803446000"/>
    <n v="5649254000"/>
    <n v="1381396000"/>
    <n v="0"/>
    <n v="0"/>
    <x v="1"/>
    <s v="Home Furnishings"/>
  </r>
  <r>
    <s v="MHK"/>
    <x v="3"/>
    <x v="3"/>
    <n v="8071563000"/>
    <n v="5660877000"/>
    <n v="1573120000"/>
    <n v="0"/>
    <n v="0"/>
    <x v="1"/>
    <s v="Home Furnishings"/>
  </r>
  <r>
    <s v="MJN"/>
    <x v="0"/>
    <x v="0"/>
    <n v="3901300000"/>
    <n v="1503800000"/>
    <n v="1457300000"/>
    <n v="100100000"/>
    <n v="0"/>
    <x v="4"/>
    <s v="Packaged Foods &amp; Meats"/>
  </r>
  <r>
    <s v="MJN"/>
    <x v="1"/>
    <x v="1"/>
    <n v="4200700000"/>
    <n v="1528500000"/>
    <n v="1548600000"/>
    <n v="100200000"/>
    <n v="0"/>
    <x v="4"/>
    <s v="Packaged Foods &amp; Meats"/>
  </r>
  <r>
    <s v="MJN"/>
    <x v="2"/>
    <x v="2"/>
    <n v="4409300000"/>
    <n v="1700600000"/>
    <n v="1617600000"/>
    <n v="115100000"/>
    <n v="0"/>
    <x v="4"/>
    <s v="Packaged Foods &amp; Meats"/>
  </r>
  <r>
    <s v="MJN"/>
    <x v="3"/>
    <x v="3"/>
    <n v="4071300000"/>
    <n v="1455300000"/>
    <n v="1532400000"/>
    <n v="108400000"/>
    <n v="0"/>
    <x v="4"/>
    <s v="Packaged Foods &amp; Meats"/>
  </r>
  <r>
    <s v="MKC"/>
    <x v="0"/>
    <x v="56"/>
    <n v="4123400000"/>
    <n v="2457600000"/>
    <n v="1090300000"/>
    <n v="0"/>
    <n v="0"/>
    <x v="4"/>
    <s v="Packaged Foods &amp; Meats"/>
  </r>
  <r>
    <s v="MKC"/>
    <x v="1"/>
    <x v="57"/>
    <n v="4243200000"/>
    <n v="2513000000"/>
    <n v="1122000000"/>
    <n v="0"/>
    <n v="0"/>
    <x v="4"/>
    <s v="Packaged Foods &amp; Meats"/>
  </r>
  <r>
    <s v="MKC"/>
    <x v="2"/>
    <x v="58"/>
    <n v="4296300000"/>
    <n v="2559000000"/>
    <n v="1127400000"/>
    <n v="0"/>
    <n v="0"/>
    <x v="4"/>
    <s v="Packaged Foods &amp; Meats"/>
  </r>
  <r>
    <s v="MKC"/>
    <x v="3"/>
    <x v="59"/>
    <n v="4411500000"/>
    <n v="2579800000"/>
    <n v="1175000000"/>
    <n v="0"/>
    <n v="0"/>
    <x v="4"/>
    <s v="Packaged Foods &amp; Meats"/>
  </r>
  <r>
    <s v="MLM"/>
    <x v="0"/>
    <x v="0"/>
    <n v="2031901000"/>
    <n v="1704767000"/>
    <n v="135824000"/>
    <n v="0"/>
    <n v="0"/>
    <x v="8"/>
    <s v="Construction Materials"/>
  </r>
  <r>
    <s v="MLM"/>
    <x v="1"/>
    <x v="1"/>
    <n v="2155551000"/>
    <n v="1791594000"/>
    <n v="145298000"/>
    <n v="0"/>
    <n v="0"/>
    <x v="8"/>
    <s v="Construction Materials"/>
  </r>
  <r>
    <s v="MLM"/>
    <x v="2"/>
    <x v="2"/>
    <n v="2957951000"/>
    <n v="2435591000"/>
    <n v="164596000"/>
    <n v="0"/>
    <n v="0"/>
    <x v="8"/>
    <s v="Construction Materials"/>
  </r>
  <r>
    <s v="MLM"/>
    <x v="3"/>
    <x v="3"/>
    <n v="3539570000"/>
    <n v="2817803000"/>
    <n v="233887000"/>
    <n v="0"/>
    <n v="0"/>
    <x v="8"/>
    <s v="Construction Materials"/>
  </r>
  <r>
    <s v="MMC"/>
    <x v="0"/>
    <x v="0"/>
    <n v="11924000000"/>
    <s v=" $-   "/>
    <n v="7134000000"/>
    <n v="0"/>
    <n v="2961000000"/>
    <x v="6"/>
    <s v="Insurance Brokers"/>
  </r>
  <r>
    <s v="MMC"/>
    <x v="1"/>
    <x v="1"/>
    <n v="12261000000"/>
    <s v=" $-   "/>
    <n v="7226000000"/>
    <n v="0"/>
    <n v="2958000000"/>
    <x v="6"/>
    <s v="Insurance Brokers"/>
  </r>
  <r>
    <s v="MMC"/>
    <x v="2"/>
    <x v="2"/>
    <n v="12951000000"/>
    <s v=" $-   "/>
    <n v="7515000000"/>
    <n v="0"/>
    <n v="3135000000"/>
    <x v="6"/>
    <s v="Insurance Brokers"/>
  </r>
  <r>
    <s v="MMC"/>
    <x v="3"/>
    <x v="3"/>
    <n v="12893000000"/>
    <s v=" $-   "/>
    <n v="7334000000"/>
    <n v="0"/>
    <n v="3140000000"/>
    <x v="6"/>
    <s v="Insurance Brokers"/>
  </r>
  <r>
    <s v="MMM"/>
    <x v="0"/>
    <x v="1"/>
    <n v="30871000000"/>
    <n v="16106000000"/>
    <n v="6384000000"/>
    <n v="1715000000"/>
    <n v="0"/>
    <x v="0"/>
    <s v="Industrial Conglomerates"/>
  </r>
  <r>
    <s v="MMM"/>
    <x v="1"/>
    <x v="2"/>
    <n v="31821000000"/>
    <n v="16447000000"/>
    <n v="6469000000"/>
    <n v="1770000000"/>
    <n v="0"/>
    <x v="0"/>
    <s v="Industrial Conglomerates"/>
  </r>
  <r>
    <s v="MMM"/>
    <x v="2"/>
    <x v="3"/>
    <n v="30274000000"/>
    <n v="15383000000"/>
    <n v="6182000000"/>
    <n v="1763000000"/>
    <n v="0"/>
    <x v="0"/>
    <s v="Industrial Conglomerates"/>
  </r>
  <r>
    <s v="MMM"/>
    <x v="3"/>
    <x v="28"/>
    <n v="30109000000"/>
    <n v="15040000000"/>
    <n v="6111000000"/>
    <n v="1735000000"/>
    <n v="0"/>
    <x v="0"/>
    <s v="Industrial Conglomerates"/>
  </r>
  <r>
    <s v="MNST"/>
    <x v="0"/>
    <x v="0"/>
    <n v="2060702000"/>
    <n v="995046000"/>
    <s v=" $-   "/>
    <n v="0"/>
    <n v="0"/>
    <x v="4"/>
    <s v="Soft Drinks"/>
  </r>
  <r>
    <s v="MNST"/>
    <x v="1"/>
    <x v="1"/>
    <n v="2246428000"/>
    <n v="1073497000"/>
    <s v=" $-   "/>
    <n v="0"/>
    <n v="0"/>
    <x v="4"/>
    <s v="Soft Drinks"/>
  </r>
  <r>
    <s v="MNST"/>
    <x v="2"/>
    <x v="2"/>
    <n v="2464867000"/>
    <n v="1125057000"/>
    <s v=" $-   "/>
    <n v="0"/>
    <n v="0"/>
    <x v="4"/>
    <s v="Soft Drinks"/>
  </r>
  <r>
    <s v="MNST"/>
    <x v="3"/>
    <x v="3"/>
    <n v="2722564000"/>
    <n v="1090263000"/>
    <s v=" $-   "/>
    <n v="0"/>
    <n v="0"/>
    <x v="4"/>
    <s v="Soft Drinks"/>
  </r>
  <r>
    <s v="MO"/>
    <x v="0"/>
    <x v="0"/>
    <n v="24618000000"/>
    <n v="15055000000"/>
    <n v="2249000000"/>
    <n v="0"/>
    <n v="0"/>
    <x v="4"/>
    <s v="Tobacco"/>
  </r>
  <r>
    <s v="MO"/>
    <x v="1"/>
    <x v="1"/>
    <n v="24466000000"/>
    <n v="14009000000"/>
    <n v="2362000000"/>
    <n v="0"/>
    <n v="0"/>
    <x v="4"/>
    <s v="Tobacco"/>
  </r>
  <r>
    <s v="MO"/>
    <x v="2"/>
    <x v="2"/>
    <n v="24522000000"/>
    <n v="14362000000"/>
    <n v="2541000000"/>
    <n v="0"/>
    <n v="0"/>
    <x v="4"/>
    <s v="Tobacco"/>
  </r>
  <r>
    <s v="MO"/>
    <x v="3"/>
    <x v="3"/>
    <n v="25434000000"/>
    <n v="14320000000"/>
    <n v="2749000000"/>
    <n v="0"/>
    <n v="0"/>
    <x v="4"/>
    <s v="Tobacco"/>
  </r>
  <r>
    <s v="MON"/>
    <x v="0"/>
    <x v="34"/>
    <n v="14861000000"/>
    <n v="7208000000"/>
    <n v="2550000000"/>
    <n v="1533000000"/>
    <n v="0"/>
    <x v="8"/>
    <s v="Fertilizers &amp; Agricultural Chemicals"/>
  </r>
  <r>
    <s v="MON"/>
    <x v="1"/>
    <x v="35"/>
    <n v="15855000000"/>
    <n v="7281000000"/>
    <n v="2774000000"/>
    <n v="1725000000"/>
    <n v="0"/>
    <x v="8"/>
    <s v="Fertilizers &amp; Agricultural Chemicals"/>
  </r>
  <r>
    <s v="MON"/>
    <x v="2"/>
    <x v="36"/>
    <n v="15001000000"/>
    <n v="6819000000"/>
    <n v="2686000000"/>
    <n v="1580000000"/>
    <n v="0"/>
    <x v="8"/>
    <s v="Fertilizers &amp; Agricultural Chemicals"/>
  </r>
  <r>
    <s v="MON"/>
    <x v="3"/>
    <x v="37"/>
    <n v="13502000000"/>
    <n v="6485000000"/>
    <n v="2833000000"/>
    <n v="1512000000"/>
    <n v="0"/>
    <x v="8"/>
    <s v="Fertilizers &amp; Agricultural Chemicals"/>
  </r>
  <r>
    <s v="MOS"/>
    <x v="0"/>
    <x v="83"/>
    <n v="9974100000"/>
    <n v="7213900000"/>
    <n v="550600000"/>
    <n v="0"/>
    <n v="0"/>
    <x v="8"/>
    <s v="Fertilizers &amp; Agricultural Chemicals"/>
  </r>
  <r>
    <s v="MOS"/>
    <x v="1"/>
    <x v="2"/>
    <n v="9055800000"/>
    <n v="7129200000"/>
    <n v="505800000"/>
    <n v="0"/>
    <n v="0"/>
    <x v="8"/>
    <s v="Fertilizers &amp; Agricultural Chemicals"/>
  </r>
  <r>
    <s v="MOS"/>
    <x v="2"/>
    <x v="3"/>
    <n v="8895300000"/>
    <n v="7177400000"/>
    <n v="439100000"/>
    <n v="0"/>
    <n v="0"/>
    <x v="8"/>
    <s v="Fertilizers &amp; Agricultural Chemicals"/>
  </r>
  <r>
    <s v="MOS"/>
    <x v="3"/>
    <x v="28"/>
    <n v="7162800000"/>
    <n v="6352800000"/>
    <n v="491000000"/>
    <n v="0"/>
    <n v="0"/>
    <x v="8"/>
    <s v="Fertilizers &amp; Agricultural Chemicals"/>
  </r>
  <r>
    <s v="MPC"/>
    <x v="0"/>
    <x v="0"/>
    <n v="82243000000"/>
    <n v="68948000000"/>
    <n v="7202000000"/>
    <n v="0"/>
    <n v="995000000"/>
    <x v="9"/>
    <s v="Oil &amp; Gas Refining &amp; Marketing &amp; Transportation"/>
  </r>
  <r>
    <s v="MPC"/>
    <x v="1"/>
    <x v="1"/>
    <n v="100160000000"/>
    <n v="87758000000"/>
    <n v="7851000000"/>
    <n v="0"/>
    <n v="1220000000"/>
    <x v="9"/>
    <s v="Oil &amp; Gas Refining &amp; Marketing &amp; Transportation"/>
  </r>
  <r>
    <s v="MPC"/>
    <x v="2"/>
    <x v="2"/>
    <n v="97817000000"/>
    <n v="84275000000"/>
    <n v="8450000000"/>
    <n v="0"/>
    <n v="1326000000"/>
    <x v="9"/>
    <s v="Oil &amp; Gas Refining &amp; Marketing &amp; Transportation"/>
  </r>
  <r>
    <s v="MPC"/>
    <x v="3"/>
    <x v="3"/>
    <n v="72051000000"/>
    <n v="55891000000"/>
    <n v="10029000000"/>
    <n v="0"/>
    <n v="1646000000"/>
    <x v="9"/>
    <s v="Oil &amp; Gas Refining &amp; Marketing &amp; Transportation"/>
  </r>
  <r>
    <s v="MRK"/>
    <x v="0"/>
    <x v="0"/>
    <n v="47267000000"/>
    <n v="16446000000"/>
    <n v="12776000000"/>
    <n v="8168000000"/>
    <n v="0"/>
    <x v="3"/>
    <s v="Pharmaceuticals"/>
  </r>
  <r>
    <s v="MRK"/>
    <x v="1"/>
    <x v="1"/>
    <n v="44033000000"/>
    <n v="16954000000"/>
    <n v="11911000000"/>
    <n v="7503000000"/>
    <n v="0"/>
    <x v="3"/>
    <s v="Pharmaceuticals"/>
  </r>
  <r>
    <s v="MRK"/>
    <x v="2"/>
    <x v="2"/>
    <n v="42237000000"/>
    <n v="16768000000"/>
    <n v="11606000000"/>
    <n v="7180000000"/>
    <n v="0"/>
    <x v="3"/>
    <s v="Pharmaceuticals"/>
  </r>
  <r>
    <s v="MRK"/>
    <x v="3"/>
    <x v="3"/>
    <n v="39498000000"/>
    <n v="14934000000"/>
    <n v="10313000000"/>
    <n v="6704000000"/>
    <n v="0"/>
    <x v="3"/>
    <s v="Pharmaceuticals"/>
  </r>
  <r>
    <s v="MRO"/>
    <x v="0"/>
    <x v="0"/>
    <n v="11966000000"/>
    <n v="2079000000"/>
    <n v="4017000000"/>
    <n v="0"/>
    <n v="2008000000"/>
    <x v="9"/>
    <s v="Oil &amp; Gas Exploration &amp; Production"/>
  </r>
  <r>
    <s v="MRO"/>
    <x v="1"/>
    <x v="1"/>
    <n v="11325000000"/>
    <n v="2156000000"/>
    <n v="3469000000"/>
    <n v="0"/>
    <n v="2500000000"/>
    <x v="9"/>
    <s v="Oil &amp; Gas Exploration &amp; Production"/>
  </r>
  <r>
    <s v="MRO"/>
    <x v="2"/>
    <x v="2"/>
    <n v="10846000000"/>
    <n v="2246000000"/>
    <n v="3627000000"/>
    <n v="0"/>
    <n v="2861000000"/>
    <x v="9"/>
    <s v="Oil &amp; Gas Exploration &amp; Production"/>
  </r>
  <r>
    <s v="MRO"/>
    <x v="3"/>
    <x v="3"/>
    <n v="5522000000"/>
    <n v="1694000000"/>
    <n v="1831000000"/>
    <n v="0"/>
    <n v="2957000000"/>
    <x v="9"/>
    <s v="Oil &amp; Gas Exploration &amp; Production"/>
  </r>
  <r>
    <s v="MSFT"/>
    <x v="0"/>
    <x v="52"/>
    <n v="77849000000"/>
    <n v="20385000000"/>
    <n v="20289000000"/>
    <n v="10411000000"/>
    <n v="0"/>
    <x v="2"/>
    <s v="Systems Software"/>
  </r>
  <r>
    <s v="MSFT"/>
    <x v="1"/>
    <x v="53"/>
    <n v="86833000000"/>
    <n v="27078000000"/>
    <n v="20488000000"/>
    <n v="11381000000"/>
    <n v="0"/>
    <x v="2"/>
    <s v="Systems Software"/>
  </r>
  <r>
    <s v="MSFT"/>
    <x v="2"/>
    <x v="54"/>
    <n v="93580000000"/>
    <n v="33038000000"/>
    <n v="20324000000"/>
    <n v="12046000000"/>
    <n v="0"/>
    <x v="2"/>
    <s v="Systems Software"/>
  </r>
  <r>
    <s v="MSFT"/>
    <x v="3"/>
    <x v="55"/>
    <n v="85320000000"/>
    <n v="32780000000"/>
    <n v="19260000000"/>
    <n v="11988000000"/>
    <n v="0"/>
    <x v="2"/>
    <s v="Systems Software"/>
  </r>
  <r>
    <s v="MTB"/>
    <x v="0"/>
    <x v="0"/>
    <n v="4608955000"/>
    <n v="116586000"/>
    <n v="2448629000"/>
    <n v="0"/>
    <n v="264631000"/>
    <x v="6"/>
    <s v="Banks"/>
  </r>
  <r>
    <s v="MTB"/>
    <x v="1"/>
    <x v="1"/>
    <n v="4822539000"/>
    <n v="83692000"/>
    <n v="2540954000"/>
    <n v="0"/>
    <n v="231912000"/>
    <x v="6"/>
    <s v="Banks"/>
  </r>
  <r>
    <s v="MTB"/>
    <x v="2"/>
    <x v="2"/>
    <n v="4736150000"/>
    <n v="63083000"/>
    <n v="2655650000"/>
    <n v="0"/>
    <n v="157824000"/>
    <x v="6"/>
    <s v="Banks"/>
  </r>
  <r>
    <s v="MTB"/>
    <x v="3"/>
    <x v="3"/>
    <n v="4995881000"/>
    <n v="73814000"/>
    <n v="2796508000"/>
    <n v="0"/>
    <n v="196424000"/>
    <x v="6"/>
    <s v="Banks"/>
  </r>
  <r>
    <s v="MTD"/>
    <x v="0"/>
    <x v="1"/>
    <n v="2378972000"/>
    <n v="1097041000"/>
    <n v="692693000"/>
    <n v="116346000"/>
    <n v="24539000"/>
    <x v="3"/>
    <s v="Life Sciences Tools &amp; Services"/>
  </r>
  <r>
    <s v="MTD"/>
    <x v="1"/>
    <x v="2"/>
    <n v="2485983000"/>
    <n v="1127233000"/>
    <n v="728582000"/>
    <n v="123297000"/>
    <n v="29185000"/>
    <x v="3"/>
    <s v="Life Sciences Tools &amp; Services"/>
  </r>
  <r>
    <s v="MTD"/>
    <x v="2"/>
    <x v="3"/>
    <n v="2395447000"/>
    <n v="1043454000"/>
    <n v="700810000"/>
    <n v="119076000"/>
    <n v="30951000"/>
    <x v="3"/>
    <s v="Life Sciences Tools &amp; Services"/>
  </r>
  <r>
    <s v="MTD"/>
    <x v="3"/>
    <x v="28"/>
    <n v="2508257000"/>
    <n v="1072670000"/>
    <n v="732622000"/>
    <n v="119968000"/>
    <n v="36052000"/>
    <x v="3"/>
    <s v="Life Sciences Tools &amp; Services"/>
  </r>
  <r>
    <s v="MU"/>
    <x v="0"/>
    <x v="132"/>
    <n v="9073000000"/>
    <n v="7226000000"/>
    <n v="554000000"/>
    <n v="931000000"/>
    <n v="0"/>
    <x v="2"/>
    <s v="Semiconductors"/>
  </r>
  <r>
    <s v="MU"/>
    <x v="1"/>
    <x v="133"/>
    <n v="16358000000"/>
    <n v="10921000000"/>
    <n v="939000000"/>
    <n v="1371000000"/>
    <n v="0"/>
    <x v="2"/>
    <s v="Semiconductors"/>
  </r>
  <r>
    <s v="MU"/>
    <x v="2"/>
    <x v="134"/>
    <n v="16192000000"/>
    <n v="10977000000"/>
    <n v="674000000"/>
    <n v="1540000000"/>
    <n v="0"/>
    <x v="2"/>
    <s v="Semiconductors"/>
  </r>
  <r>
    <s v="MU"/>
    <x v="3"/>
    <x v="135"/>
    <n v="12399000000"/>
    <n v="9894000000"/>
    <n v="653000000"/>
    <n v="1617000000"/>
    <n v="0"/>
    <x v="2"/>
    <s v="Semiconductors"/>
  </r>
  <r>
    <s v="MUR"/>
    <x v="0"/>
    <x v="0"/>
    <n v="4608563000"/>
    <n v="1079136000"/>
    <n v="285144000"/>
    <n v="0"/>
    <n v="1291456000"/>
    <x v="9"/>
    <s v="Integrated Oil &amp; Gas"/>
  </r>
  <r>
    <s v="MUR"/>
    <x v="1"/>
    <x v="1"/>
    <n v="5312686000"/>
    <n v="1252812000"/>
    <n v="466498000"/>
    <n v="0"/>
    <n v="1602390000"/>
    <x v="9"/>
    <s v="Integrated Oil &amp; Gas"/>
  </r>
  <r>
    <s v="MUR"/>
    <x v="2"/>
    <x v="2"/>
    <n v="5288933000"/>
    <n v="1089888000"/>
    <n v="471219000"/>
    <n v="0"/>
    <n v="1957025000"/>
    <x v="9"/>
    <s v="Integrated Oil &amp; Gas"/>
  </r>
  <r>
    <s v="MUR"/>
    <x v="3"/>
    <x v="3"/>
    <n v="2787116000"/>
    <n v="832306000"/>
    <n v="372457000"/>
    <n v="0"/>
    <n v="1668489000"/>
    <x v="9"/>
    <s v="Integrated Oil &amp; Gas"/>
  </r>
  <r>
    <s v="MYL"/>
    <x v="0"/>
    <x v="2"/>
    <n v="7719600000"/>
    <n v="4191600000"/>
    <n v="1545700000"/>
    <n v="581800000"/>
    <n v="0"/>
    <x v="3"/>
    <s v="Pharmaceuticals"/>
  </r>
  <r>
    <s v="MYL"/>
    <x v="1"/>
    <x v="3"/>
    <n v="9429300000"/>
    <n v="5213200000"/>
    <n v="2180700000"/>
    <n v="671900000"/>
    <n v="0"/>
    <x v="3"/>
    <s v="Pharmaceuticals"/>
  </r>
  <r>
    <s v="NBL"/>
    <x v="0"/>
    <x v="1"/>
    <n v="5015000000"/>
    <n v="844000000"/>
    <n v="446000000"/>
    <n v="0"/>
    <n v="1568000000"/>
    <x v="9"/>
    <s v="Oil &amp; Gas Exploration &amp; Production"/>
  </r>
  <r>
    <s v="NBL"/>
    <x v="1"/>
    <x v="2"/>
    <n v="5115000000"/>
    <n v="945000000"/>
    <n v="495000000"/>
    <n v="0"/>
    <n v="1759000000"/>
    <x v="9"/>
    <s v="Oil &amp; Gas Exploration &amp; Production"/>
  </r>
  <r>
    <s v="NBL"/>
    <x v="2"/>
    <x v="3"/>
    <n v="3183000000"/>
    <n v="979000000"/>
    <n v="745000000"/>
    <n v="0"/>
    <n v="2131000000"/>
    <x v="9"/>
    <s v="Oil &amp; Gas Exploration &amp; Production"/>
  </r>
  <r>
    <s v="NBL"/>
    <x v="3"/>
    <x v="28"/>
    <n v="3491000000"/>
    <n v="1083000000"/>
    <n v="233000000"/>
    <n v="0"/>
    <n v="2454000000"/>
    <x v="9"/>
    <s v="Oil &amp; Gas Exploration &amp; Production"/>
  </r>
  <r>
    <s v="NDAQ"/>
    <x v="0"/>
    <x v="0"/>
    <n v="3023000000"/>
    <n v="1446000000"/>
    <n v="832000000"/>
    <n v="0"/>
    <n v="104000000"/>
    <x v="6"/>
    <s v="Diversified Financial Services"/>
  </r>
  <r>
    <s v="NDAQ"/>
    <x v="1"/>
    <x v="1"/>
    <n v="3100000000"/>
    <n v="1316000000"/>
    <n v="1054000000"/>
    <n v="0"/>
    <n v="122000000"/>
    <x v="6"/>
    <s v="Diversified Financial Services"/>
  </r>
  <r>
    <s v="NDAQ"/>
    <x v="2"/>
    <x v="2"/>
    <n v="3383000000"/>
    <n v="1433000000"/>
    <n v="1095000000"/>
    <n v="0"/>
    <n v="137000000"/>
    <x v="6"/>
    <s v="Diversified Financial Services"/>
  </r>
  <r>
    <s v="NDAQ"/>
    <x v="3"/>
    <x v="3"/>
    <n v="3292000000"/>
    <n v="1313000000"/>
    <n v="1050000000"/>
    <n v="0"/>
    <n v="138000000"/>
    <x v="6"/>
    <s v="Diversified Financial Services"/>
  </r>
  <r>
    <s v="NEE"/>
    <x v="0"/>
    <x v="0"/>
    <n v="14256000000"/>
    <n v="8276000000"/>
    <n v="1186000000"/>
    <n v="0"/>
    <n v="1518000000"/>
    <x v="5"/>
    <s v="MultiUtilities"/>
  </r>
  <r>
    <s v="NEE"/>
    <x v="1"/>
    <x v="1"/>
    <n v="15136000000"/>
    <n v="8152000000"/>
    <n v="1280000000"/>
    <n v="0"/>
    <n v="2163000000"/>
    <x v="5"/>
    <s v="MultiUtilities"/>
  </r>
  <r>
    <s v="NEE"/>
    <x v="2"/>
    <x v="2"/>
    <n v="17021000000"/>
    <n v="8751000000"/>
    <n v="1324000000"/>
    <n v="0"/>
    <n v="2551000000"/>
    <x v="5"/>
    <s v="MultiUtilities"/>
  </r>
  <r>
    <s v="NEE"/>
    <x v="3"/>
    <x v="3"/>
    <n v="17486000000"/>
    <n v="8596000000"/>
    <n v="1399000000"/>
    <n v="0"/>
    <n v="2831000000"/>
    <x v="5"/>
    <s v="MultiUtilities"/>
  </r>
  <r>
    <s v="NEM"/>
    <x v="0"/>
    <x v="0"/>
    <n v="9964000000"/>
    <n v="4334000000"/>
    <n v="757000000"/>
    <n v="704000000"/>
    <n v="1032000000"/>
    <x v="8"/>
    <s v="Gold"/>
  </r>
  <r>
    <s v="NEM"/>
    <x v="1"/>
    <x v="1"/>
    <n v="8414000000"/>
    <n v="5299000000"/>
    <n v="584000000"/>
    <n v="469000000"/>
    <n v="1362000000"/>
    <x v="8"/>
    <s v="Gold"/>
  </r>
  <r>
    <s v="NEM"/>
    <x v="2"/>
    <x v="2"/>
    <n v="7292000000"/>
    <n v="4457000000"/>
    <n v="545000000"/>
    <n v="325000000"/>
    <n v="1229000000"/>
    <x v="8"/>
    <s v="Gold"/>
  </r>
  <r>
    <s v="NEM"/>
    <x v="3"/>
    <x v="3"/>
    <n v="7729000000"/>
    <n v="4312000000"/>
    <n v="670000000"/>
    <n v="289000000"/>
    <n v="1239000000"/>
    <x v="8"/>
    <s v="Gold"/>
  </r>
  <r>
    <s v="NFLX"/>
    <x v="0"/>
    <x v="1"/>
    <n v="4374562000"/>
    <n v="3117203000"/>
    <n v="650243000"/>
    <n v="378769000"/>
    <n v="0"/>
    <x v="2"/>
    <s v="Internet Software &amp; Services"/>
  </r>
  <r>
    <s v="NFLX"/>
    <x v="1"/>
    <x v="2"/>
    <n v="5504656000"/>
    <n v="3752760000"/>
    <n v="876927000"/>
    <n v="472321000"/>
    <n v="0"/>
    <x v="2"/>
    <s v="Internet Software &amp; Services"/>
  </r>
  <r>
    <s v="NFLX"/>
    <x v="2"/>
    <x v="3"/>
    <n v="6779511000"/>
    <n v="4591476000"/>
    <n v="1231421000"/>
    <n v="650788000"/>
    <n v="0"/>
    <x v="2"/>
    <s v="Internet Software &amp; Services"/>
  </r>
  <r>
    <s v="NFLX"/>
    <x v="3"/>
    <x v="28"/>
    <n v="8830669000"/>
    <n v="6029901000"/>
    <n v="1568877000"/>
    <n v="852098000"/>
    <n v="0"/>
    <x v="2"/>
    <s v="Internet Software &amp; Services"/>
  </r>
  <r>
    <s v="NFX"/>
    <x v="0"/>
    <x v="0"/>
    <n v="1562000000"/>
    <n v="413000000"/>
    <n v="311000000"/>
    <n v="0"/>
    <n v="704000000"/>
    <x v="9"/>
    <s v="Oil &amp; Gas Exploration &amp; Production"/>
  </r>
  <r>
    <s v="NFX"/>
    <x v="1"/>
    <x v="1"/>
    <n v="1857000000"/>
    <n v="411000000"/>
    <n v="311000000"/>
    <n v="0"/>
    <n v="685000000"/>
    <x v="9"/>
    <s v="Oil &amp; Gas Exploration &amp; Production"/>
  </r>
  <r>
    <s v="NFX"/>
    <x v="2"/>
    <x v="2"/>
    <n v="2288000000"/>
    <n v="485000000"/>
    <n v="358000000"/>
    <n v="0"/>
    <n v="870000000"/>
    <x v="9"/>
    <s v="Oil &amp; Gas Exploration &amp; Production"/>
  </r>
  <r>
    <s v="NFX"/>
    <x v="3"/>
    <x v="3"/>
    <n v="1557000000"/>
    <n v="497000000"/>
    <n v="5204000000"/>
    <n v="0"/>
    <n v="917000000"/>
    <x v="9"/>
    <s v="Oil &amp; Gas Exploration &amp; Production"/>
  </r>
  <r>
    <s v="NKE"/>
    <x v="0"/>
    <x v="83"/>
    <n v="25313000000"/>
    <n v="14279000000"/>
    <n v="7796000000"/>
    <n v="0"/>
    <n v="0"/>
    <x v="1"/>
    <s v="Apparel, Accessories &amp; Luxury Goods"/>
  </r>
  <r>
    <s v="NKE"/>
    <x v="1"/>
    <x v="84"/>
    <n v="27799000000"/>
    <n v="15353000000"/>
    <n v="8766000000"/>
    <n v="0"/>
    <n v="0"/>
    <x v="1"/>
    <s v="Apparel, Accessories &amp; Luxury Goods"/>
  </r>
  <r>
    <s v="NKE"/>
    <x v="2"/>
    <x v="50"/>
    <n v="30601000000"/>
    <n v="16534000000"/>
    <n v="9892000000"/>
    <n v="0"/>
    <n v="0"/>
    <x v="1"/>
    <s v="Apparel, Accessories &amp; Luxury Goods"/>
  </r>
  <r>
    <s v="NKE"/>
    <x v="3"/>
    <x v="85"/>
    <n v="32376000000"/>
    <n v="17405000000"/>
    <n v="10469000000"/>
    <n v="0"/>
    <n v="0"/>
    <x v="1"/>
    <s v="Apparel, Accessories &amp; Luxury Goods"/>
  </r>
  <r>
    <s v="NLSN"/>
    <x v="0"/>
    <x v="1"/>
    <n v="5703000000"/>
    <n v="2398000000"/>
    <n v="1815000000"/>
    <n v="0"/>
    <n v="510000000"/>
    <x v="0"/>
    <s v="Research &amp; Consulting Services"/>
  </r>
  <r>
    <s v="NLSN"/>
    <x v="1"/>
    <x v="2"/>
    <n v="6288000000"/>
    <n v="2620000000"/>
    <n v="1917000000"/>
    <n v="0"/>
    <n v="573000000"/>
    <x v="0"/>
    <s v="Research &amp; Consulting Services"/>
  </r>
  <r>
    <s v="NLSN"/>
    <x v="2"/>
    <x v="3"/>
    <n v="6172000000"/>
    <n v="2539000000"/>
    <n v="1915000000"/>
    <n v="0"/>
    <n v="574000000"/>
    <x v="0"/>
    <s v="Research &amp; Consulting Services"/>
  </r>
  <r>
    <s v="NLSN"/>
    <x v="3"/>
    <x v="28"/>
    <n v="6309000000"/>
    <n v="2607000000"/>
    <n v="1851000000"/>
    <n v="0"/>
    <n v="603000000"/>
    <x v="0"/>
    <s v="Research &amp; Consulting Services"/>
  </r>
  <r>
    <s v="NOV"/>
    <x v="0"/>
    <x v="0"/>
    <n v="17194000000"/>
    <n v="12151000000"/>
    <n v="1654000000"/>
    <n v="0"/>
    <n v="0"/>
    <x v="9"/>
    <s v="Oil &amp; Gas Equipment &amp; Services"/>
  </r>
  <r>
    <s v="NOV"/>
    <x v="1"/>
    <x v="1"/>
    <n v="19221000000"/>
    <n v="14117000000"/>
    <n v="1905000000"/>
    <n v="0"/>
    <n v="0"/>
    <x v="9"/>
    <s v="Oil &amp; Gas Equipment &amp; Services"/>
  </r>
  <r>
    <s v="NOV"/>
    <x v="2"/>
    <x v="2"/>
    <n v="21440000000"/>
    <n v="15631000000"/>
    <n v="2092000000"/>
    <n v="0"/>
    <n v="0"/>
    <x v="9"/>
    <s v="Oil &amp; Gas Equipment &amp; Services"/>
  </r>
  <r>
    <s v="NOV"/>
    <x v="3"/>
    <x v="3"/>
    <n v="14757000000"/>
    <n v="11694000000"/>
    <n v="1764000000"/>
    <n v="0"/>
    <n v="0"/>
    <x v="9"/>
    <s v="Oil &amp; Gas Equipment &amp; Services"/>
  </r>
  <r>
    <s v="NSC"/>
    <x v="0"/>
    <x v="1"/>
    <n v="11245000000"/>
    <n v="4070000000"/>
    <n v="3002000000"/>
    <n v="0"/>
    <n v="916000000"/>
    <x v="0"/>
    <s v="Railroads"/>
  </r>
  <r>
    <s v="NSC"/>
    <x v="1"/>
    <x v="2"/>
    <n v="11624000000"/>
    <n v="4201000000"/>
    <n v="2897000000"/>
    <n v="0"/>
    <n v="951000000"/>
    <x v="0"/>
    <s v="Railroads"/>
  </r>
  <r>
    <s v="NSC"/>
    <x v="2"/>
    <x v="3"/>
    <n v="10511000000"/>
    <n v="3662000000"/>
    <n v="2911000000"/>
    <n v="0"/>
    <n v="1054000000"/>
    <x v="0"/>
    <s v="Railroads"/>
  </r>
  <r>
    <s v="NSC"/>
    <x v="3"/>
    <x v="28"/>
    <n v="9888000000"/>
    <n v="3045000000"/>
    <n v="2743000000"/>
    <n v="0"/>
    <n v="1026000000"/>
    <x v="0"/>
    <s v="Railroads"/>
  </r>
  <r>
    <s v="NTAP"/>
    <x v="0"/>
    <x v="136"/>
    <n v="6332400000"/>
    <n v="2571300000"/>
    <n v="2247400000"/>
    <n v="904200000"/>
    <n v="0"/>
    <x v="2"/>
    <s v="Internet Software &amp; Services"/>
  </r>
  <r>
    <s v="NTAP"/>
    <x v="1"/>
    <x v="137"/>
    <n v="6325000000"/>
    <n v="2406000000"/>
    <n v="2179000000"/>
    <n v="918000000"/>
    <n v="0"/>
    <x v="2"/>
    <s v="Internet Software &amp; Services"/>
  </r>
  <r>
    <s v="NTAP"/>
    <x v="2"/>
    <x v="138"/>
    <n v="6123000000"/>
    <n v="2290000000"/>
    <n v="2197000000"/>
    <n v="920000000"/>
    <n v="0"/>
    <x v="2"/>
    <s v="Internet Software &amp; Services"/>
  </r>
  <r>
    <s v="NTAP"/>
    <x v="3"/>
    <x v="139"/>
    <n v="5546000000"/>
    <n v="2173000000"/>
    <n v="2099000000"/>
    <n v="861000000"/>
    <n v="0"/>
    <x v="2"/>
    <s v="Internet Software &amp; Services"/>
  </r>
  <r>
    <s v="NUE"/>
    <x v="0"/>
    <x v="0"/>
    <n v="19429273000"/>
    <n v="17915735000"/>
    <n v="454900000"/>
    <n v="0"/>
    <n v="0"/>
    <x v="8"/>
    <s v="Steel"/>
  </r>
  <r>
    <s v="NUE"/>
    <x v="1"/>
    <x v="1"/>
    <n v="19052046000"/>
    <n v="17641421000"/>
    <n v="467904000"/>
    <n v="0"/>
    <n v="0"/>
    <x v="8"/>
    <s v="Steel"/>
  </r>
  <r>
    <s v="NUE"/>
    <x v="2"/>
    <x v="2"/>
    <n v="21105141000"/>
    <n v="19198615000"/>
    <n v="520805000"/>
    <n v="0"/>
    <n v="0"/>
    <x v="8"/>
    <s v="Steel"/>
  </r>
  <r>
    <s v="NUE"/>
    <x v="3"/>
    <x v="3"/>
    <n v="16439276000"/>
    <n v="14858014000"/>
    <n v="458989000"/>
    <n v="0"/>
    <n v="0"/>
    <x v="8"/>
    <s v="Steel"/>
  </r>
  <r>
    <s v="NVDA"/>
    <x v="0"/>
    <x v="140"/>
    <n v="4280159000"/>
    <n v="2053816000"/>
    <n v="430822000"/>
    <n v="1147282000"/>
    <n v="0"/>
    <x v="2"/>
    <s v="Semiconductors"/>
  </r>
  <r>
    <s v="NVDA"/>
    <x v="1"/>
    <x v="141"/>
    <n v="4130000000"/>
    <n v="1862000000"/>
    <n v="436000000"/>
    <n v="1336000000"/>
    <n v="0"/>
    <x v="2"/>
    <s v="Semiconductors"/>
  </r>
  <r>
    <s v="NVDA"/>
    <x v="2"/>
    <x v="142"/>
    <n v="4682000000"/>
    <n v="2083000000"/>
    <n v="480000000"/>
    <n v="1360000000"/>
    <n v="0"/>
    <x v="2"/>
    <s v="Semiconductors"/>
  </r>
  <r>
    <s v="NVDA"/>
    <x v="3"/>
    <x v="27"/>
    <n v="5010000000"/>
    <n v="2199000000"/>
    <n v="602000000"/>
    <n v="1331000000"/>
    <n v="0"/>
    <x v="2"/>
    <s v="Semiconductors"/>
  </r>
  <r>
    <s v="NWL"/>
    <x v="0"/>
    <x v="0"/>
    <n v="5508500000"/>
    <n v="3414400000"/>
    <n v="1403500000"/>
    <n v="0"/>
    <n v="0"/>
    <x v="1"/>
    <s v="Housewares &amp; Specialties"/>
  </r>
  <r>
    <s v="NWL"/>
    <x v="1"/>
    <x v="1"/>
    <n v="5607000000"/>
    <n v="3482100000"/>
    <n v="1399500000"/>
    <n v="0"/>
    <n v="0"/>
    <x v="1"/>
    <s v="Housewares &amp; Specialties"/>
  </r>
  <r>
    <s v="NWL"/>
    <x v="2"/>
    <x v="2"/>
    <n v="5727000000"/>
    <n v="3523600000"/>
    <n v="1545900000"/>
    <n v="0"/>
    <n v="0"/>
    <x v="1"/>
    <s v="Housewares &amp; Specialties"/>
  </r>
  <r>
    <s v="NWL"/>
    <x v="3"/>
    <x v="3"/>
    <n v="5915700000"/>
    <n v="3611100000"/>
    <n v="1626000000"/>
    <n v="0"/>
    <n v="0"/>
    <x v="1"/>
    <s v="Housewares &amp; Specialties"/>
  </r>
  <r>
    <s v="O"/>
    <x v="0"/>
    <x v="0"/>
    <n v="484581000"/>
    <n v="21306000"/>
    <n v="38123000"/>
    <n v="0"/>
    <n v="147515000"/>
    <x v="7"/>
    <s v="Retail REITs"/>
  </r>
  <r>
    <s v="O"/>
    <x v="1"/>
    <x v="1"/>
    <n v="780209000"/>
    <n v="38851000"/>
    <n v="56881000"/>
    <n v="0"/>
    <n v="306769000"/>
    <x v="7"/>
    <s v="Retail REITs"/>
  </r>
  <r>
    <s v="O"/>
    <x v="2"/>
    <x v="2"/>
    <n v="933505000"/>
    <n v="53871000"/>
    <n v="51085000"/>
    <n v="0"/>
    <n v="374661000"/>
    <x v="7"/>
    <s v="Retail REITs"/>
  </r>
  <r>
    <s v="O"/>
    <x v="3"/>
    <x v="3"/>
    <n v="1023285000"/>
    <n v="55352000"/>
    <n v="49298000"/>
    <n v="0"/>
    <n v="409215000"/>
    <x v="7"/>
    <s v="Retail REITs"/>
  </r>
  <r>
    <s v="OKE"/>
    <x v="0"/>
    <x v="0"/>
    <n v="10184121000"/>
    <n v="8540319000"/>
    <n v="491725000"/>
    <n v="0"/>
    <n v="205334000"/>
    <x v="9"/>
    <s v="Oil &amp; Gas Exploration &amp; Production"/>
  </r>
  <r>
    <s v="OKE"/>
    <x v="1"/>
    <x v="1"/>
    <n v="11871879000"/>
    <n v="10222213000"/>
    <n v="541586000"/>
    <n v="0"/>
    <n v="239343000"/>
    <x v="9"/>
    <s v="Oil &amp; Gas Exploration &amp; Production"/>
  </r>
  <r>
    <s v="OKE"/>
    <x v="2"/>
    <x v="2"/>
    <n v="12195091000"/>
    <n v="10088548000"/>
    <n v="674887000"/>
    <n v="0"/>
    <n v="294684000"/>
    <x v="9"/>
    <s v="Oil &amp; Gas Exploration &amp; Production"/>
  </r>
  <r>
    <s v="OKE"/>
    <x v="3"/>
    <x v="3"/>
    <n v="7763206000"/>
    <n v="5641052000"/>
    <n v="693331000"/>
    <n v="0"/>
    <n v="354620000"/>
    <x v="9"/>
    <s v="Oil &amp; Gas Exploration &amp; Production"/>
  </r>
  <r>
    <s v="OMC"/>
    <x v="0"/>
    <x v="2"/>
    <n v="15317800000"/>
    <n v="12602100000"/>
    <n v="477200000"/>
    <n v="0"/>
    <n v="294400000"/>
    <x v="1"/>
    <s v="Advertising"/>
  </r>
  <r>
    <s v="OMC"/>
    <x v="1"/>
    <x v="3"/>
    <n v="15134400000"/>
    <n v="12491400000"/>
    <n v="431800000"/>
    <n v="0"/>
    <n v="291100000"/>
    <x v="1"/>
    <s v="Advertising"/>
  </r>
  <r>
    <s v="OMC"/>
    <x v="2"/>
    <x v="28"/>
    <n v="15416900000"/>
    <n v="12671200000"/>
    <n v="443900000"/>
    <n v="0"/>
    <n v="292900000"/>
    <x v="1"/>
    <s v="Advertising"/>
  </r>
  <r>
    <s v="ORLY"/>
    <x v="0"/>
    <x v="0"/>
    <n v="6182184000"/>
    <n v="3084766000"/>
    <n v="2120025000"/>
    <n v="0"/>
    <n v="0"/>
    <x v="1"/>
    <s v="Specialty Stores"/>
  </r>
  <r>
    <s v="ORLY"/>
    <x v="1"/>
    <x v="1"/>
    <n v="6649237000"/>
    <n v="3280236000"/>
    <n v="2265516000"/>
    <n v="0"/>
    <n v="0"/>
    <x v="1"/>
    <s v="Specialty Stores"/>
  </r>
  <r>
    <s v="ORLY"/>
    <x v="2"/>
    <x v="2"/>
    <n v="7216081000"/>
    <n v="3507180000"/>
    <n v="2438527000"/>
    <n v="0"/>
    <n v="0"/>
    <x v="1"/>
    <s v="Specialty Stores"/>
  </r>
  <r>
    <s v="ORLY"/>
    <x v="3"/>
    <x v="3"/>
    <n v="7966674000"/>
    <n v="3804031000"/>
    <n v="2648622000"/>
    <n v="0"/>
    <n v="0"/>
    <x v="1"/>
    <s v="Specialty Stores"/>
  </r>
  <r>
    <s v="OXY"/>
    <x v="0"/>
    <x v="0"/>
    <n v="20100000000"/>
    <n v="6530000000"/>
    <n v="1879000000"/>
    <n v="0"/>
    <n v="3585000000"/>
    <x v="9"/>
    <s v="Oil &amp; Gas Exploration &amp; Production"/>
  </r>
  <r>
    <s v="OXY"/>
    <x v="1"/>
    <x v="1"/>
    <n v="20170000000"/>
    <n v="6497000000"/>
    <n v="2108000000"/>
    <n v="0"/>
    <n v="4203000000"/>
    <x v="9"/>
    <s v="Oil &amp; Gas Exploration &amp; Production"/>
  </r>
  <r>
    <s v="OXY"/>
    <x v="2"/>
    <x v="2"/>
    <n v="19312000000"/>
    <n v="6803000000"/>
    <n v="2053000000"/>
    <n v="0"/>
    <n v="4261000000"/>
    <x v="9"/>
    <s v="Oil &amp; Gas Exploration &amp; Production"/>
  </r>
  <r>
    <s v="OXY"/>
    <x v="3"/>
    <x v="3"/>
    <n v="12480000000"/>
    <n v="5804000000"/>
    <n v="1613000000"/>
    <n v="0"/>
    <n v="4544000000"/>
    <x v="9"/>
    <s v="Oil &amp; Gas Exploration &amp; Production"/>
  </r>
  <r>
    <s v="PBCT"/>
    <x v="0"/>
    <x v="0"/>
    <n v="1355300000"/>
    <n v="90800000"/>
    <n v="803800000"/>
    <n v="0"/>
    <n v="76000000"/>
    <x v="6"/>
    <s v="Thrifts &amp; Mortgage Finance"/>
  </r>
  <r>
    <s v="PBCT"/>
    <x v="1"/>
    <x v="1"/>
    <n v="1346100000"/>
    <n v="81100000"/>
    <n v="812800000"/>
    <n v="0"/>
    <n v="69900000"/>
    <x v="6"/>
    <s v="Thrifts &amp; Mortgage Finance"/>
  </r>
  <r>
    <s v="PBCT"/>
    <x v="2"/>
    <x v="2"/>
    <n v="1381400000"/>
    <n v="80900000"/>
    <n v="816700000"/>
    <n v="0"/>
    <n v="65400000"/>
    <x v="6"/>
    <s v="Thrifts &amp; Mortgage Finance"/>
  </r>
  <r>
    <s v="PBCT"/>
    <x v="3"/>
    <x v="3"/>
    <n v="1421300000"/>
    <n v="95500000"/>
    <n v="836700000"/>
    <n v="0"/>
    <n v="57300000"/>
    <x v="6"/>
    <s v="Thrifts &amp; Mortgage Finance"/>
  </r>
  <r>
    <s v="PBI"/>
    <x v="0"/>
    <x v="0"/>
    <n v="3823713000"/>
    <n v="1582398000"/>
    <n v="1489735000"/>
    <n v="114250000"/>
    <n v="0"/>
    <x v="0"/>
    <s v="Technology, Hardware, Software and Supplies"/>
  </r>
  <r>
    <s v="PBI"/>
    <x v="1"/>
    <x v="1"/>
    <n v="3791335000"/>
    <n v="1650622000"/>
    <n v="1420096000"/>
    <n v="110412000"/>
    <n v="0"/>
    <x v="0"/>
    <s v="Technology, Hardware, Software and Supplies"/>
  </r>
  <r>
    <s v="PBI"/>
    <x v="2"/>
    <x v="2"/>
    <n v="3821504000"/>
    <n v="1680791000"/>
    <n v="1378400000"/>
    <n v="109931000"/>
    <n v="0"/>
    <x v="0"/>
    <s v="Technology, Hardware, Software and Supplies"/>
  </r>
  <r>
    <s v="PBI"/>
    <x v="3"/>
    <x v="3"/>
    <n v="3578060000"/>
    <n v="1558591000"/>
    <n v="1279961000"/>
    <n v="110156000"/>
    <n v="0"/>
    <x v="0"/>
    <s v="Technology, Hardware, Software and Supplies"/>
  </r>
  <r>
    <s v="PCAR"/>
    <x v="0"/>
    <x v="0"/>
    <n v="16596800000"/>
    <n v="13908300000"/>
    <n v="571600000"/>
    <n v="279300000"/>
    <n v="517400000"/>
    <x v="0"/>
    <s v="Construction &amp; Farm Machinery &amp; Heavy Trucks"/>
  </r>
  <r>
    <s v="PCAR"/>
    <x v="1"/>
    <x v="1"/>
    <n v="16661000000"/>
    <n v="13900700000"/>
    <n v="559500000"/>
    <n v="251400000"/>
    <n v="571700000"/>
    <x v="0"/>
    <s v="Construction &amp; Farm Machinery &amp; Heavy Trucks"/>
  </r>
  <r>
    <s v="PCAR"/>
    <x v="2"/>
    <x v="2"/>
    <n v="18534400000"/>
    <n v="15481600000"/>
    <n v="561400000"/>
    <n v="215600000"/>
    <n v="588500000"/>
    <x v="0"/>
    <s v="Construction &amp; Farm Machinery &amp; Heavy Trucks"/>
  </r>
  <r>
    <s v="PCAR"/>
    <x v="3"/>
    <x v="3"/>
    <n v="18671300000"/>
    <n v="15292100000"/>
    <n v="541500000"/>
    <n v="239800000"/>
    <n v="583700000"/>
    <x v="0"/>
    <s v="Construction &amp; Farm Machinery &amp; Heavy Trucks"/>
  </r>
  <r>
    <s v="PCG"/>
    <x v="0"/>
    <x v="1"/>
    <n v="15598000000"/>
    <n v="11759000000"/>
    <s v=" $-   "/>
    <n v="0"/>
    <n v="2077000000"/>
    <x v="5"/>
    <s v="MultiUtilities"/>
  </r>
  <r>
    <s v="PCG"/>
    <x v="1"/>
    <x v="2"/>
    <n v="17090000000"/>
    <n v="12207000000"/>
    <s v=" $-   "/>
    <n v="0"/>
    <n v="2433000000"/>
    <x v="5"/>
    <s v="MultiUtilities"/>
  </r>
  <r>
    <s v="PCG"/>
    <x v="2"/>
    <x v="3"/>
    <n v="16833000000"/>
    <n v="12713000000"/>
    <s v=" $-   "/>
    <n v="0"/>
    <n v="2612000000"/>
    <x v="5"/>
    <s v="MultiUtilities"/>
  </r>
  <r>
    <s v="PCG"/>
    <x v="3"/>
    <x v="28"/>
    <n v="17666000000"/>
    <n v="12734000000"/>
    <s v=" $-   "/>
    <n v="0"/>
    <n v="2755000000"/>
    <x v="5"/>
    <s v="MultiUtilities"/>
  </r>
  <r>
    <s v="PCLN"/>
    <x v="0"/>
    <x v="0"/>
    <n v="5260956000"/>
    <n v="1177275000"/>
    <n v="2188747000"/>
    <n v="0"/>
    <n v="65141000"/>
    <x v="1"/>
    <s v="Internet &amp; Direct Marketing Retail"/>
  </r>
  <r>
    <s v="PCLN"/>
    <x v="1"/>
    <x v="1"/>
    <n v="6793306000"/>
    <n v="1077420000"/>
    <n v="3185497000"/>
    <n v="0"/>
    <n v="117975000"/>
    <x v="1"/>
    <s v="Internet &amp; Direct Marketing Retail"/>
  </r>
  <r>
    <s v="PCLN"/>
    <x v="2"/>
    <x v="2"/>
    <n v="8441971000"/>
    <n v="857841000"/>
    <n v="4302998000"/>
    <n v="0"/>
    <n v="207820000"/>
    <x v="1"/>
    <s v="Internet &amp; Direct Marketing Retail"/>
  </r>
  <r>
    <s v="PCLN"/>
    <x v="3"/>
    <x v="3"/>
    <n v="9223987000"/>
    <n v="632180000"/>
    <n v="5060406000"/>
    <n v="0"/>
    <n v="272494000"/>
    <x v="1"/>
    <s v="Internet &amp; Direct Marketing Retail"/>
  </r>
  <r>
    <s v="PDCO"/>
    <x v="0"/>
    <x v="143"/>
    <n v="3637212000"/>
    <n v="2446443000"/>
    <s v=" $-   "/>
    <n v="0"/>
    <n v="0"/>
    <x v="3"/>
    <s v="Health Care Supplies"/>
  </r>
  <r>
    <s v="PDCO"/>
    <x v="1"/>
    <x v="144"/>
    <n v="3585141000"/>
    <n v="2566444000"/>
    <s v=" $-   "/>
    <n v="0"/>
    <n v="0"/>
    <x v="3"/>
    <s v="Health Care Supplies"/>
  </r>
  <r>
    <s v="PDCO"/>
    <x v="2"/>
    <x v="145"/>
    <n v="3910865000"/>
    <n v="2850316000"/>
    <s v=" $-   "/>
    <n v="0"/>
    <n v="0"/>
    <x v="3"/>
    <s v="Health Care Supplies"/>
  </r>
  <r>
    <s v="PDCO"/>
    <x v="3"/>
    <x v="108"/>
    <n v="5386703000"/>
    <n v="4063955000"/>
    <s v=" $-   "/>
    <n v="0"/>
    <n v="0"/>
    <x v="3"/>
    <s v="Health Care Supplies"/>
  </r>
  <r>
    <s v="PEG"/>
    <x v="0"/>
    <x v="0"/>
    <n v="9781000000"/>
    <n v="6351000000"/>
    <n v="98000000"/>
    <n v="0"/>
    <n v="1054000000"/>
    <x v="5"/>
    <s v="Electric Utilities"/>
  </r>
  <r>
    <s v="PEG"/>
    <x v="1"/>
    <x v="1"/>
    <n v="9968000000"/>
    <n v="6423000000"/>
    <n v="68000000"/>
    <n v="0"/>
    <n v="1178000000"/>
    <x v="5"/>
    <s v="Electric Utilities"/>
  </r>
  <r>
    <s v="PEG"/>
    <x v="2"/>
    <x v="2"/>
    <n v="10886000000"/>
    <n v="7036000000"/>
    <s v=" $-   "/>
    <n v="0"/>
    <n v="1227000000"/>
    <x v="5"/>
    <s v="Electric Utilities"/>
  </r>
  <r>
    <s v="PEG"/>
    <x v="3"/>
    <x v="3"/>
    <n v="10415000000"/>
    <n v="6239000000"/>
    <s v=" $-   "/>
    <n v="0"/>
    <n v="1214000000"/>
    <x v="5"/>
    <s v="Electric Utilities"/>
  </r>
  <r>
    <s v="PEP"/>
    <x v="0"/>
    <x v="5"/>
    <n v="66415000000"/>
    <n v="31243000000"/>
    <n v="25357000000"/>
    <n v="0"/>
    <n v="110000000"/>
    <x v="4"/>
    <s v="Soft Drinks"/>
  </r>
  <r>
    <s v="PEP"/>
    <x v="1"/>
    <x v="97"/>
    <n v="66683000000"/>
    <n v="31238000000"/>
    <n v="25772000000"/>
    <n v="0"/>
    <n v="92000000"/>
    <x v="4"/>
    <s v="Soft Drinks"/>
  </r>
  <r>
    <s v="PEP"/>
    <x v="2"/>
    <x v="98"/>
    <n v="63056000000"/>
    <n v="28731000000"/>
    <n v="24538000000"/>
    <n v="0"/>
    <n v="75000000"/>
    <x v="4"/>
    <s v="Soft Drinks"/>
  </r>
  <r>
    <s v="PEP"/>
    <x v="3"/>
    <x v="28"/>
    <n v="62799000000"/>
    <n v="28209000000"/>
    <n v="24735000000"/>
    <n v="0"/>
    <n v="70000000"/>
    <x v="4"/>
    <s v="Soft Drinks"/>
  </r>
  <r>
    <s v="PFE"/>
    <x v="0"/>
    <x v="0"/>
    <n v="54657000000"/>
    <n v="9821000000"/>
    <n v="15171000000"/>
    <n v="7482000000"/>
    <n v="5109000000"/>
    <x v="3"/>
    <s v="Pharmaceuticals"/>
  </r>
  <r>
    <s v="PFE"/>
    <x v="1"/>
    <x v="1"/>
    <n v="51584000000"/>
    <n v="9586000000"/>
    <n v="14355000000"/>
    <n v="6678000000"/>
    <n v="4599000000"/>
    <x v="3"/>
    <s v="Pharmaceuticals"/>
  </r>
  <r>
    <s v="PFE"/>
    <x v="2"/>
    <x v="2"/>
    <n v="49605000000"/>
    <n v="9577000000"/>
    <n v="14097000000"/>
    <n v="8393000000"/>
    <n v="4039000000"/>
    <x v="3"/>
    <s v="Pharmaceuticals"/>
  </r>
  <r>
    <s v="PFE"/>
    <x v="3"/>
    <x v="3"/>
    <n v="48851000000"/>
    <n v="9648000000"/>
    <n v="14809000000"/>
    <n v="7690000000"/>
    <n v="3728000000"/>
    <x v="3"/>
    <s v="Pharmaceuticals"/>
  </r>
  <r>
    <s v="PFG"/>
    <x v="0"/>
    <x v="1"/>
    <n v="9289500000"/>
    <n v="4683600000"/>
    <n v="189000000"/>
    <n v="0"/>
    <n v="3292900000"/>
    <x v="6"/>
    <s v="Diversified Financial Services"/>
  </r>
  <r>
    <s v="PFG"/>
    <x v="1"/>
    <x v="2"/>
    <n v="10477600000"/>
    <n v="5231000000"/>
    <n v="177400000"/>
    <n v="0"/>
    <n v="3574300000"/>
    <x v="6"/>
    <s v="Diversified Financial Services"/>
  </r>
  <r>
    <s v="PFG"/>
    <x v="2"/>
    <x v="3"/>
    <n v="11964400000"/>
    <n v="6697700000"/>
    <n v="163500000"/>
    <n v="0"/>
    <n v="3672400000"/>
    <x v="6"/>
    <s v="Diversified Financial Services"/>
  </r>
  <r>
    <s v="PFG"/>
    <x v="3"/>
    <x v="28"/>
    <n v="12394100000"/>
    <n v="6913200000"/>
    <n v="156600000"/>
    <n v="0"/>
    <n v="3732600000"/>
    <x v="6"/>
    <s v="Diversified Financial Services"/>
  </r>
  <r>
    <s v="PG"/>
    <x v="0"/>
    <x v="1"/>
    <n v="2104745000"/>
    <n v="155355000"/>
    <n v="346393000"/>
    <n v="859947000"/>
    <n v="0"/>
    <x v="4"/>
    <s v="Personal Products"/>
  </r>
  <r>
    <s v="PG"/>
    <x v="1"/>
    <x v="2"/>
    <n v="2819557000"/>
    <n v="205018000"/>
    <n v="519267000"/>
    <n v="1271353000"/>
    <n v="0"/>
    <x v="4"/>
    <s v="Personal Products"/>
  </r>
  <r>
    <s v="PG"/>
    <x v="2"/>
    <x v="3"/>
    <n v="4103728000"/>
    <n v="392709000"/>
    <n v="838526000"/>
    <n v="1620577000"/>
    <n v="0"/>
    <x v="4"/>
    <s v="Personal Products"/>
  </r>
  <r>
    <s v="PG"/>
    <x v="3"/>
    <x v="28"/>
    <n v="4860427000"/>
    <n v="299694000"/>
    <n v="1177697000"/>
    <n v="2052295000"/>
    <n v="0"/>
    <x v="4"/>
    <s v="Personal Products"/>
  </r>
  <r>
    <s v="PGR"/>
    <x v="0"/>
    <x v="0"/>
    <n v="17083900000"/>
    <n v="15590900000"/>
    <n v="15400000"/>
    <n v="0"/>
    <n v="36100000"/>
    <x v="6"/>
    <s v="Property &amp; Casualty Insurance"/>
  </r>
  <r>
    <s v="PGR"/>
    <x v="1"/>
    <x v="1"/>
    <n v="18170900000"/>
    <n v="16275100000"/>
    <n v="18800000"/>
    <n v="0"/>
    <n v="38800000"/>
    <x v="6"/>
    <s v="Property &amp; Casualty Insurance"/>
  </r>
  <r>
    <s v="PGR"/>
    <x v="2"/>
    <x v="2"/>
    <n v="19391400000"/>
    <n v="17297300000"/>
    <n v="18900000"/>
    <n v="0"/>
    <n v="50900000"/>
    <x v="6"/>
    <s v="Property &amp; Casualty Insurance"/>
  </r>
  <r>
    <s v="PGR"/>
    <x v="3"/>
    <x v="3"/>
    <n v="20853800000"/>
    <n v="18705900000"/>
    <n v="22800000"/>
    <n v="0"/>
    <n v="77500000"/>
    <x v="6"/>
    <s v="Property &amp; Casualty Insurance"/>
  </r>
  <r>
    <s v="PH"/>
    <x v="0"/>
    <x v="52"/>
    <n v="13015704000"/>
    <n v="10086675000"/>
    <n v="1554973000"/>
    <n v="0"/>
    <n v="0"/>
    <x v="0"/>
    <s v="Industrial Conglomerates"/>
  </r>
  <r>
    <s v="PH"/>
    <x v="1"/>
    <x v="53"/>
    <n v="13215971000"/>
    <n v="10188227000"/>
    <n v="1633992000"/>
    <n v="0"/>
    <n v="0"/>
    <x v="0"/>
    <s v="Industrial Conglomerates"/>
  </r>
  <r>
    <s v="PH"/>
    <x v="2"/>
    <x v="54"/>
    <n v="12711744000"/>
    <n v="9655245000"/>
    <n v="1544746000"/>
    <n v="0"/>
    <n v="0"/>
    <x v="0"/>
    <s v="Industrial Conglomerates"/>
  </r>
  <r>
    <s v="PH"/>
    <x v="3"/>
    <x v="55"/>
    <n v="11360753000"/>
    <n v="8823384000"/>
    <n v="1359360000"/>
    <n v="0"/>
    <n v="0"/>
    <x v="0"/>
    <s v="Industrial Conglomerates"/>
  </r>
  <r>
    <s v="PHM"/>
    <x v="0"/>
    <x v="1"/>
    <n v="5679595000"/>
    <n v="4507196000"/>
    <n v="568500000"/>
    <n v="0"/>
    <n v="0"/>
    <x v="1"/>
    <s v="Homebuilding"/>
  </r>
  <r>
    <s v="PHM"/>
    <x v="1"/>
    <x v="2"/>
    <n v="5822363000"/>
    <n v="4244479000"/>
    <n v="861390000"/>
    <n v="0"/>
    <n v="0"/>
    <x v="1"/>
    <s v="Homebuilding"/>
  </r>
  <r>
    <s v="PHM"/>
    <x v="2"/>
    <x v="3"/>
    <n v="5981964000"/>
    <n v="4353850000"/>
    <n v="794728000"/>
    <n v="0"/>
    <n v="0"/>
    <x v="1"/>
    <s v="Homebuilding"/>
  </r>
  <r>
    <s v="PHM"/>
    <x v="3"/>
    <x v="28"/>
    <n v="7668476000"/>
    <n v="5728662000"/>
    <n v="957150000"/>
    <n v="0"/>
    <n v="0"/>
    <x v="1"/>
    <s v="Homebuilding"/>
  </r>
  <r>
    <s v="PKI"/>
    <x v="0"/>
    <x v="146"/>
    <n v="2105188000"/>
    <n v="1143659000"/>
    <n v="627370000"/>
    <n v="131835000"/>
    <n v="0"/>
    <x v="3"/>
    <s v="Health Care Equipment"/>
  </r>
  <r>
    <s v="PKI"/>
    <x v="1"/>
    <x v="99"/>
    <n v="2157586000"/>
    <n v="1181444000"/>
    <n v="581898000"/>
    <n v="132400000"/>
    <n v="0"/>
    <x v="3"/>
    <s v="Health Care Equipment"/>
  </r>
  <r>
    <s v="PKI"/>
    <x v="2"/>
    <x v="100"/>
    <n v="2237219000"/>
    <n v="1232611000"/>
    <n v="659335000"/>
    <n v="121141000"/>
    <n v="0"/>
    <x v="3"/>
    <s v="Health Care Equipment"/>
  </r>
  <r>
    <s v="PKI"/>
    <x v="3"/>
    <x v="113"/>
    <n v="2262359000"/>
    <n v="1237859000"/>
    <n v="598848000"/>
    <n v="125928000"/>
    <n v="0"/>
    <x v="3"/>
    <s v="Health Care Equipment"/>
  </r>
  <r>
    <s v="PM"/>
    <x v="0"/>
    <x v="1"/>
    <n v="80029000000"/>
    <n v="59222000000"/>
    <n v="6890000000"/>
    <n v="0"/>
    <n v="93000000"/>
    <x v="4"/>
    <s v="Tobacco"/>
  </r>
  <r>
    <s v="PM"/>
    <x v="1"/>
    <x v="2"/>
    <n v="80106000000"/>
    <n v="60775000000"/>
    <n v="7001000000"/>
    <n v="0"/>
    <n v="93000000"/>
    <x v="4"/>
    <s v="Tobacco"/>
  </r>
  <r>
    <s v="PM"/>
    <x v="2"/>
    <x v="3"/>
    <n v="73908000000"/>
    <n v="56479000000"/>
    <n v="6656000000"/>
    <n v="0"/>
    <n v="82000000"/>
    <x v="4"/>
    <s v="Tobacco"/>
  </r>
  <r>
    <s v="PM"/>
    <x v="3"/>
    <x v="28"/>
    <n v="74953000000"/>
    <n v="57659000000"/>
    <n v="6405000000"/>
    <n v="0"/>
    <n v="74000000"/>
    <x v="4"/>
    <s v="Tobacco"/>
  </r>
  <r>
    <s v="PNC"/>
    <x v="0"/>
    <x v="0"/>
    <n v="16606000000"/>
    <n v="386000000"/>
    <n v="10486000000"/>
    <n v="0"/>
    <n v="987000000"/>
    <x v="6"/>
    <s v="Banks"/>
  </r>
  <r>
    <s v="PNC"/>
    <x v="1"/>
    <x v="1"/>
    <n v="16872000000"/>
    <n v="344000000"/>
    <n v="9681000000"/>
    <n v="0"/>
    <n v="643000000"/>
    <x v="6"/>
    <s v="Banks"/>
  </r>
  <r>
    <s v="PNC"/>
    <x v="2"/>
    <x v="2"/>
    <n v="16281000000"/>
    <n v="325000000"/>
    <n v="9488000000"/>
    <n v="0"/>
    <n v="273000000"/>
    <x v="6"/>
    <s v="Banks"/>
  </r>
  <r>
    <s v="PNC"/>
    <x v="3"/>
    <x v="3"/>
    <n v="16270000000"/>
    <n v="403000000"/>
    <n v="9463000000"/>
    <n v="0"/>
    <n v="255000000"/>
    <x v="6"/>
    <s v="Banks"/>
  </r>
  <r>
    <s v="PNR"/>
    <x v="0"/>
    <x v="0"/>
    <n v="4306800000"/>
    <n v="3040900000"/>
    <n v="1117700000"/>
    <n v="92300000"/>
    <n v="0"/>
    <x v="0"/>
    <s v="Industrial Machinery"/>
  </r>
  <r>
    <s v="PNR"/>
    <x v="1"/>
    <x v="1"/>
    <n v="6999700000"/>
    <n v="4629600000"/>
    <n v="1493700000"/>
    <n v="122800000"/>
    <n v="0"/>
    <x v="0"/>
    <s v="Industrial Machinery"/>
  </r>
  <r>
    <s v="PNR"/>
    <x v="2"/>
    <x v="2"/>
    <n v="7039000000"/>
    <n v="4576000000"/>
    <n v="1493800000"/>
    <n v="117300000"/>
    <n v="0"/>
    <x v="0"/>
    <s v="Industrial Machinery"/>
  </r>
  <r>
    <s v="PNR"/>
    <x v="3"/>
    <x v="3"/>
    <n v="6449000000"/>
    <n v="4263200000"/>
    <n v="1334300000"/>
    <n v="119600000"/>
    <n v="0"/>
    <x v="0"/>
    <s v="Industrial Machinery"/>
  </r>
  <r>
    <s v="PNW"/>
    <x v="0"/>
    <x v="0"/>
    <n v="3301804000"/>
    <n v="1879559000"/>
    <n v="166154000"/>
    <n v="0"/>
    <n v="404336000"/>
    <x v="5"/>
    <s v="MultiUtilities"/>
  </r>
  <r>
    <s v="PNW"/>
    <x v="1"/>
    <x v="1"/>
    <n v="3454628000"/>
    <n v="2020436000"/>
    <n v="172161000"/>
    <n v="0"/>
    <n v="415708000"/>
    <x v="5"/>
    <s v="MultiUtilities"/>
  </r>
  <r>
    <s v="PNW"/>
    <x v="2"/>
    <x v="2"/>
    <n v="3491632000"/>
    <n v="2087854000"/>
    <n v="175178000"/>
    <n v="0"/>
    <n v="417358000"/>
    <x v="5"/>
    <s v="MultiUtilities"/>
  </r>
  <r>
    <s v="PNW"/>
    <x v="3"/>
    <x v="3"/>
    <n v="3495443000"/>
    <n v="1969675000"/>
    <n v="176744000"/>
    <n v="0"/>
    <n v="494422000"/>
    <x v="5"/>
    <s v="MultiUtilities"/>
  </r>
  <r>
    <s v="PPG"/>
    <x v="0"/>
    <x v="1"/>
    <n v="14265000000"/>
    <n v="8314000000"/>
    <n v="3486000000"/>
    <n v="463000000"/>
    <n v="452000000"/>
    <x v="8"/>
    <s v="Diversified Chemicals"/>
  </r>
  <r>
    <s v="PPG"/>
    <x v="1"/>
    <x v="2"/>
    <n v="14791000000"/>
    <n v="8348000000"/>
    <n v="4013000000"/>
    <n v="483000000"/>
    <n v="450000000"/>
    <x v="8"/>
    <s v="Diversified Chemicals"/>
  </r>
  <r>
    <s v="PPG"/>
    <x v="2"/>
    <x v="3"/>
    <n v="14766000000"/>
    <n v="8206000000"/>
    <n v="3624000000"/>
    <n v="476000000"/>
    <n v="471000000"/>
    <x v="8"/>
    <s v="Diversified Chemicals"/>
  </r>
  <r>
    <s v="PPG"/>
    <x v="3"/>
    <x v="28"/>
    <n v="14751000000"/>
    <n v="8063000000"/>
    <n v="4630000000"/>
    <n v="466000000"/>
    <n v="462000000"/>
    <x v="8"/>
    <s v="Diversified Chemicals"/>
  </r>
  <r>
    <s v="PPL"/>
    <x v="0"/>
    <x v="0"/>
    <n v="12132000000"/>
    <n v="4876000000"/>
    <n v="3143000000"/>
    <n v="0"/>
    <n v="1087000000"/>
    <x v="5"/>
    <s v="Electric Utilities"/>
  </r>
  <r>
    <s v="PPL"/>
    <x v="1"/>
    <x v="1"/>
    <n v="7263000000"/>
    <n v="1751000000"/>
    <n v="2108000000"/>
    <n v="0"/>
    <n v="843000000"/>
    <x v="5"/>
    <s v="Electric Utilities"/>
  </r>
  <r>
    <s v="PPL"/>
    <x v="2"/>
    <x v="2"/>
    <n v="7852000000"/>
    <n v="1889000000"/>
    <n v="2173000000"/>
    <n v="0"/>
    <n v="923000000"/>
    <x v="5"/>
    <s v="Electric Utilities"/>
  </r>
  <r>
    <s v="PPL"/>
    <x v="3"/>
    <x v="3"/>
    <n v="7669000000"/>
    <n v="1718000000"/>
    <n v="2237000000"/>
    <n v="0"/>
    <n v="883000000"/>
    <x v="5"/>
    <s v="Electric Utilities"/>
  </r>
  <r>
    <s v="PRU"/>
    <x v="0"/>
    <x v="0"/>
    <n v="84847000000"/>
    <n v="66635000000"/>
    <n v="17504000000"/>
    <n v="0"/>
    <n v="0"/>
    <x v="6"/>
    <s v="Diversified Financial Services"/>
  </r>
  <r>
    <s v="PRU"/>
    <x v="1"/>
    <x v="1"/>
    <n v="41461000000"/>
    <n v="26973000000"/>
    <n v="16172000000"/>
    <n v="0"/>
    <n v="0"/>
    <x v="6"/>
    <s v="Diversified Financial Services"/>
  </r>
  <r>
    <s v="PRU"/>
    <x v="2"/>
    <x v="2"/>
    <n v="54105000000"/>
    <n v="33560000000"/>
    <n v="18786000000"/>
    <n v="0"/>
    <n v="0"/>
    <x v="6"/>
    <s v="Diversified Financial Services"/>
  </r>
  <r>
    <s v="PRU"/>
    <x v="3"/>
    <x v="3"/>
    <n v="57119000000"/>
    <n v="32747000000"/>
    <n v="16603000000"/>
    <n v="0"/>
    <n v="0"/>
    <x v="6"/>
    <s v="Diversified Financial Services"/>
  </r>
  <r>
    <s v="PSX"/>
    <x v="0"/>
    <x v="0"/>
    <n v="179290000000"/>
    <n v="158446000000"/>
    <n v="15443000000"/>
    <n v="0"/>
    <n v="931000000"/>
    <x v="9"/>
    <s v="Oil &amp; Gas Refining &amp; Marketing &amp; Transportation"/>
  </r>
  <r>
    <s v="PSX"/>
    <x v="1"/>
    <x v="1"/>
    <n v="171596000000"/>
    <n v="152451000000"/>
    <n v="15597000000"/>
    <n v="0"/>
    <n v="971000000"/>
    <x v="9"/>
    <s v="Oil &amp; Gas Refining &amp; Marketing &amp; Transportation"/>
  </r>
  <r>
    <s v="PSX"/>
    <x v="2"/>
    <x v="2"/>
    <n v="161212000000"/>
    <n v="140183000000"/>
    <n v="16703000000"/>
    <n v="0"/>
    <n v="1019000000"/>
    <x v="9"/>
    <s v="Oil &amp; Gas Refining &amp; Marketing &amp; Transportation"/>
  </r>
  <r>
    <s v="PSX"/>
    <x v="3"/>
    <x v="3"/>
    <n v="98975000000"/>
    <n v="77693000000"/>
    <n v="15747000000"/>
    <n v="0"/>
    <n v="1099000000"/>
    <x v="9"/>
    <s v="Oil &amp; Gas Refining &amp; Marketing &amp; Transportation"/>
  </r>
  <r>
    <s v="PVH"/>
    <x v="0"/>
    <x v="102"/>
    <n v="6043000000"/>
    <n v="2793800000"/>
    <n v="2594300000"/>
    <n v="0"/>
    <n v="0"/>
    <x v="1"/>
    <s v="Apparel, Accessories &amp; Luxury Goods"/>
  </r>
  <r>
    <s v="PVH"/>
    <x v="1"/>
    <x v="103"/>
    <n v="8186400000"/>
    <n v="3967100000"/>
    <n v="3673500000"/>
    <n v="0"/>
    <n v="0"/>
    <x v="1"/>
    <s v="Apparel, Accessories &amp; Luxury Goods"/>
  </r>
  <r>
    <s v="PVH"/>
    <x v="2"/>
    <x v="104"/>
    <n v="8241200000"/>
    <n v="3914500000"/>
    <n v="3713600000"/>
    <n v="0"/>
    <n v="0"/>
    <x v="1"/>
    <s v="Apparel, Accessories &amp; Luxury Goods"/>
  </r>
  <r>
    <s v="PVH"/>
    <x v="3"/>
    <x v="27"/>
    <n v="8020300000"/>
    <n v="3858700000"/>
    <n v="3417700000"/>
    <n v="0"/>
    <n v="0"/>
    <x v="1"/>
    <s v="Apparel, Accessories &amp; Luxury Goods"/>
  </r>
  <r>
    <s v="PWR"/>
    <x v="0"/>
    <x v="0"/>
    <n v="5920269000"/>
    <n v="4982562000"/>
    <n v="434894000"/>
    <n v="0"/>
    <n v="37691000"/>
    <x v="0"/>
    <s v="Industrial Conglomerates"/>
  </r>
  <r>
    <s v="PWR"/>
    <x v="1"/>
    <x v="1"/>
    <n v="6411577000"/>
    <n v="5424644000"/>
    <n v="485069000"/>
    <n v="0"/>
    <n v="25865000"/>
    <x v="0"/>
    <s v="Industrial Conglomerates"/>
  </r>
  <r>
    <s v="PWR"/>
    <x v="2"/>
    <x v="2"/>
    <n v="7747229000"/>
    <n v="6578435000"/>
    <n v="705477000"/>
    <n v="0"/>
    <n v="34257000"/>
    <x v="0"/>
    <s v="Industrial Conglomerates"/>
  </r>
  <r>
    <s v="PWR"/>
    <x v="3"/>
    <x v="3"/>
    <n v="7572436000"/>
    <n v="6648771000"/>
    <n v="592863000"/>
    <n v="0"/>
    <n v="34848000"/>
    <x v="0"/>
    <s v="Industrial Conglomerates"/>
  </r>
  <r>
    <s v="PX"/>
    <x v="0"/>
    <x v="0"/>
    <n v="11224000000"/>
    <n v="6396000000"/>
    <n v="1227000000"/>
    <n v="98000000"/>
    <n v="1001000000"/>
    <x v="8"/>
    <s v="Industrial Gases"/>
  </r>
  <r>
    <s v="PX"/>
    <x v="1"/>
    <x v="1"/>
    <n v="11925000000"/>
    <n v="6744000000"/>
    <n v="1349000000"/>
    <n v="98000000"/>
    <n v="1109000000"/>
    <x v="8"/>
    <s v="Industrial Gases"/>
  </r>
  <r>
    <s v="PX"/>
    <x v="2"/>
    <x v="2"/>
    <n v="12273000000"/>
    <n v="6962000000"/>
    <n v="1437000000"/>
    <n v="96000000"/>
    <n v="1170000000"/>
    <x v="8"/>
    <s v="Industrial Gases"/>
  </r>
  <r>
    <s v="PX"/>
    <x v="3"/>
    <x v="3"/>
    <n v="10776000000"/>
    <n v="5960000000"/>
    <n v="1296000000"/>
    <n v="93000000"/>
    <n v="1106000000"/>
    <x v="8"/>
    <s v="Industrial Gases"/>
  </r>
  <r>
    <s v="QCOM"/>
    <x v="0"/>
    <x v="147"/>
    <n v="24866000000"/>
    <n v="9820000000"/>
    <n v="2849000000"/>
    <n v="4967000000"/>
    <n v="0"/>
    <x v="2"/>
    <s v="Semiconductors"/>
  </r>
  <r>
    <s v="QCOM"/>
    <x v="1"/>
    <x v="148"/>
    <n v="26487000000"/>
    <n v="10686000000"/>
    <n v="2774000000"/>
    <n v="5477000000"/>
    <n v="0"/>
    <x v="2"/>
    <s v="Semiconductors"/>
  </r>
  <r>
    <s v="QCOM"/>
    <x v="2"/>
    <x v="149"/>
    <n v="25281000000"/>
    <n v="10378000000"/>
    <n v="3637000000"/>
    <n v="5490000000"/>
    <n v="0"/>
    <x v="2"/>
    <s v="Semiconductors"/>
  </r>
  <r>
    <s v="QCOM"/>
    <x v="3"/>
    <x v="150"/>
    <n v="23554000000"/>
    <n v="9749000000"/>
    <n v="2159000000"/>
    <n v="5151000000"/>
    <n v="0"/>
    <x v="2"/>
    <s v="Semiconductors"/>
  </r>
  <r>
    <s v="QRVO"/>
    <x v="0"/>
    <x v="125"/>
    <n v="1148231000"/>
    <n v="743304000"/>
    <n v="180317000"/>
    <n v="197269000"/>
    <n v="0"/>
    <x v="2"/>
    <s v="Semiconductors"/>
  </r>
  <r>
    <s v="QRVO"/>
    <x v="1"/>
    <x v="126"/>
    <n v="1710966000"/>
    <n v="1021658000"/>
    <n v="309348000"/>
    <n v="257494000"/>
    <n v="0"/>
    <x v="2"/>
    <s v="Semiconductors"/>
  </r>
  <r>
    <s v="QRVO"/>
    <x v="2"/>
    <x v="127"/>
    <n v="2610726000"/>
    <n v="1561173000"/>
    <n v="588822000"/>
    <n v="448763000"/>
    <n v="0"/>
    <x v="2"/>
    <s v="Semiconductors"/>
  </r>
  <r>
    <s v="R"/>
    <x v="0"/>
    <x v="1"/>
    <n v="6419285000"/>
    <n v="5099484000"/>
    <n v="922340000"/>
    <n v="0"/>
    <n v="0"/>
    <x v="0"/>
    <s v="Industrial Conglomerates"/>
  </r>
  <r>
    <s v="R"/>
    <x v="1"/>
    <x v="2"/>
    <n v="6638774000"/>
    <n v="5253040000"/>
    <n v="1030014000"/>
    <n v="0"/>
    <n v="0"/>
    <x v="0"/>
    <s v="Industrial Conglomerates"/>
  </r>
  <r>
    <s v="R"/>
    <x v="2"/>
    <x v="3"/>
    <n v="6571893000"/>
    <n v="5086449000"/>
    <n v="961579000"/>
    <n v="0"/>
    <n v="0"/>
    <x v="0"/>
    <s v="Industrial Conglomerates"/>
  </r>
  <r>
    <s v="R"/>
    <x v="3"/>
    <x v="28"/>
    <n v="6786984000"/>
    <n v="5285568000"/>
    <n v="956158000"/>
    <n v="0"/>
    <n v="0"/>
    <x v="0"/>
    <s v="Industrial Conglomerates"/>
  </r>
  <r>
    <s v="RCL"/>
    <x v="0"/>
    <x v="0"/>
    <n v="7688024000"/>
    <n v="5157434000"/>
    <n v="1011543000"/>
    <n v="0"/>
    <n v="730493000"/>
    <x v="1"/>
    <s v="Hotels, Resorts &amp; Cruise Lines"/>
  </r>
  <r>
    <s v="RCL"/>
    <x v="1"/>
    <x v="1"/>
    <n v="7959894000"/>
    <n v="5305270000"/>
    <n v="1044819000"/>
    <n v="0"/>
    <n v="754711000"/>
    <x v="1"/>
    <s v="Hotels, Resorts &amp; Cruise Lines"/>
  </r>
  <r>
    <s v="RCL"/>
    <x v="2"/>
    <x v="2"/>
    <n v="8073855000"/>
    <n v="5306281000"/>
    <n v="1048952000"/>
    <n v="0"/>
    <n v="772445000"/>
    <x v="1"/>
    <s v="Hotels, Resorts &amp; Cruise Lines"/>
  </r>
  <r>
    <s v="RCL"/>
    <x v="3"/>
    <x v="3"/>
    <n v="8299074000"/>
    <n v="5099393000"/>
    <n v="1086504000"/>
    <n v="0"/>
    <n v="827008000"/>
    <x v="1"/>
    <s v="Hotels, Resorts &amp; Cruise Lines"/>
  </r>
  <r>
    <s v="REGN"/>
    <x v="0"/>
    <x v="1"/>
    <n v="2104745000"/>
    <n v="155355000"/>
    <n v="346393000"/>
    <n v="859947000"/>
    <n v="0"/>
    <x v="3"/>
    <s v="Biotechnology"/>
  </r>
  <r>
    <s v="REGN"/>
    <x v="1"/>
    <x v="2"/>
    <n v="2819557000"/>
    <n v="205018000"/>
    <n v="519267000"/>
    <n v="1271353000"/>
    <n v="0"/>
    <x v="3"/>
    <s v="Biotechnology"/>
  </r>
  <r>
    <s v="REGN"/>
    <x v="2"/>
    <x v="3"/>
    <n v="4103728000"/>
    <n v="392709000"/>
    <n v="838526000"/>
    <n v="1620577000"/>
    <n v="0"/>
    <x v="3"/>
    <s v="Biotechnology"/>
  </r>
  <r>
    <s v="REGN"/>
    <x v="3"/>
    <x v="28"/>
    <n v="4860427000"/>
    <n v="299694000"/>
    <n v="1177697000"/>
    <n v="2052295000"/>
    <n v="0"/>
    <x v="3"/>
    <s v="Biotechnology"/>
  </r>
  <r>
    <s v="RHI"/>
    <x v="0"/>
    <x v="1"/>
    <n v="4245895000"/>
    <n v="2522803000"/>
    <n v="1324815000"/>
    <n v="0"/>
    <n v="1700000"/>
    <x v="0"/>
    <s v="Human Resource &amp; Employment Services"/>
  </r>
  <r>
    <s v="RHI"/>
    <x v="1"/>
    <x v="2"/>
    <n v="4695014000"/>
    <n v="2772098000"/>
    <n v="1425734000"/>
    <n v="0"/>
    <n v="557000"/>
    <x v="0"/>
    <s v="Human Resource &amp; Employment Services"/>
  </r>
  <r>
    <s v="RHI"/>
    <x v="2"/>
    <x v="3"/>
    <n v="5094933000"/>
    <n v="2980462000"/>
    <n v="1533799000"/>
    <n v="0"/>
    <n v="192000"/>
    <x v="0"/>
    <s v="Human Resource &amp; Employment Services"/>
  </r>
  <r>
    <s v="RHI"/>
    <x v="3"/>
    <x v="28"/>
    <n v="5250399000"/>
    <n v="3089723000"/>
    <n v="1606217000"/>
    <n v="0"/>
    <n v="1237000"/>
    <x v="0"/>
    <s v="Human Resource &amp; Employment Services"/>
  </r>
  <r>
    <s v="RHT"/>
    <x v="0"/>
    <x v="121"/>
    <n v="1328817000"/>
    <n v="200600000"/>
    <n v="660887000"/>
    <n v="263150000"/>
    <n v="0"/>
    <x v="2"/>
    <s v="Systems Software"/>
  </r>
  <r>
    <s v="RHT"/>
    <x v="1"/>
    <x v="122"/>
    <n v="1534615000"/>
    <n v="232600000"/>
    <n v="750292000"/>
    <n v="317263000"/>
    <n v="0"/>
    <x v="2"/>
    <s v="Systems Software"/>
  </r>
  <r>
    <s v="RHT"/>
    <x v="2"/>
    <x v="43"/>
    <n v="1789489000"/>
    <n v="273199000"/>
    <n v="898440000"/>
    <n v="367856000"/>
    <n v="0"/>
    <x v="2"/>
    <s v="Systems Software"/>
  </r>
  <r>
    <s v="RHT"/>
    <x v="3"/>
    <x v="123"/>
    <n v="2052230000"/>
    <n v="309629000"/>
    <n v="1041231000"/>
    <n v="413322000"/>
    <n v="0"/>
    <x v="2"/>
    <s v="Systems Software"/>
  </r>
  <r>
    <s v="RL"/>
    <x v="0"/>
    <x v="124"/>
    <n v="6945000000"/>
    <n v="2789000000"/>
    <n v="2971000000"/>
    <n v="0"/>
    <n v="27000000"/>
    <x v="1"/>
    <s v="Apparel, Accessories &amp; Luxury Goods"/>
  </r>
  <r>
    <s v="RL"/>
    <x v="1"/>
    <x v="125"/>
    <n v="7450000000"/>
    <n v="3140000000"/>
    <n v="3142000000"/>
    <n v="0"/>
    <n v="35000000"/>
    <x v="1"/>
    <s v="Apparel, Accessories &amp; Luxury Goods"/>
  </r>
  <r>
    <s v="RL"/>
    <x v="2"/>
    <x v="126"/>
    <n v="7620000000"/>
    <n v="3242000000"/>
    <n v="3301000000"/>
    <n v="0"/>
    <n v="25000000"/>
    <x v="1"/>
    <s v="Apparel, Accessories &amp; Luxury Goods"/>
  </r>
  <r>
    <s v="RL"/>
    <x v="3"/>
    <x v="127"/>
    <n v="7405000000"/>
    <n v="3218000000"/>
    <n v="3389000000"/>
    <n v="0"/>
    <n v="24000000"/>
    <x v="1"/>
    <s v="Apparel, Accessories &amp; Luxury Goods"/>
  </r>
  <r>
    <s v="ROK"/>
    <x v="0"/>
    <x v="12"/>
    <n v="6351900000"/>
    <n v="3778100000"/>
    <n v="1537700000"/>
    <n v="0"/>
    <n v="0"/>
    <x v="0"/>
    <s v="Industrial Conglomerates"/>
  </r>
  <r>
    <s v="ROK"/>
    <x v="1"/>
    <x v="13"/>
    <n v="6623500000"/>
    <n v="3869600000"/>
    <n v="1570100000"/>
    <n v="0"/>
    <n v="0"/>
    <x v="0"/>
    <s v="Industrial Conglomerates"/>
  </r>
  <r>
    <s v="ROK"/>
    <x v="2"/>
    <x v="14"/>
    <n v="6307900000"/>
    <n v="3604800000"/>
    <n v="1506400000"/>
    <n v="0"/>
    <n v="0"/>
    <x v="0"/>
    <s v="Industrial Conglomerates"/>
  </r>
  <r>
    <s v="ROK"/>
    <x v="3"/>
    <x v="15"/>
    <n v="5879500000"/>
    <n v="3404000000"/>
    <n v="1467400000"/>
    <n v="0"/>
    <n v="0"/>
    <x v="0"/>
    <s v="Industrial Conglomerates"/>
  </r>
  <r>
    <s v="ROP"/>
    <x v="0"/>
    <x v="0"/>
    <n v="2993489000"/>
    <n v="1321772000"/>
    <n v="914130000"/>
    <n v="0"/>
    <n v="0"/>
    <x v="0"/>
    <s v="Industrial Conglomerates"/>
  </r>
  <r>
    <s v="ROP"/>
    <x v="1"/>
    <x v="1"/>
    <n v="3238128000"/>
    <n v="1355200000"/>
    <n v="1040567000"/>
    <n v="0"/>
    <n v="0"/>
    <x v="0"/>
    <s v="Industrial Conglomerates"/>
  </r>
  <r>
    <s v="ROP"/>
    <x v="2"/>
    <x v="2"/>
    <n v="3549494000"/>
    <n v="1447595000"/>
    <n v="1102426000"/>
    <n v="0"/>
    <n v="0"/>
    <x v="0"/>
    <s v="Industrial Conglomerates"/>
  </r>
  <r>
    <s v="ROP"/>
    <x v="3"/>
    <x v="3"/>
    <n v="3582395000"/>
    <n v="1417749000"/>
    <n v="1136728000"/>
    <n v="0"/>
    <n v="0"/>
    <x v="0"/>
    <s v="Industrial Conglomerates"/>
  </r>
  <r>
    <s v="ROST"/>
    <x v="0"/>
    <x v="92"/>
    <n v="9721065000"/>
    <n v="7011428000"/>
    <n v="1437886000"/>
    <n v="0"/>
    <n v="0"/>
    <x v="1"/>
    <s v="Apparel Retail"/>
  </r>
  <r>
    <s v="ROST"/>
    <x v="1"/>
    <x v="46"/>
    <n v="10230353000"/>
    <n v="7360924000"/>
    <n v="1526366000"/>
    <n v="0"/>
    <n v="0"/>
    <x v="1"/>
    <s v="Apparel Retail"/>
  </r>
  <r>
    <s v="ROST"/>
    <x v="2"/>
    <x v="26"/>
    <n v="11041677000"/>
    <n v="7937956000"/>
    <n v="1615371000"/>
    <n v="0"/>
    <n v="0"/>
    <x v="1"/>
    <s v="Apparel Retail"/>
  </r>
  <r>
    <s v="ROST"/>
    <x v="3"/>
    <x v="47"/>
    <n v="11939999000"/>
    <n v="8576873000"/>
    <n v="1738755000"/>
    <n v="0"/>
    <n v="0"/>
    <x v="1"/>
    <s v="Apparel Retail"/>
  </r>
  <r>
    <s v="RRC"/>
    <x v="0"/>
    <x v="0"/>
    <n v="1367135000"/>
    <n v="328784000"/>
    <n v="248136000"/>
    <n v="0"/>
    <n v="445228000"/>
    <x v="9"/>
    <s v="Oil &amp; Gas Exploration &amp; Production"/>
  </r>
  <r>
    <s v="RRC"/>
    <x v="1"/>
    <x v="1"/>
    <n v="1832253000"/>
    <n v="516119000"/>
    <n v="391707000"/>
    <n v="0"/>
    <n v="492397000"/>
    <x v="9"/>
    <s v="Oil &amp; Gas Exploration &amp; Production"/>
  </r>
  <r>
    <s v="RRC"/>
    <x v="2"/>
    <x v="2"/>
    <n v="2042537000"/>
    <n v="605752000"/>
    <n v="191802000"/>
    <n v="0"/>
    <n v="551032000"/>
    <x v="9"/>
    <s v="Oil &amp; Gas Exploration &amp; Production"/>
  </r>
  <r>
    <s v="RRC"/>
    <x v="3"/>
    <x v="3"/>
    <n v="1181704000"/>
    <n v="648968000"/>
    <n v="165318000"/>
    <n v="0"/>
    <n v="581155000"/>
    <x v="9"/>
    <s v="Oil &amp; Gas Exploration &amp; Production"/>
  </r>
  <r>
    <s v="RSG"/>
    <x v="0"/>
    <x v="1"/>
    <n v="8417200000"/>
    <n v="5234700000"/>
    <n v="1088100000"/>
    <n v="0"/>
    <n v="877400000"/>
    <x v="0"/>
    <s v="Industrial Conglomerates"/>
  </r>
  <r>
    <s v="RSG"/>
    <x v="1"/>
    <x v="2"/>
    <n v="8803300000"/>
    <n v="5643100000"/>
    <n v="998400000"/>
    <n v="0"/>
    <n v="906900000"/>
    <x v="0"/>
    <s v="Industrial Conglomerates"/>
  </r>
  <r>
    <s v="RSG"/>
    <x v="2"/>
    <x v="3"/>
    <n v="9115000000"/>
    <n v="5518600000"/>
    <n v="1067000000"/>
    <n v="0"/>
    <n v="970600000"/>
    <x v="0"/>
    <s v="Industrial Conglomerates"/>
  </r>
  <r>
    <s v="RSG"/>
    <x v="3"/>
    <x v="28"/>
    <n v="9387700000"/>
    <n v="5764000000"/>
    <n v="1054500000"/>
    <n v="0"/>
    <n v="991100000"/>
    <x v="0"/>
    <s v="Industrial Conglomerates"/>
  </r>
  <r>
    <s v="SBUX"/>
    <x v="0"/>
    <x v="147"/>
    <n v="14866800000"/>
    <n v="6382300000"/>
    <n v="5655800000"/>
    <n v="0"/>
    <n v="621400000"/>
    <x v="1"/>
    <s v="Restaurants"/>
  </r>
  <r>
    <s v="SBUX"/>
    <x v="1"/>
    <x v="148"/>
    <n v="16447800000"/>
    <n v="6858800000"/>
    <n v="6086800000"/>
    <n v="0"/>
    <n v="709600000"/>
    <x v="1"/>
    <s v="Restaurants"/>
  </r>
  <r>
    <s v="SBUX"/>
    <x v="2"/>
    <x v="149"/>
    <n v="19162700000"/>
    <n v="7787500000"/>
    <n v="7130200000"/>
    <n v="0"/>
    <n v="893900000"/>
    <x v="1"/>
    <s v="Restaurants"/>
  </r>
  <r>
    <s v="SBUX"/>
    <x v="3"/>
    <x v="151"/>
    <n v="21315900000"/>
    <n v="8511100000"/>
    <n v="7970300000"/>
    <n v="0"/>
    <n v="980800000"/>
    <x v="1"/>
    <s v="Restaurants"/>
  </r>
  <r>
    <s v="SCG"/>
    <x v="0"/>
    <x v="0"/>
    <n v="4176000000"/>
    <n v="2754000000"/>
    <n v="207000000"/>
    <n v="0"/>
    <n v="356000000"/>
    <x v="5"/>
    <s v="MultiUtilities"/>
  </r>
  <r>
    <s v="SCG"/>
    <x v="1"/>
    <x v="1"/>
    <n v="4495000000"/>
    <n v="2987000000"/>
    <n v="220000000"/>
    <n v="0"/>
    <n v="378000000"/>
    <x v="5"/>
    <s v="MultiUtilities"/>
  </r>
  <r>
    <s v="SCG"/>
    <x v="2"/>
    <x v="2"/>
    <n v="4951000000"/>
    <n v="3331000000"/>
    <n v="229000000"/>
    <n v="0"/>
    <n v="384000000"/>
    <x v="5"/>
    <s v="MultiUtilities"/>
  </r>
  <r>
    <s v="SCG"/>
    <x v="3"/>
    <x v="3"/>
    <n v="4380000000"/>
    <n v="2714000000"/>
    <n v="234000000"/>
    <n v="0"/>
    <n v="358000000"/>
    <x v="5"/>
    <s v="MultiUtilities"/>
  </r>
  <r>
    <s v="SE"/>
    <x v="0"/>
    <x v="0"/>
    <n v="5075000000"/>
    <n v="2417000000"/>
    <n v="337000000"/>
    <n v="0"/>
    <n v="746000000"/>
    <x v="9"/>
    <s v="Oil &amp; Gas Refining &amp; Marketing &amp; Transportation"/>
  </r>
  <r>
    <s v="SE"/>
    <x v="1"/>
    <x v="1"/>
    <n v="5518000000"/>
    <n v="2707000000"/>
    <n v="373000000"/>
    <n v="0"/>
    <n v="772000000"/>
    <x v="9"/>
    <s v="Oil &amp; Gas Refining &amp; Marketing &amp; Transportation"/>
  </r>
  <r>
    <s v="SE"/>
    <x v="2"/>
    <x v="2"/>
    <n v="5903000000"/>
    <n v="2790000000"/>
    <n v="393000000"/>
    <n v="0"/>
    <n v="796000000"/>
    <x v="9"/>
    <s v="Oil &amp; Gas Refining &amp; Marketing &amp; Transportation"/>
  </r>
  <r>
    <s v="SE"/>
    <x v="3"/>
    <x v="3"/>
    <n v="5234000000"/>
    <n v="2335000000"/>
    <n v="353000000"/>
    <n v="0"/>
    <n v="764000000"/>
    <x v="9"/>
    <s v="Oil &amp; Gas Refining &amp; Marketing &amp; Transportation"/>
  </r>
  <r>
    <s v="SEE"/>
    <x v="0"/>
    <x v="1"/>
    <n v="7690800000"/>
    <n v="5100900000"/>
    <n v="1788300000"/>
    <n v="0"/>
    <n v="123200000"/>
    <x v="8"/>
    <s v="Paper Packaging"/>
  </r>
  <r>
    <s v="SEE"/>
    <x v="1"/>
    <x v="2"/>
    <n v="7750500000"/>
    <n v="5062900000"/>
    <n v="1849400000"/>
    <n v="0"/>
    <n v="118900000"/>
    <x v="8"/>
    <s v="Paper Packaging"/>
  </r>
  <r>
    <s v="SEE"/>
    <x v="2"/>
    <x v="3"/>
    <n v="7031500000"/>
    <n v="4444900000"/>
    <n v="1656200000"/>
    <n v="0"/>
    <n v="88700000"/>
    <x v="8"/>
    <s v="Paper Packaging"/>
  </r>
  <r>
    <s v="SEE"/>
    <x v="3"/>
    <x v="28"/>
    <n v="6778300000"/>
    <n v="4246700000"/>
    <n v="1604400000"/>
    <n v="0"/>
    <n v="94900000"/>
    <x v="8"/>
    <s v="Paper Packaging"/>
  </r>
  <r>
    <s v="SHW"/>
    <x v="0"/>
    <x v="0"/>
    <n v="9534462000"/>
    <n v="5328236000"/>
    <n v="3264896000"/>
    <n v="0"/>
    <n v="0"/>
    <x v="8"/>
    <s v="Specialty Chemicals"/>
  </r>
  <r>
    <s v="SHW"/>
    <x v="1"/>
    <x v="1"/>
    <n v="10185532000"/>
    <n v="5568966000"/>
    <n v="3470200000"/>
    <n v="0"/>
    <n v="0"/>
    <x v="8"/>
    <s v="Specialty Chemicals"/>
  </r>
  <r>
    <s v="SHW"/>
    <x v="2"/>
    <x v="2"/>
    <n v="11129533000"/>
    <n v="5965049000"/>
    <n v="3860448000"/>
    <n v="0"/>
    <n v="0"/>
    <x v="8"/>
    <s v="Specialty Chemicals"/>
  </r>
  <r>
    <s v="SHW"/>
    <x v="3"/>
    <x v="3"/>
    <n v="11339304000"/>
    <n v="5780078000"/>
    <n v="3943786000"/>
    <n v="0"/>
    <n v="0"/>
    <x v="8"/>
    <s v="Specialty Chemicals"/>
  </r>
  <r>
    <s v="SIG"/>
    <x v="0"/>
    <x v="92"/>
    <n v="3983400000"/>
    <n v="2446000000"/>
    <n v="976900000"/>
    <n v="0"/>
    <n v="0"/>
    <x v="1"/>
    <s v="Specialty Stores"/>
  </r>
  <r>
    <s v="SIG"/>
    <x v="1"/>
    <x v="46"/>
    <n v="4209200000"/>
    <n v="2628700000"/>
    <n v="1010000000"/>
    <n v="0"/>
    <n v="0"/>
    <x v="1"/>
    <s v="Specialty Stores"/>
  </r>
  <r>
    <s v="SIG"/>
    <x v="2"/>
    <x v="152"/>
    <n v="5736300000"/>
    <n v="3662100000"/>
    <n v="1497600000"/>
    <n v="0"/>
    <n v="0"/>
    <x v="1"/>
    <s v="Specialty Stores"/>
  </r>
  <r>
    <s v="SIG"/>
    <x v="3"/>
    <x v="47"/>
    <n v="6550200000"/>
    <n v="4109800000"/>
    <n v="1736700000"/>
    <n v="0"/>
    <n v="0"/>
    <x v="1"/>
    <s v="Specialty Stores"/>
  </r>
  <r>
    <s v="SJM"/>
    <x v="0"/>
    <x v="105"/>
    <n v="5897700000"/>
    <n v="3870100000"/>
    <n v="1020400000"/>
    <n v="0"/>
    <n v="96800000"/>
    <x v="4"/>
    <s v="Packaged Foods &amp; Meats"/>
  </r>
  <r>
    <s v="SJM"/>
    <x v="1"/>
    <x v="106"/>
    <n v="5610600000"/>
    <n v="3579600000"/>
    <n v="1013100000"/>
    <n v="0"/>
    <n v="98900000"/>
    <x v="4"/>
    <s v="Packaged Foods &amp; Meats"/>
  </r>
  <r>
    <s v="SJM"/>
    <x v="2"/>
    <x v="107"/>
    <n v="5692700000"/>
    <n v="3724000000"/>
    <n v="1085800000"/>
    <n v="0"/>
    <n v="110900000"/>
    <x v="4"/>
    <s v="Packaged Foods &amp; Meats"/>
  </r>
  <r>
    <s v="SJM"/>
    <x v="3"/>
    <x v="108"/>
    <n v="7811200000"/>
    <n v="4843400000"/>
    <n v="1614100000"/>
    <n v="0"/>
    <n v="208400000"/>
    <x v="4"/>
    <s v="Packaged Foods &amp; Meats"/>
  </r>
  <r>
    <s v="SLG"/>
    <x v="0"/>
    <x v="0"/>
    <n v="1290052000"/>
    <n v="470243000"/>
    <n v="120310000"/>
    <n v="0"/>
    <n v="330418000"/>
    <x v="7"/>
    <s v="Office REITs"/>
  </r>
  <r>
    <s v="SLG"/>
    <x v="1"/>
    <x v="1"/>
    <n v="1371065000"/>
    <n v="479665000"/>
    <n v="122128000"/>
    <n v="0"/>
    <n v="340316000"/>
    <x v="7"/>
    <s v="Office REITs"/>
  </r>
  <r>
    <s v="SLG"/>
    <x v="2"/>
    <x v="2"/>
    <n v="1519978000"/>
    <n v="500126000"/>
    <n v="133502000"/>
    <n v="0"/>
    <n v="393987000"/>
    <x v="7"/>
    <s v="Office REITs"/>
  </r>
  <r>
    <s v="SLG"/>
    <x v="3"/>
    <x v="3"/>
    <n v="1662829000"/>
    <n v="534326000"/>
    <n v="139137000"/>
    <n v="0"/>
    <n v="588235000"/>
    <x v="7"/>
    <s v="Office REITs"/>
  </r>
  <r>
    <s v="SNA"/>
    <x v="0"/>
    <x v="1"/>
    <n v="3237500000"/>
    <n v="1638900000"/>
    <n v="1012400000"/>
    <n v="0"/>
    <n v="0"/>
    <x v="1"/>
    <s v="Household Appliances"/>
  </r>
  <r>
    <s v="SNA"/>
    <x v="1"/>
    <x v="6"/>
    <n v="3492600000"/>
    <n v="1759200000"/>
    <n v="1048700000"/>
    <n v="0"/>
    <n v="0"/>
    <x v="1"/>
    <s v="Household Appliances"/>
  </r>
  <r>
    <s v="SNA"/>
    <x v="2"/>
    <x v="7"/>
    <n v="3593100000"/>
    <n v="1774600000"/>
    <n v="1053700000"/>
    <n v="0"/>
    <n v="0"/>
    <x v="1"/>
    <s v="Household Appliances"/>
  </r>
  <r>
    <s v="SNA"/>
    <x v="3"/>
    <x v="28"/>
    <n v="3711800000"/>
    <n v="1803500000"/>
    <n v="1054100000"/>
    <n v="0"/>
    <n v="0"/>
    <x v="1"/>
    <s v="Household Appliances"/>
  </r>
  <r>
    <s v="SNI"/>
    <x v="0"/>
    <x v="0"/>
    <n v="2307182000"/>
    <n v="610836000"/>
    <n v="655473000"/>
    <n v="0"/>
    <n v="107591000"/>
    <x v="1"/>
    <s v="Broadcasting &amp; Cable TV"/>
  </r>
  <r>
    <s v="SNI"/>
    <x v="1"/>
    <x v="1"/>
    <n v="2530809000"/>
    <n v="699294000"/>
    <n v="729055000"/>
    <n v="0"/>
    <n v="117580000"/>
    <x v="1"/>
    <s v="Broadcasting &amp; Cable TV"/>
  </r>
  <r>
    <s v="SNI"/>
    <x v="2"/>
    <x v="2"/>
    <n v="2665456000"/>
    <n v="778896000"/>
    <n v="764799000"/>
    <n v="0"/>
    <n v="128582000"/>
    <x v="1"/>
    <s v="Broadcasting &amp; Cable TV"/>
  </r>
  <r>
    <s v="SNI"/>
    <x v="3"/>
    <x v="3"/>
    <n v="3018227000"/>
    <n v="987357000"/>
    <n v="785179000"/>
    <n v="0"/>
    <n v="137596000"/>
    <x v="1"/>
    <s v="Broadcasting &amp; Cable TV"/>
  </r>
  <r>
    <s v="SO"/>
    <x v="0"/>
    <x v="0"/>
    <n v="16537000000"/>
    <n v="9373000000"/>
    <n v="914000000"/>
    <n v="0"/>
    <n v="1787000000"/>
    <x v="5"/>
    <s v="Electric Utilities"/>
  </r>
  <r>
    <s v="SO"/>
    <x v="1"/>
    <x v="1"/>
    <n v="17087000000"/>
    <n v="9817000000"/>
    <n v="934000000"/>
    <n v="0"/>
    <n v="1901000000"/>
    <x v="5"/>
    <s v="Electric Utilities"/>
  </r>
  <r>
    <s v="SO"/>
    <x v="2"/>
    <x v="2"/>
    <n v="18467000000"/>
    <n v="11031000000"/>
    <n v="981000000"/>
    <n v="0"/>
    <n v="1945000000"/>
    <x v="5"/>
    <s v="Electric Utilities"/>
  </r>
  <r>
    <s v="SO"/>
    <x v="3"/>
    <x v="3"/>
    <n v="17489000000"/>
    <n v="9811000000"/>
    <n v="997000000"/>
    <n v="0"/>
    <n v="2034000000"/>
    <x v="5"/>
    <s v="Electric Utilities"/>
  </r>
  <r>
    <s v="SPG"/>
    <x v="0"/>
    <x v="0"/>
    <n v="4256157000"/>
    <n v="800380000"/>
    <n v="376687000"/>
    <n v="0"/>
    <n v="1068382000"/>
    <x v="7"/>
    <s v="REITs"/>
  </r>
  <r>
    <s v="SPG"/>
    <x v="1"/>
    <x v="1"/>
    <n v="4543849000"/>
    <n v="837946000"/>
    <n v="402369000"/>
    <n v="0"/>
    <n v="1107700000"/>
    <x v="7"/>
    <s v="REITs"/>
  </r>
  <r>
    <s v="SPG"/>
    <x v="2"/>
    <x v="2"/>
    <n v="4870818000"/>
    <n v="882803000"/>
    <n v="446845000"/>
    <n v="0"/>
    <n v="1143827000"/>
    <x v="7"/>
    <s v="REITs"/>
  </r>
  <r>
    <s v="SPG"/>
    <x v="3"/>
    <x v="3"/>
    <n v="5266103000"/>
    <n v="960192000"/>
    <n v="452835000"/>
    <n v="0"/>
    <n v="1177568000"/>
    <x v="7"/>
    <s v="REITs"/>
  </r>
  <r>
    <s v="SPLS"/>
    <x v="0"/>
    <x v="92"/>
    <n v="24380510000"/>
    <n v="17889249000"/>
    <n v="4884284000"/>
    <n v="0"/>
    <n v="78900000"/>
    <x v="1"/>
    <s v="Specialty Stores"/>
  </r>
  <r>
    <s v="SPLS"/>
    <x v="1"/>
    <x v="46"/>
    <n v="23114000000"/>
    <n v="17082000000"/>
    <n v="4735000000"/>
    <n v="0"/>
    <n v="55000000"/>
    <x v="1"/>
    <s v="Specialty Stores"/>
  </r>
  <r>
    <s v="SPLS"/>
    <x v="2"/>
    <x v="26"/>
    <n v="22492000000"/>
    <n v="16691000000"/>
    <n v="4816000000"/>
    <n v="0"/>
    <n v="62000000"/>
    <x v="1"/>
    <s v="Specialty Stores"/>
  </r>
  <r>
    <s v="SPLS"/>
    <x v="3"/>
    <x v="47"/>
    <n v="21059000000"/>
    <n v="15545000000"/>
    <n v="4600000000"/>
    <n v="0"/>
    <n v="67000000"/>
    <x v="1"/>
    <s v="Specialty Stores"/>
  </r>
  <r>
    <s v="SRCL"/>
    <x v="0"/>
    <x v="0"/>
    <n v="1913149000"/>
    <n v="1055844000"/>
    <n v="356817000"/>
    <n v="0"/>
    <n v="31652000"/>
    <x v="0"/>
    <s v="Industrial Conglomerates"/>
  </r>
  <r>
    <s v="SRCL"/>
    <x v="1"/>
    <x v="1"/>
    <n v="2142807000"/>
    <n v="1178173000"/>
    <n v="390610000"/>
    <n v="0"/>
    <n v="38405000"/>
    <x v="0"/>
    <s v="Industrial Conglomerates"/>
  </r>
  <r>
    <s v="SRCL"/>
    <x v="2"/>
    <x v="2"/>
    <n v="2555601000"/>
    <n v="1461190000"/>
    <n v="489937000"/>
    <n v="0"/>
    <n v="48138000"/>
    <x v="0"/>
    <s v="Industrial Conglomerates"/>
  </r>
  <r>
    <s v="SRCL"/>
    <x v="3"/>
    <x v="3"/>
    <n v="2985908000"/>
    <n v="1719723000"/>
    <n v="712803000"/>
    <n v="0"/>
    <n v="65770000"/>
    <x v="0"/>
    <s v="Industrial Conglomerates"/>
  </r>
  <r>
    <s v="SRE"/>
    <x v="0"/>
    <x v="0"/>
    <n v="9647000000"/>
    <n v="6646000000"/>
    <n v="359000000"/>
    <n v="0"/>
    <n v="1090000000"/>
    <x v="5"/>
    <s v="MultiUtilities"/>
  </r>
  <r>
    <s v="SRE"/>
    <x v="1"/>
    <x v="1"/>
    <n v="10557000000"/>
    <n v="7186000000"/>
    <n v="574000000"/>
    <n v="0"/>
    <n v="1113000000"/>
    <x v="5"/>
    <s v="MultiUtilities"/>
  </r>
  <r>
    <s v="SRE"/>
    <x v="2"/>
    <x v="2"/>
    <n v="11035000000"/>
    <n v="7689000000"/>
    <n v="414000000"/>
    <n v="0"/>
    <n v="1156000000"/>
    <x v="5"/>
    <s v="MultiUtilities"/>
  </r>
  <r>
    <s v="SRE"/>
    <x v="3"/>
    <x v="3"/>
    <n v="10231000000"/>
    <n v="6648000000"/>
    <n v="397000000"/>
    <n v="0"/>
    <n v="1250000000"/>
    <x v="5"/>
    <s v="MultiUtilities"/>
  </r>
  <r>
    <s v="STI"/>
    <x v="0"/>
    <x v="0"/>
    <n v="11240000000"/>
    <n v="429000000"/>
    <n v="6073000000"/>
    <n v="0"/>
    <n v="1441000000"/>
    <x v="6"/>
    <s v="Banks"/>
  </r>
  <r>
    <s v="STI"/>
    <x v="1"/>
    <x v="1"/>
    <n v="8602000000"/>
    <n v="291000000"/>
    <n v="5808000000"/>
    <n v="0"/>
    <n v="576000000"/>
    <x v="6"/>
    <s v="Banks"/>
  </r>
  <r>
    <s v="STI"/>
    <x v="2"/>
    <x v="2"/>
    <n v="8707000000"/>
    <n v="235000000"/>
    <n v="5518000000"/>
    <n v="0"/>
    <n v="367000000"/>
    <x v="6"/>
    <s v="Banks"/>
  </r>
  <r>
    <s v="STI"/>
    <x v="3"/>
    <x v="3"/>
    <n v="8533000000"/>
    <n v="219000000"/>
    <n v="5120000000"/>
    <n v="0"/>
    <n v="205000000"/>
    <x v="6"/>
    <s v="Banks"/>
  </r>
  <r>
    <s v="STX"/>
    <x v="0"/>
    <x v="109"/>
    <n v="14351000000"/>
    <n v="10411000000"/>
    <n v="635000000"/>
    <n v="1133000000"/>
    <n v="79000000"/>
    <x v="2"/>
    <s v="Computer Storage &amp; Peripherals"/>
  </r>
  <r>
    <s v="STX"/>
    <x v="1"/>
    <x v="110"/>
    <n v="13724000000"/>
    <n v="9878000000"/>
    <n v="722000000"/>
    <n v="1226000000"/>
    <n v="98000000"/>
    <x v="2"/>
    <s v="Computer Storage &amp; Peripherals"/>
  </r>
  <r>
    <s v="STX"/>
    <x v="2"/>
    <x v="111"/>
    <n v="13739000000"/>
    <n v="9930000000"/>
    <n v="237000000"/>
    <n v="1353000000"/>
    <n v="129000000"/>
    <x v="2"/>
    <s v="Computer Storage &amp; Peripherals"/>
  </r>
  <r>
    <s v="STX"/>
    <x v="3"/>
    <x v="112"/>
    <n v="11160000000"/>
    <n v="8545000000"/>
    <n v="635000000"/>
    <n v="1237000000"/>
    <n v="123000000"/>
    <x v="2"/>
    <s v="Computer Storage &amp; Peripherals"/>
  </r>
  <r>
    <s v="STZ"/>
    <x v="0"/>
    <x v="121"/>
    <n v="2796100000"/>
    <n v="1687800000"/>
    <n v="585400000"/>
    <n v="0"/>
    <n v="0"/>
    <x v="4"/>
    <s v="Distillers &amp; Vintners"/>
  </r>
  <r>
    <s v="STZ"/>
    <x v="1"/>
    <x v="122"/>
    <n v="4867700000"/>
    <n v="2876000000"/>
    <n v="895100000"/>
    <n v="0"/>
    <n v="0"/>
    <x v="4"/>
    <s v="Distillers &amp; Vintners"/>
  </r>
  <r>
    <s v="STZ"/>
    <x v="2"/>
    <x v="43"/>
    <n v="6028000000"/>
    <n v="3449400000"/>
    <n v="1078400000"/>
    <n v="0"/>
    <n v="0"/>
    <x v="4"/>
    <s v="Distillers &amp; Vintners"/>
  </r>
  <r>
    <s v="STZ"/>
    <x v="3"/>
    <x v="123"/>
    <n v="6548400000"/>
    <n v="3606100000"/>
    <n v="1177200000"/>
    <n v="0"/>
    <n v="0"/>
    <x v="4"/>
    <s v="Distillers &amp; Vintners"/>
  </r>
  <r>
    <s v="SWK"/>
    <x v="0"/>
    <x v="5"/>
    <n v="10889500000"/>
    <n v="6985800000"/>
    <n v="2960300000"/>
    <n v="0"/>
    <n v="0"/>
    <x v="1"/>
    <s v="Household Appliances"/>
  </r>
  <r>
    <s v="SWK"/>
    <x v="1"/>
    <x v="6"/>
    <n v="11338600000"/>
    <n v="7235900000"/>
    <n v="2814600000"/>
    <n v="0"/>
    <n v="0"/>
    <x v="1"/>
    <s v="Household Appliances"/>
  </r>
  <r>
    <s v="SWK"/>
    <x v="2"/>
    <x v="7"/>
    <n v="11171800000"/>
    <n v="7099800000"/>
    <n v="2681100000"/>
    <n v="0"/>
    <n v="0"/>
    <x v="1"/>
    <s v="Household Appliances"/>
  </r>
  <r>
    <s v="SWK"/>
    <x v="3"/>
    <x v="28"/>
    <n v="11406900000"/>
    <n v="7139700000"/>
    <n v="2798900000"/>
    <n v="0"/>
    <n v="0"/>
    <x v="1"/>
    <s v="Household Appliances"/>
  </r>
  <r>
    <s v="SWKS"/>
    <x v="0"/>
    <x v="118"/>
    <n v="1792000000"/>
    <n v="1025400000"/>
    <n v="159700000"/>
    <n v="226300000"/>
    <n v="29100000"/>
    <x v="2"/>
    <s v="Semiconductors"/>
  </r>
  <r>
    <s v="SWKS"/>
    <x v="1"/>
    <x v="153"/>
    <n v="2291500000"/>
    <n v="1268800000"/>
    <n v="179100000"/>
    <n v="252200000"/>
    <n v="25900000"/>
    <x v="2"/>
    <s v="Semiconductors"/>
  </r>
  <r>
    <s v="SWKS"/>
    <x v="2"/>
    <x v="120"/>
    <n v="3258400000"/>
    <n v="1703900000"/>
    <n v="191300000"/>
    <n v="303200000"/>
    <n v="33500000"/>
    <x v="2"/>
    <s v="Semiconductors"/>
  </r>
  <r>
    <s v="SWKS"/>
    <x v="3"/>
    <x v="15"/>
    <n v="3289000000"/>
    <n v="1623800000"/>
    <n v="195900000"/>
    <n v="312400000"/>
    <n v="33400000"/>
    <x v="2"/>
    <s v="Semiconductors"/>
  </r>
  <r>
    <s v="SWN"/>
    <x v="0"/>
    <x v="0"/>
    <n v="2730000000"/>
    <n v="245000000"/>
    <n v="835000000"/>
    <n v="0"/>
    <n v="811000000"/>
    <x v="9"/>
    <s v="Oil &amp; Gas Exploration &amp; Production"/>
  </r>
  <r>
    <s v="SWN"/>
    <x v="1"/>
    <x v="1"/>
    <n v="3371000000"/>
    <n v="328000000"/>
    <n v="1052000000"/>
    <n v="0"/>
    <n v="787000000"/>
    <x v="9"/>
    <s v="Oil &amp; Gas Exploration &amp; Production"/>
  </r>
  <r>
    <s v="SWN"/>
    <x v="2"/>
    <x v="2"/>
    <n v="4038000000"/>
    <n v="427000000"/>
    <n v="1296000000"/>
    <n v="0"/>
    <n v="942000000"/>
    <x v="9"/>
    <s v="Oil &amp; Gas Exploration &amp; Production"/>
  </r>
  <r>
    <s v="SWN"/>
    <x v="3"/>
    <x v="3"/>
    <n v="3133000000"/>
    <n v="689000000"/>
    <n v="1208000000"/>
    <n v="0"/>
    <n v="1091000000"/>
    <x v="9"/>
    <s v="Oil &amp; Gas Exploration &amp; Production"/>
  </r>
  <r>
    <s v="SYF"/>
    <x v="0"/>
    <x v="0"/>
    <n v="10793000000"/>
    <n v="362000000"/>
    <n v="2123000000"/>
    <n v="0"/>
    <n v="4549000000"/>
    <x v="6"/>
    <s v="Consumer Finance"/>
  </r>
  <r>
    <s v="SYF"/>
    <x v="1"/>
    <x v="1"/>
    <n v="11813000000"/>
    <n v="374000000"/>
    <n v="2484000000"/>
    <n v="0"/>
    <n v="5445000000"/>
    <x v="6"/>
    <s v="Consumer Finance"/>
  </r>
  <r>
    <s v="SYF"/>
    <x v="2"/>
    <x v="2"/>
    <n v="12727000000"/>
    <n v="470000000"/>
    <n v="2927000000"/>
    <n v="0"/>
    <n v="5492000000"/>
    <x v="6"/>
    <s v="Consumer Finance"/>
  </r>
  <r>
    <s v="SYF"/>
    <x v="3"/>
    <x v="3"/>
    <n v="13620000000"/>
    <n v="607000000"/>
    <n v="3264000000"/>
    <n v="0"/>
    <n v="5690000000"/>
    <x v="6"/>
    <s v="Consumer Finance"/>
  </r>
  <r>
    <s v="SYK"/>
    <x v="0"/>
    <x v="1"/>
    <n v="9021000000"/>
    <n v="3002000000"/>
    <n v="4089000000"/>
    <n v="536000000"/>
    <n v="138000000"/>
    <x v="3"/>
    <s v="Health Care Equipment"/>
  </r>
  <r>
    <s v="SYK"/>
    <x v="1"/>
    <x v="2"/>
    <n v="9675000000"/>
    <n v="3319000000"/>
    <n v="4308000000"/>
    <n v="614000000"/>
    <n v="188000000"/>
    <x v="3"/>
    <s v="Health Care Equipment"/>
  </r>
  <r>
    <s v="SYK"/>
    <x v="2"/>
    <x v="3"/>
    <n v="9946000000"/>
    <n v="3344000000"/>
    <n v="3906000000"/>
    <n v="625000000"/>
    <n v="210000000"/>
    <x v="3"/>
    <s v="Health Care Equipment"/>
  </r>
  <r>
    <s v="SYK"/>
    <x v="3"/>
    <x v="28"/>
    <n v="11325000000"/>
    <n v="3830000000"/>
    <n v="4295000000"/>
    <n v="715000000"/>
    <n v="319000000"/>
    <x v="3"/>
    <s v="Health Care Equipment"/>
  </r>
  <r>
    <s v="SYMC"/>
    <x v="0"/>
    <x v="154"/>
    <n v="6906000000"/>
    <n v="1175000000"/>
    <n v="3236000000"/>
    <n v="1026000000"/>
    <n v="286000000"/>
    <x v="2"/>
    <s v="Application Software"/>
  </r>
  <r>
    <s v="SYMC"/>
    <x v="1"/>
    <x v="155"/>
    <n v="4183000000"/>
    <n v="791000000"/>
    <n v="2186000000"/>
    <n v="722000000"/>
    <n v="93000000"/>
    <x v="2"/>
    <s v="Application Software"/>
  </r>
  <r>
    <s v="SYMC"/>
    <x v="2"/>
    <x v="78"/>
    <n v="3956000000"/>
    <n v="727000000"/>
    <n v="2012000000"/>
    <n v="812000000"/>
    <n v="87000000"/>
    <x v="2"/>
    <s v="Application Software"/>
  </r>
  <r>
    <s v="SYMC"/>
    <x v="3"/>
    <x v="79"/>
    <n v="3600000000"/>
    <n v="615000000"/>
    <n v="1587000000"/>
    <n v="748000000"/>
    <n v="57000000"/>
    <x v="2"/>
    <s v="Application Software"/>
  </r>
  <r>
    <s v="SYY"/>
    <x v="0"/>
    <x v="156"/>
    <n v="44411233000"/>
    <n v="36414626000"/>
    <n v="6338129000"/>
    <n v="0"/>
    <n v="0"/>
    <x v="4"/>
    <s v="Food Distributors"/>
  </r>
  <r>
    <s v="SYY"/>
    <x v="1"/>
    <x v="157"/>
    <n v="46516712000"/>
    <n v="38335677000"/>
    <s v=" $-   "/>
    <n v="0"/>
    <n v="0"/>
    <x v="4"/>
    <s v="Food Distributors"/>
  </r>
  <r>
    <s v="SYY"/>
    <x v="2"/>
    <x v="158"/>
    <n v="48680752000"/>
    <n v="40129236000"/>
    <s v=" $-   "/>
    <n v="0"/>
    <n v="0"/>
    <x v="4"/>
    <s v="Food Distributors"/>
  </r>
  <r>
    <s v="SYY"/>
    <x v="3"/>
    <x v="159"/>
    <n v="50366919000"/>
    <n v="41326447000"/>
    <s v=" $-   "/>
    <n v="0"/>
    <n v="0"/>
    <x v="4"/>
    <s v="Food Distributors"/>
  </r>
  <r>
    <s v="T"/>
    <x v="0"/>
    <x v="0"/>
    <n v="127434000000"/>
    <n v="55228000000"/>
    <n v="41066000000"/>
    <n v="0"/>
    <n v="18143000000"/>
    <x v="10"/>
    <s v="Integrated Telecommunications Services"/>
  </r>
  <r>
    <s v="T"/>
    <x v="1"/>
    <x v="1"/>
    <n v="128752000000"/>
    <n v="51191000000"/>
    <n v="28414000000"/>
    <n v="0"/>
    <n v="18395000000"/>
    <x v="10"/>
    <s v="Integrated Telecommunications Services"/>
  </r>
  <r>
    <s v="T"/>
    <x v="2"/>
    <x v="2"/>
    <n v="132447000000"/>
    <n v="60145000000"/>
    <n v="41817000000"/>
    <n v="0"/>
    <n v="18273000000"/>
    <x v="10"/>
    <s v="Integrated Telecommunications Services"/>
  </r>
  <r>
    <s v="T"/>
    <x v="3"/>
    <x v="3"/>
    <n v="146801000000"/>
    <n v="67046000000"/>
    <n v="32954000000"/>
    <n v="0"/>
    <n v="22016000000"/>
    <x v="10"/>
    <s v="Integrated Telecommunications Services"/>
  </r>
  <r>
    <s v="TAP"/>
    <x v="0"/>
    <x v="1"/>
    <n v="4206100000"/>
    <n v="2545600000"/>
    <n v="1193800000"/>
    <n v="0"/>
    <n v="0"/>
    <x v="4"/>
    <s v="Brewers"/>
  </r>
  <r>
    <s v="TAP"/>
    <x v="1"/>
    <x v="2"/>
    <n v="4146300000"/>
    <n v="2493300000"/>
    <n v="1163900000"/>
    <n v="0"/>
    <n v="0"/>
    <x v="4"/>
    <s v="Brewers"/>
  </r>
  <r>
    <s v="TAP"/>
    <x v="2"/>
    <x v="3"/>
    <n v="3567500000"/>
    <n v="2163500000"/>
    <n v="1051800000"/>
    <n v="0"/>
    <n v="0"/>
    <x v="4"/>
    <s v="Brewers"/>
  </r>
  <r>
    <s v="TAP"/>
    <x v="3"/>
    <x v="28"/>
    <n v="4885000000"/>
    <n v="3003100000"/>
    <n v="1597300000"/>
    <n v="0"/>
    <n v="0"/>
    <x v="4"/>
    <s v="Brewers"/>
  </r>
  <r>
    <s v="TDC"/>
    <x v="0"/>
    <x v="0"/>
    <n v="2665000000"/>
    <n v="1174000000"/>
    <n v="728000000"/>
    <n v="183000000"/>
    <n v="0"/>
    <x v="2"/>
    <s v="Application Software"/>
  </r>
  <r>
    <s v="TDC"/>
    <x v="1"/>
    <x v="1"/>
    <n v="2692000000"/>
    <n v="1219000000"/>
    <n v="757000000"/>
    <n v="184000000"/>
    <n v="0"/>
    <x v="2"/>
    <s v="Application Software"/>
  </r>
  <r>
    <s v="TDC"/>
    <x v="2"/>
    <x v="2"/>
    <n v="2732000000"/>
    <n v="1253000000"/>
    <n v="770000000"/>
    <n v="206000000"/>
    <n v="0"/>
    <x v="2"/>
    <s v="Application Software"/>
  </r>
  <r>
    <s v="TDC"/>
    <x v="3"/>
    <x v="3"/>
    <n v="2530000000"/>
    <n v="1254000000"/>
    <n v="765000000"/>
    <n v="228000000"/>
    <n v="0"/>
    <x v="2"/>
    <s v="Application Software"/>
  </r>
  <r>
    <s v="TDG"/>
    <x v="0"/>
    <x v="12"/>
    <n v="1924400000"/>
    <n v="874838000"/>
    <n v="254468000"/>
    <n v="0"/>
    <n v="45639000"/>
    <x v="0"/>
    <s v="Aerospace &amp; Defense"/>
  </r>
  <r>
    <s v="TDG"/>
    <x v="1"/>
    <x v="13"/>
    <n v="2372906000"/>
    <n v="1105032000"/>
    <n v="276446000"/>
    <n v="0"/>
    <n v="63608000"/>
    <x v="0"/>
    <s v="Aerospace &amp; Defense"/>
  </r>
  <r>
    <s v="TDG"/>
    <x v="2"/>
    <x v="14"/>
    <n v="2707115000"/>
    <n v="1257270000"/>
    <n v="321624000"/>
    <n v="0"/>
    <n v="54219000"/>
    <x v="0"/>
    <s v="Aerospace &amp; Defense"/>
  </r>
  <r>
    <s v="TDG"/>
    <x v="3"/>
    <x v="15"/>
    <n v="3171411000"/>
    <n v="1443348000"/>
    <n v="382858000"/>
    <n v="0"/>
    <n v="77445000"/>
    <x v="0"/>
    <s v="Aerospace &amp; Defense"/>
  </r>
  <r>
    <s v="TEL"/>
    <x v="0"/>
    <x v="118"/>
    <n v="11390000000"/>
    <n v="7739000000"/>
    <n v="1440000000"/>
    <n v="590000000"/>
    <n v="0"/>
    <x v="2"/>
    <s v="Electronic Manufacturing Services"/>
  </r>
  <r>
    <s v="TEL"/>
    <x v="1"/>
    <x v="119"/>
    <n v="11973000000"/>
    <n v="8001000000"/>
    <n v="1534000000"/>
    <n v="583000000"/>
    <n v="0"/>
    <x v="2"/>
    <s v="Electronic Manufacturing Services"/>
  </r>
  <r>
    <s v="TEL"/>
    <x v="2"/>
    <x v="160"/>
    <n v="12233000000"/>
    <n v="8146000000"/>
    <n v="1504000000"/>
    <n v="627000000"/>
    <n v="0"/>
    <x v="2"/>
    <s v="Electronic Manufacturing Services"/>
  </r>
  <r>
    <s v="TEL"/>
    <x v="3"/>
    <x v="15"/>
    <n v="12238000000"/>
    <n v="8205000000"/>
    <n v="1463000000"/>
    <n v="644000000"/>
    <n v="0"/>
    <x v="2"/>
    <s v="Electronic Manufacturing Services"/>
  </r>
  <r>
    <s v="TGNA"/>
    <x v="0"/>
    <x v="146"/>
    <n v="5353197000"/>
    <n v="2943847000"/>
    <n v="1303427000"/>
    <n v="0"/>
    <n v="194039000"/>
    <x v="1"/>
    <s v="Publishing"/>
  </r>
  <r>
    <s v="TGNA"/>
    <x v="1"/>
    <x v="99"/>
    <n v="1603123000"/>
    <n v="662769000"/>
    <n v="531932000"/>
    <n v="0"/>
    <n v="74833000"/>
    <x v="1"/>
    <s v="Publishing"/>
  </r>
  <r>
    <s v="TGNA"/>
    <x v="2"/>
    <x v="2"/>
    <n v="2626141000"/>
    <n v="954990000"/>
    <n v="766854000"/>
    <n v="0"/>
    <n v="151837000"/>
    <x v="1"/>
    <s v="Publishing"/>
  </r>
  <r>
    <s v="TGNA"/>
    <x v="3"/>
    <x v="3"/>
    <n v="3050945000"/>
    <n v="923336000"/>
    <n v="1068221000"/>
    <n v="0"/>
    <n v="205087000"/>
    <x v="1"/>
    <s v="Publishing"/>
  </r>
  <r>
    <s v="TGT"/>
    <x v="0"/>
    <x v="92"/>
    <n v="73301000000"/>
    <n v="50568000000"/>
    <n v="15110000000"/>
    <n v="0"/>
    <n v="2044000000"/>
    <x v="1"/>
    <s v="General Merchandise Stores"/>
  </r>
  <r>
    <s v="TGT"/>
    <x v="1"/>
    <x v="46"/>
    <n v="71279000000"/>
    <n v="50039000000"/>
    <n v="14465000000"/>
    <n v="0"/>
    <n v="1996000000"/>
    <x v="1"/>
    <s v="General Merchandise Stores"/>
  </r>
  <r>
    <s v="TGT"/>
    <x v="2"/>
    <x v="26"/>
    <n v="72618000000"/>
    <n v="51278000000"/>
    <n v="14676000000"/>
    <n v="0"/>
    <n v="2129000000"/>
    <x v="1"/>
    <s v="General Merchandise Stores"/>
  </r>
  <r>
    <s v="TGT"/>
    <x v="3"/>
    <x v="47"/>
    <n v="73785000000"/>
    <n v="51997000000"/>
    <n v="14665000000"/>
    <n v="0"/>
    <n v="2213000000"/>
    <x v="1"/>
    <s v="General Merchandise Stores"/>
  </r>
  <r>
    <s v="TIF"/>
    <x v="0"/>
    <x v="24"/>
    <n v="3794249000"/>
    <n v="1630965000"/>
    <n v="1466067000"/>
    <n v="0"/>
    <n v="0"/>
    <x v="1"/>
    <s v="Apparel, Accessories &amp; Luxury Goods"/>
  </r>
  <r>
    <s v="TIF"/>
    <x v="1"/>
    <x v="25"/>
    <n v="4031100000"/>
    <n v="1690700000"/>
    <n v="2036100000"/>
    <n v="0"/>
    <n v="0"/>
    <x v="1"/>
    <s v="Apparel, Accessories &amp; Luxury Goods"/>
  </r>
  <r>
    <s v="TIF"/>
    <x v="2"/>
    <x v="26"/>
    <n v="4249900000"/>
    <n v="1712700000"/>
    <n v="1645800000"/>
    <n v="0"/>
    <n v="0"/>
    <x v="1"/>
    <s v="Apparel, Accessories &amp; Luxury Goods"/>
  </r>
  <r>
    <s v="TIF"/>
    <x v="3"/>
    <x v="27"/>
    <n v="4104900000"/>
    <n v="1613600000"/>
    <n v="1731200000"/>
    <n v="0"/>
    <n v="0"/>
    <x v="1"/>
    <s v="Apparel, Accessories &amp; Luxury Goods"/>
  </r>
  <r>
    <s v="TJX"/>
    <x v="0"/>
    <x v="92"/>
    <n v="25878372000"/>
    <n v="18521400000"/>
    <n v="4250446000"/>
    <n v="0"/>
    <n v="0"/>
    <x v="1"/>
    <s v="Apparel Retail"/>
  </r>
  <r>
    <s v="TJX"/>
    <x v="1"/>
    <x v="46"/>
    <n v="27422696000"/>
    <n v="19605037000"/>
    <n v="4467089000"/>
    <n v="0"/>
    <n v="0"/>
    <x v="1"/>
    <s v="Apparel Retail"/>
  </r>
  <r>
    <s v="TJX"/>
    <x v="2"/>
    <x v="26"/>
    <n v="29078407000"/>
    <n v="20776522000"/>
    <n v="4695384000"/>
    <n v="0"/>
    <n v="0"/>
    <x v="1"/>
    <s v="Apparel Retail"/>
  </r>
  <r>
    <s v="TJX"/>
    <x v="3"/>
    <x v="47"/>
    <n v="30944938000"/>
    <n v="22034523000"/>
    <n v="5205715000"/>
    <n v="0"/>
    <n v="0"/>
    <x v="1"/>
    <s v="Apparel Retail"/>
  </r>
  <r>
    <s v="TMK"/>
    <x v="0"/>
    <x v="0"/>
    <n v="3589516000"/>
    <n v="1955682000"/>
    <s v=" $-   "/>
    <n v="0"/>
    <n v="787329000"/>
    <x v="6"/>
    <s v="Life &amp; Health Insurance"/>
  </r>
  <r>
    <s v="TMK"/>
    <x v="1"/>
    <x v="1"/>
    <n v="3494253000"/>
    <n v="1838766000"/>
    <s v=" $-   "/>
    <n v="0"/>
    <n v="819711000"/>
    <x v="6"/>
    <s v="Life &amp; Health Insurance"/>
  </r>
  <r>
    <s v="TMK"/>
    <x v="2"/>
    <x v="2"/>
    <n v="3620095000"/>
    <n v="1903384000"/>
    <s v=" $-   "/>
    <n v="0"/>
    <n v="855908000"/>
    <x v="6"/>
    <s v="Life &amp; Health Insurance"/>
  </r>
  <r>
    <s v="TMK"/>
    <x v="3"/>
    <x v="3"/>
    <n v="3766065000"/>
    <n v="2016212000"/>
    <s v=" $-   "/>
    <n v="0"/>
    <n v="907024000"/>
    <x v="6"/>
    <s v="Life &amp; Health Insurance"/>
  </r>
  <r>
    <s v="TMO"/>
    <x v="0"/>
    <x v="0"/>
    <n v="12509900000"/>
    <n v="7214400000"/>
    <n v="3354900000"/>
    <n v="376400000"/>
    <n v="0"/>
    <x v="3"/>
    <s v="Health Care Equipment"/>
  </r>
  <r>
    <s v="TMO"/>
    <x v="1"/>
    <x v="1"/>
    <n v="13090300000"/>
    <n v="7561200000"/>
    <n v="3446300000"/>
    <n v="395500000"/>
    <n v="0"/>
    <x v="3"/>
    <s v="Health Care Equipment"/>
  </r>
  <r>
    <s v="TMO"/>
    <x v="2"/>
    <x v="2"/>
    <n v="16889600000"/>
    <n v="9397600000"/>
    <n v="4896100000"/>
    <n v="691100000"/>
    <n v="0"/>
    <x v="3"/>
    <s v="Health Care Equipment"/>
  </r>
  <r>
    <s v="TMO"/>
    <x v="3"/>
    <x v="3"/>
    <n v="16965400000"/>
    <n v="9209500000"/>
    <n v="4612100000"/>
    <n v="692300000"/>
    <n v="0"/>
    <x v="3"/>
    <s v="Health Care Equipment"/>
  </r>
  <r>
    <s v="TRIP"/>
    <x v="0"/>
    <x v="0"/>
    <n v="763000000"/>
    <n v="12000000"/>
    <n v="429000000"/>
    <n v="0"/>
    <n v="26000000"/>
    <x v="1"/>
    <s v="Internet &amp; Direct Marketing Retail"/>
  </r>
  <r>
    <s v="TRIP"/>
    <x v="1"/>
    <x v="1"/>
    <n v="945000000"/>
    <n v="18000000"/>
    <n v="597000000"/>
    <n v="0"/>
    <n v="36000000"/>
    <x v="1"/>
    <s v="Internet &amp; Direct Marketing Retail"/>
  </r>
  <r>
    <s v="TRIP"/>
    <x v="2"/>
    <x v="2"/>
    <n v="1246000000"/>
    <n v="40000000"/>
    <n v="801000000"/>
    <n v="0"/>
    <n v="65000000"/>
    <x v="1"/>
    <s v="Internet &amp; Direct Marketing Retail"/>
  </r>
  <r>
    <s v="TRIP"/>
    <x v="3"/>
    <x v="3"/>
    <n v="1492000000"/>
    <n v="58000000"/>
    <n v="1109000000"/>
    <n v="0"/>
    <n v="93000000"/>
    <x v="1"/>
    <s v="Internet &amp; Direct Marketing Retail"/>
  </r>
  <r>
    <s v="TRV"/>
    <x v="0"/>
    <x v="1"/>
    <n v="26191000000"/>
    <n v="13307000000"/>
    <n v="3757000000"/>
    <n v="0"/>
    <n v="3821000000"/>
    <x v="6"/>
    <s v="Property &amp; Casualty Insurance"/>
  </r>
  <r>
    <s v="TRV"/>
    <x v="1"/>
    <x v="2"/>
    <n v="27174000000"/>
    <n v="13870000000"/>
    <n v="3964000000"/>
    <n v="0"/>
    <n v="3882000000"/>
    <x v="6"/>
    <s v="Property &amp; Casualty Insurance"/>
  </r>
  <r>
    <s v="TRV"/>
    <x v="2"/>
    <x v="3"/>
    <n v="26815000000"/>
    <n v="13723000000"/>
    <n v="4094000000"/>
    <n v="0"/>
    <n v="3885000000"/>
    <x v="6"/>
    <s v="Property &amp; Casualty Insurance"/>
  </r>
  <r>
    <s v="TRV"/>
    <x v="3"/>
    <x v="28"/>
    <n v="27625000000"/>
    <n v="15070000000"/>
    <n v="4154000000"/>
    <n v="0"/>
    <n v="3985000000"/>
    <x v="6"/>
    <s v="Property &amp; Casualty Insurance"/>
  </r>
  <r>
    <s v="TSCO"/>
    <x v="0"/>
    <x v="4"/>
    <n v="4664120000"/>
    <n v="3098066000"/>
    <n v="1040287000"/>
    <n v="0"/>
    <n v="88975000"/>
    <x v="1"/>
    <s v="Specialty Retail"/>
  </r>
  <r>
    <s v="TSCO"/>
    <x v="1"/>
    <x v="5"/>
    <n v="5164784000"/>
    <n v="3411175000"/>
    <n v="1138934000"/>
    <n v="0"/>
    <n v="100025000"/>
    <x v="1"/>
    <s v="Specialty Retail"/>
  </r>
  <r>
    <s v="TSCO"/>
    <x v="2"/>
    <x v="97"/>
    <n v="5711715000"/>
    <n v="3761300000"/>
    <n v="1246308000"/>
    <n v="0"/>
    <n v="114635000"/>
    <x v="1"/>
    <s v="Specialty Retail"/>
  </r>
  <r>
    <s v="TSCO"/>
    <x v="3"/>
    <x v="98"/>
    <n v="6226507000"/>
    <n v="4083333000"/>
    <n v="1369097000"/>
    <n v="0"/>
    <n v="123569000"/>
    <x v="1"/>
    <s v="Specialty Retail"/>
  </r>
  <r>
    <s v="TSN"/>
    <x v="0"/>
    <x v="161"/>
    <n v="34374000000"/>
    <n v="32016000000"/>
    <n v="983000000"/>
    <n v="0"/>
    <n v="0"/>
    <x v="4"/>
    <s v="Packaged Foods &amp; Meats"/>
  </r>
  <r>
    <s v="TSN"/>
    <x v="1"/>
    <x v="153"/>
    <n v="37580000000"/>
    <n v="34895000000"/>
    <n v="1255000000"/>
    <n v="0"/>
    <n v="0"/>
    <x v="4"/>
    <s v="Packaged Foods &amp; Meats"/>
  </r>
  <r>
    <s v="TSN"/>
    <x v="2"/>
    <x v="90"/>
    <n v="41373000000"/>
    <n v="37456000000"/>
    <n v="1748000000"/>
    <n v="0"/>
    <n v="0"/>
    <x v="4"/>
    <s v="Packaged Foods &amp; Meats"/>
  </r>
  <r>
    <s v="TSN"/>
    <x v="3"/>
    <x v="91"/>
    <n v="36881000000"/>
    <n v="32184000000"/>
    <n v="1864000000"/>
    <n v="0"/>
    <n v="0"/>
    <x v="4"/>
    <s v="Packaged Foods &amp; Meats"/>
  </r>
  <r>
    <s v="TSO"/>
    <x v="0"/>
    <x v="0"/>
    <n v="29809000000"/>
    <n v="26045000000"/>
    <n v="1702000000"/>
    <n v="0"/>
    <n v="418000000"/>
    <x v="9"/>
    <s v="Oil &amp; Gas Refining &amp; Marketing &amp; Transportation"/>
  </r>
  <r>
    <s v="TSO"/>
    <x v="1"/>
    <x v="1"/>
    <n v="37601000000"/>
    <n v="34085000000"/>
    <n v="2248000000"/>
    <n v="0"/>
    <n v="489000000"/>
    <x v="9"/>
    <s v="Oil &amp; Gas Refining &amp; Marketing &amp; Transportation"/>
  </r>
  <r>
    <s v="TSO"/>
    <x v="2"/>
    <x v="2"/>
    <n v="40633000000"/>
    <n v="35673000000"/>
    <n v="2762000000"/>
    <n v="0"/>
    <n v="562000000"/>
    <x v="9"/>
    <s v="Oil &amp; Gas Refining &amp; Marketing &amp; Transportation"/>
  </r>
  <r>
    <s v="TSO"/>
    <x v="3"/>
    <x v="3"/>
    <n v="28711000000"/>
    <n v="22466000000"/>
    <n v="2620000000"/>
    <n v="0"/>
    <n v="756000000"/>
    <x v="9"/>
    <s v="Oil &amp; Gas Refining &amp; Marketing &amp; Transportation"/>
  </r>
  <r>
    <s v="TSS"/>
    <x v="0"/>
    <x v="0"/>
    <n v="1793557000"/>
    <n v="1189341000"/>
    <n v="247597000"/>
    <n v="0"/>
    <n v="0"/>
    <x v="2"/>
    <s v="Internet Software &amp; Services"/>
  </r>
  <r>
    <s v="TSS"/>
    <x v="1"/>
    <x v="1"/>
    <n v="2064305000"/>
    <n v="1369438000"/>
    <n v="312367000"/>
    <n v="0"/>
    <n v="0"/>
    <x v="2"/>
    <s v="Internet Software &amp; Services"/>
  </r>
  <r>
    <s v="TSS"/>
    <x v="2"/>
    <x v="2"/>
    <n v="2446877000"/>
    <n v="1668892000"/>
    <n v="346345000"/>
    <n v="0"/>
    <n v="0"/>
    <x v="2"/>
    <s v="Internet Software &amp; Services"/>
  </r>
  <r>
    <s v="TSS"/>
    <x v="3"/>
    <x v="3"/>
    <n v="2779541000"/>
    <n v="1855181000"/>
    <n v="390253000"/>
    <n v="0"/>
    <n v="0"/>
    <x v="2"/>
    <s v="Internet Software &amp; Services"/>
  </r>
  <r>
    <s v="TXN"/>
    <x v="0"/>
    <x v="0"/>
    <n v="12825000000"/>
    <n v="6457000000"/>
    <n v="1804000000"/>
    <n v="1877000000"/>
    <n v="0"/>
    <x v="2"/>
    <s v="Semiconductors"/>
  </r>
  <r>
    <s v="TXN"/>
    <x v="1"/>
    <x v="1"/>
    <n v="12205000000"/>
    <n v="5841000000"/>
    <n v="1858000000"/>
    <n v="1522000000"/>
    <n v="0"/>
    <x v="2"/>
    <s v="Semiconductors"/>
  </r>
  <r>
    <s v="TXN"/>
    <x v="2"/>
    <x v="2"/>
    <n v="13045000000"/>
    <n v="5618000000"/>
    <n v="1843000000"/>
    <n v="1358000000"/>
    <n v="0"/>
    <x v="2"/>
    <s v="Semiconductors"/>
  </r>
  <r>
    <s v="TXN"/>
    <x v="3"/>
    <x v="3"/>
    <n v="13000000000"/>
    <n v="5440000000"/>
    <n v="1748000000"/>
    <n v="1280000000"/>
    <n v="0"/>
    <x v="2"/>
    <s v="Semiconductors"/>
  </r>
  <r>
    <s v="TXT"/>
    <x v="0"/>
    <x v="4"/>
    <n v="12237000000"/>
    <n v="10019000000"/>
    <n v="1165000000"/>
    <n v="0"/>
    <n v="0"/>
    <x v="0"/>
    <s v="Industrial Conglomerates"/>
  </r>
  <r>
    <s v="TXT"/>
    <x v="1"/>
    <x v="5"/>
    <n v="12104000000"/>
    <n v="10131000000"/>
    <n v="1126000000"/>
    <n v="0"/>
    <n v="0"/>
    <x v="0"/>
    <s v="Industrial Conglomerates"/>
  </r>
  <r>
    <s v="TXT"/>
    <x v="2"/>
    <x v="6"/>
    <n v="13878000000"/>
    <n v="11421000000"/>
    <n v="1361000000"/>
    <n v="0"/>
    <n v="0"/>
    <x v="0"/>
    <s v="Industrial Conglomerates"/>
  </r>
  <r>
    <s v="TXT"/>
    <x v="3"/>
    <x v="7"/>
    <n v="13423000000"/>
    <n v="10979000000"/>
    <n v="1304000000"/>
    <n v="0"/>
    <n v="0"/>
    <x v="0"/>
    <s v="Industrial Conglomerates"/>
  </r>
  <r>
    <s v="UA"/>
    <x v="0"/>
    <x v="0"/>
    <n v="1834921000"/>
    <n v="955624000"/>
    <n v="670602000"/>
    <n v="0"/>
    <n v="0"/>
    <x v="1"/>
    <s v="Apparel, Accessories &amp; Luxury Goods"/>
  </r>
  <r>
    <s v="UA"/>
    <x v="1"/>
    <x v="1"/>
    <n v="2332051000"/>
    <n v="1195381000"/>
    <n v="871572000"/>
    <n v="0"/>
    <n v="0"/>
    <x v="1"/>
    <s v="Apparel, Accessories &amp; Luxury Goods"/>
  </r>
  <r>
    <s v="UA"/>
    <x v="2"/>
    <x v="2"/>
    <n v="3084370000"/>
    <n v="1572164000"/>
    <n v="1158251000"/>
    <n v="0"/>
    <n v="0"/>
    <x v="1"/>
    <s v="Apparel, Accessories &amp; Luxury Goods"/>
  </r>
  <r>
    <s v="UA"/>
    <x v="3"/>
    <x v="3"/>
    <n v="3963313000"/>
    <n v="2057766000"/>
    <n v="1497000000"/>
    <n v="0"/>
    <n v="0"/>
    <x v="1"/>
    <s v="Apparel, Accessories &amp; Luxury Goods"/>
  </r>
  <r>
    <s v="UAA"/>
    <x v="0"/>
    <x v="0"/>
    <n v="1834921000"/>
    <n v="955624000"/>
    <n v="670602000"/>
    <n v="0"/>
    <n v="0"/>
    <x v="1"/>
    <s v="Apparel, Accessories &amp; Luxury Goods"/>
  </r>
  <r>
    <s v="UAA"/>
    <x v="1"/>
    <x v="1"/>
    <n v="2332051000"/>
    <n v="1195381000"/>
    <n v="871572000"/>
    <n v="0"/>
    <n v="0"/>
    <x v="1"/>
    <s v="Apparel, Accessories &amp; Luxury Goods"/>
  </r>
  <r>
    <s v="UAA"/>
    <x v="2"/>
    <x v="2"/>
    <n v="3084370000"/>
    <n v="1572164000"/>
    <n v="1158251000"/>
    <n v="0"/>
    <n v="0"/>
    <x v="1"/>
    <s v="Apparel, Accessories &amp; Luxury Goods"/>
  </r>
  <r>
    <s v="UAA"/>
    <x v="3"/>
    <x v="3"/>
    <n v="3963313000"/>
    <n v="2057766000"/>
    <n v="1497000000"/>
    <n v="0"/>
    <n v="0"/>
    <x v="1"/>
    <s v="Apparel, Accessories &amp; Luxury Goods"/>
  </r>
  <r>
    <s v="UAL"/>
    <x v="0"/>
    <x v="0"/>
    <n v="37152000000"/>
    <n v="17820000000"/>
    <n v="16448000000"/>
    <n v="0"/>
    <n v="1522000000"/>
    <x v="0"/>
    <s v="Airlines"/>
  </r>
  <r>
    <s v="UAL"/>
    <x v="1"/>
    <x v="1"/>
    <n v="38279000000"/>
    <n v="17192000000"/>
    <n v="17629000000"/>
    <n v="0"/>
    <n v="1689000000"/>
    <x v="0"/>
    <s v="Airlines"/>
  </r>
  <r>
    <s v="UAL"/>
    <x v="2"/>
    <x v="2"/>
    <n v="38901000000"/>
    <n v="16611000000"/>
    <n v="17795000000"/>
    <n v="0"/>
    <n v="1679000000"/>
    <x v="0"/>
    <s v="Airlines"/>
  </r>
  <r>
    <s v="UAL"/>
    <x v="3"/>
    <x v="3"/>
    <n v="37864000000"/>
    <n v="12130000000"/>
    <n v="18423000000"/>
    <n v="0"/>
    <n v="1819000000"/>
    <x v="0"/>
    <s v="Airlines"/>
  </r>
  <r>
    <s v="UDR"/>
    <x v="0"/>
    <x v="0"/>
    <n v="716612000"/>
    <n v="245316000"/>
    <n v="58005000"/>
    <n v="0"/>
    <n v="346031000"/>
    <x v="7"/>
    <s v="Residential REITs"/>
  </r>
  <r>
    <s v="UDR"/>
    <x v="1"/>
    <x v="1"/>
    <n v="758926000"/>
    <n v="258612000"/>
    <n v="37121000"/>
    <n v="0"/>
    <n v="346273000"/>
    <x v="7"/>
    <s v="Residential REITs"/>
  </r>
  <r>
    <s v="UDR"/>
    <x v="2"/>
    <x v="2"/>
    <n v="818046000"/>
    <n v="270741000"/>
    <n v="56612000"/>
    <n v="0"/>
    <n v="363929000"/>
    <x v="7"/>
    <s v="Residential REITs"/>
  </r>
  <r>
    <s v="UDR"/>
    <x v="3"/>
    <x v="3"/>
    <n v="894638000"/>
    <n v="282037000"/>
    <n v="71733000"/>
    <n v="0"/>
    <n v="381277000"/>
    <x v="7"/>
    <s v="Residential REITs"/>
  </r>
  <r>
    <s v="ULTA"/>
    <x v="0"/>
    <x v="92"/>
    <n v="2220256000"/>
    <n v="1436582000"/>
    <n v="488880000"/>
    <n v="0"/>
    <n v="0"/>
    <x v="1"/>
    <s v="Specialty Stores"/>
  </r>
  <r>
    <s v="ULTA"/>
    <x v="1"/>
    <x v="103"/>
    <n v="2670573000"/>
    <n v="1729325000"/>
    <n v="596390000"/>
    <n v="0"/>
    <n v="0"/>
    <x v="1"/>
    <s v="Specialty Stores"/>
  </r>
  <r>
    <s v="ULTA"/>
    <x v="2"/>
    <x v="26"/>
    <n v="3241369000"/>
    <n v="2104582000"/>
    <n v="712006000"/>
    <n v="0"/>
    <n v="0"/>
    <x v="1"/>
    <s v="Specialty Stores"/>
  </r>
  <r>
    <s v="ULTA"/>
    <x v="3"/>
    <x v="27"/>
    <n v="3924116000"/>
    <n v="2539783000"/>
    <n v="863354000"/>
    <n v="0"/>
    <n v="0"/>
    <x v="1"/>
    <s v="Specialty Stores"/>
  </r>
  <r>
    <s v="UNH"/>
    <x v="0"/>
    <x v="1"/>
    <n v="122489000000"/>
    <n v="89659000000"/>
    <s v=" $-   "/>
    <n v="0"/>
    <n v="23207000000"/>
    <x v="3"/>
    <s v="Managed Health Care"/>
  </r>
  <r>
    <s v="UNH"/>
    <x v="1"/>
    <x v="2"/>
    <n v="130474000000"/>
    <n v="93633000000"/>
    <s v=" $-   "/>
    <n v="0"/>
    <n v="26567000000"/>
    <x v="3"/>
    <s v="Managed Health Care"/>
  </r>
  <r>
    <s v="UNH"/>
    <x v="2"/>
    <x v="3"/>
    <n v="157107000000"/>
    <n v="103875000000"/>
    <s v=" $-   "/>
    <n v="0"/>
    <n v="42211000000"/>
    <x v="3"/>
    <s v="Managed Health Care"/>
  </r>
  <r>
    <s v="UNH"/>
    <x v="3"/>
    <x v="28"/>
    <n v="184840000000"/>
    <n v="117038000000"/>
    <s v=" $-   "/>
    <n v="0"/>
    <n v="54872000000"/>
    <x v="3"/>
    <s v="Managed Health Care"/>
  </r>
  <r>
    <s v="UNM"/>
    <x v="0"/>
    <x v="0"/>
    <n v="10515400000"/>
    <n v="7172100000"/>
    <n v="786800000"/>
    <n v="0"/>
    <n v="1161600000"/>
    <x v="6"/>
    <s v="Diversified Financial Services"/>
  </r>
  <r>
    <s v="UNM"/>
    <x v="1"/>
    <x v="1"/>
    <n v="10368600000"/>
    <n v="7038400000"/>
    <n v="790400000"/>
    <n v="0"/>
    <n v="1170400000"/>
    <x v="6"/>
    <s v="Diversified Financial Services"/>
  </r>
  <r>
    <s v="UNM"/>
    <x v="2"/>
    <x v="2"/>
    <n v="10524500000"/>
    <n v="7722100000"/>
    <n v="820900000"/>
    <n v="0"/>
    <n v="1272000000"/>
    <x v="6"/>
    <s v="Diversified Financial Services"/>
  </r>
  <r>
    <s v="UNM"/>
    <x v="3"/>
    <x v="3"/>
    <n v="10731300000"/>
    <n v="7209400000"/>
    <n v="835100000"/>
    <n v="0"/>
    <n v="1295700000"/>
    <x v="6"/>
    <s v="Diversified Financial Services"/>
  </r>
  <r>
    <s v="UNP"/>
    <x v="0"/>
    <x v="1"/>
    <n v="21963000000"/>
    <n v="5849000000"/>
    <n v="6891000000"/>
    <n v="0"/>
    <n v="1777000000"/>
    <x v="0"/>
    <s v="Railroads"/>
  </r>
  <r>
    <s v="UNP"/>
    <x v="1"/>
    <x v="2"/>
    <n v="23988000000"/>
    <n v="6097000000"/>
    <n v="7234000000"/>
    <n v="0"/>
    <n v="1904000000"/>
    <x v="0"/>
    <s v="Railroads"/>
  </r>
  <r>
    <s v="UNP"/>
    <x v="2"/>
    <x v="3"/>
    <n v="21813000000"/>
    <n v="4434000000"/>
    <n v="7315000000"/>
    <n v="0"/>
    <n v="2012000000"/>
    <x v="0"/>
    <s v="Railroads"/>
  </r>
  <r>
    <s v="UNP"/>
    <x v="3"/>
    <x v="28"/>
    <n v="19941000000"/>
    <n v="3747000000"/>
    <n v="6884000000"/>
    <n v="0"/>
    <n v="2038000000"/>
    <x v="0"/>
    <s v="Railroads"/>
  </r>
  <r>
    <s v="UPS"/>
    <x v="0"/>
    <x v="0"/>
    <n v="54127000000"/>
    <n v="13574000000"/>
    <n v="37352000000"/>
    <n v="0"/>
    <n v="1858000000"/>
    <x v="0"/>
    <s v="Air Freight &amp; Logistics"/>
  </r>
  <r>
    <s v="UPS"/>
    <x v="1"/>
    <x v="1"/>
    <n v="55438000000"/>
    <n v="13703000000"/>
    <n v="32834000000"/>
    <n v="0"/>
    <n v="1867000000"/>
    <x v="0"/>
    <s v="Air Freight &amp; Logistics"/>
  </r>
  <r>
    <s v="UPS"/>
    <x v="2"/>
    <x v="2"/>
    <n v="58232000000"/>
    <n v="14758000000"/>
    <n v="36583000000"/>
    <n v="0"/>
    <n v="1923000000"/>
    <x v="0"/>
    <s v="Air Freight &amp; Logistics"/>
  </r>
  <r>
    <s v="UPS"/>
    <x v="3"/>
    <x v="3"/>
    <n v="58363000000"/>
    <n v="12947000000"/>
    <n v="35664000000"/>
    <n v="0"/>
    <n v="2084000000"/>
    <x v="0"/>
    <s v="Air Freight &amp; Logistics"/>
  </r>
  <r>
    <s v="URBN"/>
    <x v="0"/>
    <x v="24"/>
    <n v="2794925000"/>
    <n v="1763394000"/>
    <n v="657246000"/>
    <n v="0"/>
    <n v="0"/>
    <x v="1"/>
    <s v="Apparel Retail"/>
  </r>
  <r>
    <s v="URBN"/>
    <x v="1"/>
    <x v="25"/>
    <n v="3086608000"/>
    <n v="1925266000"/>
    <n v="734511000"/>
    <n v="0"/>
    <n v="0"/>
    <x v="1"/>
    <s v="Apparel Retail"/>
  </r>
  <r>
    <s v="URBN"/>
    <x v="2"/>
    <x v="26"/>
    <n v="3323077000"/>
    <n v="2148147000"/>
    <n v="809545000"/>
    <n v="0"/>
    <n v="0"/>
    <x v="1"/>
    <s v="Apparel Retail"/>
  </r>
  <r>
    <s v="URBN"/>
    <x v="3"/>
    <x v="27"/>
    <n v="3445134000"/>
    <n v="2243232000"/>
    <n v="848323000"/>
    <n v="0"/>
    <n v="0"/>
    <x v="1"/>
    <s v="Apparel Retail"/>
  </r>
  <r>
    <s v="USB"/>
    <x v="0"/>
    <x v="115"/>
    <n v="2436948000"/>
    <n v="1589821000"/>
    <n v="441168000"/>
    <n v="62630000"/>
    <n v="0"/>
    <x v="6"/>
    <s v="Banks"/>
  </r>
  <r>
    <s v="USB"/>
    <x v="1"/>
    <x v="116"/>
    <n v="2473500000"/>
    <n v="1595700000"/>
    <n v="460300000"/>
    <n v="61800000"/>
    <n v="0"/>
    <x v="6"/>
    <s v="Banks"/>
  </r>
  <r>
    <s v="USB"/>
    <x v="2"/>
    <x v="117"/>
    <n v="2371200000"/>
    <n v="1562600000"/>
    <n v="460100000"/>
    <n v="60200000"/>
    <n v="0"/>
    <x v="6"/>
    <s v="Banks"/>
  </r>
  <r>
    <s v="USB"/>
    <x v="3"/>
    <x v="73"/>
    <n v="2220300000"/>
    <n v="1465500000"/>
    <n v="425100000"/>
    <n v="55500000"/>
    <n v="0"/>
    <x v="6"/>
    <s v="Banks"/>
  </r>
  <r>
    <s v="UTX"/>
    <x v="0"/>
    <x v="1"/>
    <n v="56600000000"/>
    <n v="40468000000"/>
    <n v="5241000000"/>
    <n v="2342000000"/>
    <n v="0"/>
    <x v="0"/>
    <s v="Industrial Conglomerates"/>
  </r>
  <r>
    <s v="UTX"/>
    <x v="1"/>
    <x v="2"/>
    <n v="57900000000"/>
    <n v="40898000000"/>
    <n v="4934000000"/>
    <n v="2475000000"/>
    <n v="0"/>
    <x v="0"/>
    <s v="Industrial Conglomerates"/>
  </r>
  <r>
    <s v="UTX"/>
    <x v="2"/>
    <x v="3"/>
    <n v="56098000000"/>
    <n v="40431000000"/>
    <n v="6097000000"/>
    <n v="2279000000"/>
    <n v="0"/>
    <x v="0"/>
    <s v="Industrial Conglomerates"/>
  </r>
  <r>
    <s v="UTX"/>
    <x v="3"/>
    <x v="28"/>
    <n v="57244000000"/>
    <n v="41460000000"/>
    <n v="5275000000"/>
    <n v="2337000000"/>
    <n v="0"/>
    <x v="0"/>
    <s v="Industrial Conglomerates"/>
  </r>
  <r>
    <s v="V"/>
    <x v="0"/>
    <x v="12"/>
    <n v="11778000000"/>
    <n v="1932000000"/>
    <n v="2207000000"/>
    <n v="0"/>
    <n v="397000000"/>
    <x v="2"/>
    <s v="Internet Software &amp; Services"/>
  </r>
  <r>
    <s v="V"/>
    <x v="1"/>
    <x v="13"/>
    <n v="12702000000"/>
    <n v="1875000000"/>
    <n v="2242000000"/>
    <n v="0"/>
    <n v="435000000"/>
    <x v="2"/>
    <s v="Internet Software &amp; Services"/>
  </r>
  <r>
    <s v="V"/>
    <x v="2"/>
    <x v="14"/>
    <n v="13880000000"/>
    <n v="2079000000"/>
    <n v="2229000000"/>
    <n v="0"/>
    <n v="494000000"/>
    <x v="2"/>
    <s v="Internet Software &amp; Services"/>
  </r>
  <r>
    <s v="V"/>
    <x v="3"/>
    <x v="15"/>
    <n v="15082000000"/>
    <n v="2226000000"/>
    <n v="4469000000"/>
    <n v="0"/>
    <n v="502000000"/>
    <x v="2"/>
    <s v="Internet Software &amp; Services"/>
  </r>
  <r>
    <s v="VAR"/>
    <x v="0"/>
    <x v="118"/>
    <n v="2942897000"/>
    <n v="1693210000"/>
    <n v="432589000"/>
    <n v="208208000"/>
    <n v="0"/>
    <x v="3"/>
    <s v="Health Care Equipment"/>
  </r>
  <r>
    <s v="VAR"/>
    <x v="1"/>
    <x v="119"/>
    <n v="3049800000"/>
    <n v="1748100000"/>
    <n v="470600000"/>
    <n v="234800000"/>
    <n v="0"/>
    <x v="3"/>
    <s v="Health Care Equipment"/>
  </r>
  <r>
    <s v="VAR"/>
    <x v="2"/>
    <x v="120"/>
    <n v="3099100000"/>
    <n v="1816400000"/>
    <n v="488500000"/>
    <n v="245200000"/>
    <n v="0"/>
    <x v="3"/>
    <s v="Health Care Equipment"/>
  </r>
  <r>
    <s v="VAR"/>
    <x v="3"/>
    <x v="15"/>
    <n v="3217800000"/>
    <n v="1856500000"/>
    <n v="557000000"/>
    <n v="253500000"/>
    <n v="0"/>
    <x v="3"/>
    <s v="Health Care Equipment"/>
  </r>
  <r>
    <s v="VFC"/>
    <x v="0"/>
    <x v="0"/>
    <n v="10879855000"/>
    <n v="5817880000"/>
    <n v="3596708000"/>
    <n v="0"/>
    <n v="0"/>
    <x v="1"/>
    <s v="Apparel, Accessories &amp; Luxury Goods"/>
  </r>
  <r>
    <s v="VFC"/>
    <x v="1"/>
    <x v="1"/>
    <n v="11419648000"/>
    <n v="5931469000"/>
    <n v="3841032000"/>
    <n v="0"/>
    <n v="0"/>
    <x v="1"/>
    <s v="Apparel, Accessories &amp; Luxury Goods"/>
  </r>
  <r>
    <s v="VFC"/>
    <x v="2"/>
    <x v="6"/>
    <n v="12282161000"/>
    <n v="6288190000"/>
    <n v="4159885000"/>
    <n v="0"/>
    <n v="0"/>
    <x v="1"/>
    <s v="Apparel, Accessories &amp; Luxury Goods"/>
  </r>
  <r>
    <s v="VFC"/>
    <x v="3"/>
    <x v="7"/>
    <n v="12376744000"/>
    <n v="6393800000"/>
    <n v="4178386000"/>
    <n v="0"/>
    <n v="0"/>
    <x v="1"/>
    <s v="Apparel, Accessories &amp; Luxury Goods"/>
  </r>
  <r>
    <s v="VIAB"/>
    <x v="0"/>
    <x v="12"/>
    <n v="13794000000"/>
    <n v="6799000000"/>
    <n v="2829000000"/>
    <n v="0"/>
    <n v="237000000"/>
    <x v="1"/>
    <s v="Broadcasting &amp; Cable TV"/>
  </r>
  <r>
    <s v="VIAB"/>
    <x v="1"/>
    <x v="13"/>
    <n v="13783000000"/>
    <n v="6542000000"/>
    <n v="2899000000"/>
    <n v="0"/>
    <n v="217000000"/>
    <x v="1"/>
    <s v="Broadcasting &amp; Cable TV"/>
  </r>
  <r>
    <s v="VIAB"/>
    <x v="2"/>
    <x v="14"/>
    <n v="13268000000"/>
    <n v="6868000000"/>
    <n v="2860000000"/>
    <n v="0"/>
    <n v="222000000"/>
    <x v="1"/>
    <s v="Broadcasting &amp; Cable TV"/>
  </r>
  <r>
    <s v="VIAB"/>
    <x v="3"/>
    <x v="15"/>
    <n v="12488000000"/>
    <n v="6684000000"/>
    <n v="2851000000"/>
    <n v="0"/>
    <n v="221000000"/>
    <x v="1"/>
    <s v="Broadcasting &amp; Cable TV"/>
  </r>
  <r>
    <s v="VLO"/>
    <x v="0"/>
    <x v="0"/>
    <n v="138393000000"/>
    <n v="126485000000"/>
    <n v="5229000000"/>
    <n v="0"/>
    <n v="1549000000"/>
    <x v="9"/>
    <s v="Oil &amp; Gas Refining &amp; Marketing &amp; Transportation"/>
  </r>
  <r>
    <s v="VLO"/>
    <x v="1"/>
    <x v="1"/>
    <n v="138074000000"/>
    <n v="127316000000"/>
    <n v="5081000000"/>
    <n v="0"/>
    <n v="1720000000"/>
    <x v="9"/>
    <s v="Oil &amp; Gas Refining &amp; Marketing &amp; Transportation"/>
  </r>
  <r>
    <s v="VLO"/>
    <x v="2"/>
    <x v="2"/>
    <n v="130844000000"/>
    <n v="118141000000"/>
    <n v="5111000000"/>
    <n v="0"/>
    <n v="1690000000"/>
    <x v="9"/>
    <s v="Oil &amp; Gas Refining &amp; Marketing &amp; Transportation"/>
  </r>
  <r>
    <s v="VLO"/>
    <x v="3"/>
    <x v="3"/>
    <n v="87804000000"/>
    <n v="74651000000"/>
    <n v="4953000000"/>
    <n v="0"/>
    <n v="1842000000"/>
    <x v="9"/>
    <s v="Oil &amp; Gas Refining &amp; Marketing &amp; Transportation"/>
  </r>
  <r>
    <s v="VMC"/>
    <x v="0"/>
    <x v="0"/>
    <n v="2567310000"/>
    <n v="2233284000"/>
    <n v="308143000"/>
    <n v="0"/>
    <n v="0"/>
    <x v="8"/>
    <s v="Construction Materials"/>
  </r>
  <r>
    <s v="VMC"/>
    <x v="1"/>
    <x v="1"/>
    <n v="2770709000"/>
    <n v="2343829000"/>
    <n v="274217000"/>
    <n v="0"/>
    <n v="0"/>
    <x v="8"/>
    <s v="Construction Materials"/>
  </r>
  <r>
    <s v="VMC"/>
    <x v="2"/>
    <x v="2"/>
    <n v="2994169000"/>
    <n v="2406587000"/>
    <n v="292358000"/>
    <n v="0"/>
    <n v="0"/>
    <x v="8"/>
    <s v="Construction Materials"/>
  </r>
  <r>
    <s v="VMC"/>
    <x v="3"/>
    <x v="3"/>
    <n v="3422181000"/>
    <n v="2564648000"/>
    <n v="312694000"/>
    <n v="0"/>
    <n v="0"/>
    <x v="8"/>
    <s v="Construction Materials"/>
  </r>
  <r>
    <s v="VNO"/>
    <x v="0"/>
    <x v="1"/>
    <n v="2299176000"/>
    <n v="928565000"/>
    <n v="177366000"/>
    <n v="32210000"/>
    <n v="461627000"/>
    <x v="7"/>
    <s v="REITs"/>
  </r>
  <r>
    <s v="VNO"/>
    <x v="1"/>
    <x v="2"/>
    <n v="2312512000"/>
    <n v="953611000"/>
    <n v="169270000"/>
    <n v="0"/>
    <n v="481303000"/>
    <x v="7"/>
    <s v="REITs"/>
  </r>
  <r>
    <s v="VNO"/>
    <x v="2"/>
    <x v="3"/>
    <n v="2502267000"/>
    <n v="1011249000"/>
    <n v="175307000"/>
    <n v="0"/>
    <n v="542952000"/>
    <x v="7"/>
    <s v="REITs"/>
  </r>
  <r>
    <s v="VNO"/>
    <x v="3"/>
    <x v="28"/>
    <n v="2506202000"/>
    <n v="1024336000"/>
    <n v="179279000"/>
    <n v="0"/>
    <n v="565059000"/>
    <x v="7"/>
    <s v="REITs"/>
  </r>
  <r>
    <s v="VRSK"/>
    <x v="0"/>
    <x v="0"/>
    <n v="1407848000"/>
    <n v="516708000"/>
    <n v="220068000"/>
    <n v="0"/>
    <n v="98844000"/>
    <x v="0"/>
    <s v="Research &amp; Consulting Services"/>
  </r>
  <r>
    <s v="VRSK"/>
    <x v="1"/>
    <x v="1"/>
    <n v="1595703000"/>
    <n v="622523000"/>
    <n v="228982000"/>
    <n v="0"/>
    <n v="129931000"/>
    <x v="0"/>
    <s v="Research &amp; Consulting Services"/>
  </r>
  <r>
    <s v="VRSK"/>
    <x v="2"/>
    <x v="2"/>
    <n v="1746726000"/>
    <n v="716598000"/>
    <n v="227306000"/>
    <n v="0"/>
    <n v="142376000"/>
    <x v="0"/>
    <s v="Research &amp; Consulting Services"/>
  </r>
  <r>
    <s v="VRSK"/>
    <x v="3"/>
    <x v="3"/>
    <n v="2068010000"/>
    <n v="803274000"/>
    <n v="312690000"/>
    <n v="0"/>
    <n v="215484000"/>
    <x v="0"/>
    <s v="Research &amp; Consulting Services"/>
  </r>
  <r>
    <s v="VRSN"/>
    <x v="0"/>
    <x v="0"/>
    <n v="873592000"/>
    <n v="167600000"/>
    <n v="186971000"/>
    <n v="61694000"/>
    <n v="0"/>
    <x v="2"/>
    <s v="Internet Software &amp; Services"/>
  </r>
  <r>
    <s v="VRSN"/>
    <x v="1"/>
    <x v="1"/>
    <n v="965087000"/>
    <n v="187013000"/>
    <n v="179545000"/>
    <n v="70297000"/>
    <n v="0"/>
    <x v="2"/>
    <s v="Internet Software &amp; Services"/>
  </r>
  <r>
    <s v="VRSN"/>
    <x v="2"/>
    <x v="2"/>
    <n v="1010117000"/>
    <n v="188425000"/>
    <n v="189488000"/>
    <n v="67777000"/>
    <n v="0"/>
    <x v="2"/>
    <s v="Internet Software &amp; Services"/>
  </r>
  <r>
    <s v="VRSN"/>
    <x v="3"/>
    <x v="3"/>
    <n v="1059366000"/>
    <n v="192788000"/>
    <n v="196914000"/>
    <n v="63718000"/>
    <n v="0"/>
    <x v="2"/>
    <s v="Internet Software &amp; Services"/>
  </r>
  <r>
    <s v="VRTX"/>
    <x v="0"/>
    <x v="0"/>
    <n v="1527042000"/>
    <n v="279885000"/>
    <n v="432681000"/>
    <n v="765905000"/>
    <n v="0"/>
    <x v="3"/>
    <s v="Biotechnology"/>
  </r>
  <r>
    <s v="VRTX"/>
    <x v="1"/>
    <x v="1"/>
    <n v="1211975000"/>
    <n v="130277000"/>
    <n v="356188000"/>
    <n v="882097000"/>
    <n v="0"/>
    <x v="3"/>
    <s v="Biotechnology"/>
  </r>
  <r>
    <s v="VRTX"/>
    <x v="2"/>
    <x v="2"/>
    <n v="580415000"/>
    <n v="60987000"/>
    <n v="305409000"/>
    <n v="855506000"/>
    <n v="0"/>
    <x v="3"/>
    <s v="Biotechnology"/>
  </r>
  <r>
    <s v="VRTX"/>
    <x v="3"/>
    <x v="3"/>
    <n v="1032336000"/>
    <n v="124512000"/>
    <n v="376575000"/>
    <n v="995922000"/>
    <n v="0"/>
    <x v="3"/>
    <s v="Biotechnology"/>
  </r>
  <r>
    <s v="VTR"/>
    <x v="0"/>
    <x v="1"/>
    <n v="2514595000"/>
    <n v="1118240000"/>
    <n v="132447000"/>
    <n v="0"/>
    <n v="629908000"/>
    <x v="7"/>
    <s v="REITs"/>
  </r>
  <r>
    <s v="VTR"/>
    <x v="1"/>
    <x v="2"/>
    <n v="2772550000"/>
    <n v="1212480000"/>
    <n v="147481000"/>
    <n v="0"/>
    <n v="725216000"/>
    <x v="7"/>
    <s v="REITs"/>
  </r>
  <r>
    <s v="VTR"/>
    <x v="2"/>
    <x v="3"/>
    <n v="3285346000"/>
    <n v="1410205000"/>
    <n v="145992000"/>
    <n v="0"/>
    <n v="894057000"/>
    <x v="7"/>
    <s v="REITs"/>
  </r>
  <r>
    <s v="VTR"/>
    <x v="3"/>
    <x v="28"/>
    <n v="3442646000"/>
    <n v="1442073000"/>
    <n v="136863000"/>
    <n v="0"/>
    <n v="898924000"/>
    <x v="7"/>
    <s v="REITs"/>
  </r>
  <r>
    <s v="VZ"/>
    <x v="0"/>
    <x v="0"/>
    <n v="115846000000"/>
    <n v="46275000000"/>
    <n v="39951000000"/>
    <n v="0"/>
    <n v="16460000000"/>
    <x v="10"/>
    <s v="Integrated Telecommunications Services"/>
  </r>
  <r>
    <s v="VZ"/>
    <x v="1"/>
    <x v="1"/>
    <n v="120550000000"/>
    <n v="44887000000"/>
    <n v="27089000000"/>
    <n v="0"/>
    <n v="16606000000"/>
    <x v="10"/>
    <s v="Integrated Telecommunications Services"/>
  </r>
  <r>
    <s v="VZ"/>
    <x v="2"/>
    <x v="2"/>
    <n v="127079000000"/>
    <n v="49931000000"/>
    <n v="41016000000"/>
    <n v="0"/>
    <n v="16533000000"/>
    <x v="10"/>
    <s v="Integrated Telecommunications Services"/>
  </r>
  <r>
    <s v="VZ"/>
    <x v="3"/>
    <x v="3"/>
    <n v="131620000000"/>
    <n v="52557000000"/>
    <n v="29986000000"/>
    <n v="0"/>
    <n v="16017000000"/>
    <x v="10"/>
    <s v="Integrated Telecommunications Services"/>
  </r>
  <r>
    <s v="WAT"/>
    <x v="0"/>
    <x v="0"/>
    <n v="1843641000"/>
    <n v="737614000"/>
    <n v="477270000"/>
    <n v="96004000"/>
    <n v="13829000"/>
    <x v="3"/>
    <s v="Health Care Distributors"/>
  </r>
  <r>
    <s v="WAT"/>
    <x v="1"/>
    <x v="1"/>
    <n v="1904218000"/>
    <n v="783456000"/>
    <n v="492965000"/>
    <n v="100536000"/>
    <n v="9918000"/>
    <x v="3"/>
    <s v="Health Care Distributors"/>
  </r>
  <r>
    <s v="WAT"/>
    <x v="2"/>
    <x v="2"/>
    <n v="1989344000"/>
    <n v="824913000"/>
    <n v="512707000"/>
    <n v="107726000"/>
    <n v="10634000"/>
    <x v="3"/>
    <s v="Health Care Distributors"/>
  </r>
  <r>
    <s v="WAT"/>
    <x v="3"/>
    <x v="3"/>
    <n v="2042332000"/>
    <n v="842672000"/>
    <n v="495747000"/>
    <n v="118545000"/>
    <n v="10123000"/>
    <x v="3"/>
    <s v="Health Care Distributors"/>
  </r>
  <r>
    <s v="WDC"/>
    <x v="0"/>
    <x v="109"/>
    <n v="15351000000"/>
    <n v="10988000000"/>
    <n v="1525000000"/>
    <n v="1572000000"/>
    <n v="0"/>
    <x v="2"/>
    <s v="Computer Storage &amp; Peripherals"/>
  </r>
  <r>
    <s v="WDC"/>
    <x v="1"/>
    <x v="110"/>
    <n v="15130000000"/>
    <n v="10770000000"/>
    <n v="908000000"/>
    <n v="1661000000"/>
    <n v="0"/>
    <x v="2"/>
    <s v="Computer Storage &amp; Peripherals"/>
  </r>
  <r>
    <s v="WDC"/>
    <x v="2"/>
    <x v="111"/>
    <n v="14572000000"/>
    <n v="10351000000"/>
    <n v="964000000"/>
    <n v="1646000000"/>
    <n v="0"/>
    <x v="2"/>
    <s v="Computer Storage &amp; Peripherals"/>
  </r>
  <r>
    <s v="WDC"/>
    <x v="3"/>
    <x v="112"/>
    <n v="12994000000"/>
    <n v="9559000000"/>
    <n v="1342000000"/>
    <n v="1627000000"/>
    <n v="0"/>
    <x v="2"/>
    <s v="Computer Storage &amp; Peripherals"/>
  </r>
  <r>
    <s v="WEC"/>
    <x v="0"/>
    <x v="0"/>
    <n v="4246400000"/>
    <n v="2760500000"/>
    <n v="121400000"/>
    <n v="0"/>
    <n v="364200000"/>
    <x v="5"/>
    <s v="Electric Utilities"/>
  </r>
  <r>
    <s v="WEC"/>
    <x v="1"/>
    <x v="1"/>
    <n v="4519000000"/>
    <n v="2982100000"/>
    <n v="116700000"/>
    <n v="0"/>
    <n v="340100000"/>
    <x v="5"/>
    <s v="Electric Utilities"/>
  </r>
  <r>
    <s v="WEC"/>
    <x v="2"/>
    <x v="2"/>
    <n v="4997100000"/>
    <n v="3371800000"/>
    <n v="121800000"/>
    <n v="0"/>
    <n v="391400000"/>
    <x v="5"/>
    <s v="Electric Utilities"/>
  </r>
  <r>
    <s v="WEC"/>
    <x v="3"/>
    <x v="3"/>
    <n v="5926100000"/>
    <n v="3949400000"/>
    <n v="164400000"/>
    <n v="0"/>
    <n v="561800000"/>
    <x v="5"/>
    <s v="Electric Utilities"/>
  </r>
  <r>
    <s v="WFC"/>
    <x v="0"/>
    <x v="0"/>
    <n v="91247000000"/>
    <n v="1727000000"/>
    <n v="48724000000"/>
    <n v="0"/>
    <n v="8891000000"/>
    <x v="6"/>
    <s v="Banks"/>
  </r>
  <r>
    <s v="WFC"/>
    <x v="1"/>
    <x v="1"/>
    <n v="88069000000"/>
    <n v="1337000000"/>
    <n v="47338000000"/>
    <n v="0"/>
    <n v="3813000000"/>
    <x v="6"/>
    <s v="Banks"/>
  </r>
  <r>
    <s v="WFC"/>
    <x v="2"/>
    <x v="2"/>
    <n v="88372000000"/>
    <n v="1096000000"/>
    <n v="47667000000"/>
    <n v="0"/>
    <n v="2765000000"/>
    <x v="6"/>
    <s v="Banks"/>
  </r>
  <r>
    <s v="WFC"/>
    <x v="3"/>
    <x v="3"/>
    <n v="90033000000"/>
    <n v="963000000"/>
    <n v="48728000000"/>
    <n v="0"/>
    <n v="3688000000"/>
    <x v="6"/>
    <s v="Banks"/>
  </r>
  <r>
    <s v="WFM"/>
    <x v="0"/>
    <x v="147"/>
    <n v="12917000000"/>
    <n v="8288000000"/>
    <n v="3682000000"/>
    <n v="0"/>
    <n v="0"/>
    <x v="4"/>
    <s v="Food Retail"/>
  </r>
  <r>
    <s v="WFM"/>
    <x v="1"/>
    <x v="148"/>
    <n v="14194000000"/>
    <n v="9150000000"/>
    <n v="4032000000"/>
    <n v="0"/>
    <n v="0"/>
    <x v="4"/>
    <s v="Food Retail"/>
  </r>
  <r>
    <s v="WFM"/>
    <x v="2"/>
    <x v="149"/>
    <n v="15389000000"/>
    <n v="9973000000"/>
    <n v="4472000000"/>
    <n v="0"/>
    <n v="0"/>
    <x v="4"/>
    <s v="Food Retail"/>
  </r>
  <r>
    <s v="WFM"/>
    <x v="3"/>
    <x v="150"/>
    <n v="15724000000"/>
    <n v="10313000000"/>
    <n v="4477000000"/>
    <n v="0"/>
    <n v="0"/>
    <x v="4"/>
    <s v="Food Retail"/>
  </r>
  <r>
    <s v="WHR"/>
    <x v="0"/>
    <x v="1"/>
    <n v="18769000000"/>
    <n v="15471000000"/>
    <n v="1828000000"/>
    <n v="0"/>
    <n v="25000000"/>
    <x v="1"/>
    <s v="Household Appliances"/>
  </r>
  <r>
    <s v="WHR"/>
    <x v="1"/>
    <x v="2"/>
    <n v="19872000000"/>
    <n v="16477000000"/>
    <n v="2038000000"/>
    <n v="0"/>
    <n v="33000000"/>
    <x v="1"/>
    <s v="Household Appliances"/>
  </r>
  <r>
    <s v="WHR"/>
    <x v="2"/>
    <x v="3"/>
    <n v="20891000000"/>
    <n v="17201000000"/>
    <n v="2130000000"/>
    <n v="0"/>
    <n v="74000000"/>
    <x v="1"/>
    <s v="Household Appliances"/>
  </r>
  <r>
    <s v="WHR"/>
    <x v="3"/>
    <x v="28"/>
    <n v="20718000000"/>
    <n v="17036000000"/>
    <n v="2084000000"/>
    <n v="0"/>
    <n v="71000000"/>
    <x v="1"/>
    <s v="Household Appliances"/>
  </r>
  <r>
    <s v="WM"/>
    <x v="0"/>
    <x v="1"/>
    <n v="13983000000"/>
    <n v="9112000000"/>
    <n v="1468000000"/>
    <n v="0"/>
    <n v="1333000000"/>
    <x v="0"/>
    <s v="Environmental Services"/>
  </r>
  <r>
    <s v="WM"/>
    <x v="1"/>
    <x v="2"/>
    <n v="13996000000"/>
    <n v="9002000000"/>
    <n v="1481000000"/>
    <n v="0"/>
    <n v="1292000000"/>
    <x v="0"/>
    <s v="Environmental Services"/>
  </r>
  <r>
    <s v="WM"/>
    <x v="2"/>
    <x v="3"/>
    <n v="12961000000"/>
    <n v="8231000000"/>
    <n v="1343000000"/>
    <n v="0"/>
    <n v="1245000000"/>
    <x v="0"/>
    <s v="Environmental Services"/>
  </r>
  <r>
    <s v="WM"/>
    <x v="3"/>
    <x v="28"/>
    <n v="13609000000"/>
    <n v="8486000000"/>
    <n v="1410000000"/>
    <n v="0"/>
    <n v="1301000000"/>
    <x v="0"/>
    <s v="Environmental Services"/>
  </r>
  <r>
    <s v="WMB"/>
    <x v="0"/>
    <x v="0"/>
    <n v="7486000000"/>
    <n v="4523000000"/>
    <n v="595000000"/>
    <n v="0"/>
    <n v="756000000"/>
    <x v="9"/>
    <s v="Oil &amp; Gas Exploration &amp; Production"/>
  </r>
  <r>
    <s v="WMB"/>
    <x v="1"/>
    <x v="1"/>
    <n v="6860000000"/>
    <n v="4124000000"/>
    <n v="546000000"/>
    <n v="0"/>
    <n v="815000000"/>
    <x v="9"/>
    <s v="Oil &amp; Gas Exploration &amp; Production"/>
  </r>
  <r>
    <s v="WMB"/>
    <x v="2"/>
    <x v="2"/>
    <n v="7637000000"/>
    <n v="4508000000"/>
    <n v="384000000"/>
    <n v="0"/>
    <n v="1176000000"/>
    <x v="9"/>
    <s v="Oil &amp; Gas Exploration &amp; Production"/>
  </r>
  <r>
    <s v="WMB"/>
    <x v="3"/>
    <x v="3"/>
    <n v="7360000000"/>
    <n v="3434000000"/>
    <n v="864000000"/>
    <n v="0"/>
    <n v="1738000000"/>
    <x v="9"/>
    <s v="Oil &amp; Gas Exploration &amp; Production"/>
  </r>
  <r>
    <s v="WMT"/>
    <x v="0"/>
    <x v="24"/>
    <n v="468651000000"/>
    <n v="352297000000"/>
    <n v="88629000000"/>
    <n v="0"/>
    <n v="0"/>
    <x v="4"/>
    <s v="Hypermarkets &amp; Super Centers"/>
  </r>
  <r>
    <s v="WMT"/>
    <x v="1"/>
    <x v="25"/>
    <n v="476294000000"/>
    <n v="358069000000"/>
    <n v="91353000000"/>
    <n v="0"/>
    <n v="0"/>
    <x v="4"/>
    <s v="Hypermarkets &amp; Super Centers"/>
  </r>
  <r>
    <s v="WMT"/>
    <x v="2"/>
    <x v="26"/>
    <n v="485651000000"/>
    <n v="365086000000"/>
    <n v="93418000000"/>
    <n v="0"/>
    <n v="0"/>
    <x v="4"/>
    <s v="Hypermarkets &amp; Super Centers"/>
  </r>
  <r>
    <s v="WMT"/>
    <x v="3"/>
    <x v="27"/>
    <n v="482130000000"/>
    <n v="360984000000"/>
    <n v="97041000000"/>
    <n v="0"/>
    <n v="0"/>
    <x v="4"/>
    <s v="Hypermarkets &amp; Super Centers"/>
  </r>
  <r>
    <s v="WRK"/>
    <x v="0"/>
    <x v="13"/>
    <n v="9895100000"/>
    <n v="7961500000"/>
    <n v="937600000"/>
    <n v="0"/>
    <n v="86000000"/>
    <x v="8"/>
    <s v="Paper Packaging"/>
  </r>
  <r>
    <s v="WRK"/>
    <x v="1"/>
    <x v="14"/>
    <n v="11124800000"/>
    <n v="8986500000"/>
    <n v="1026100000"/>
    <n v="0"/>
    <n v="118900000"/>
    <x v="8"/>
    <s v="Paper Packaging"/>
  </r>
  <r>
    <s v="WRK"/>
    <x v="2"/>
    <x v="15"/>
    <n v="14171800000"/>
    <n v="11413200000"/>
    <n v="1750100000"/>
    <n v="0"/>
    <n v="211800000"/>
    <x v="8"/>
    <s v="Paper Packaging"/>
  </r>
  <r>
    <s v="WU"/>
    <x v="0"/>
    <x v="0"/>
    <n v="5664800000"/>
    <n v="3194200000"/>
    <n v="1140600000"/>
    <n v="0"/>
    <n v="0"/>
    <x v="2"/>
    <s v="Internet Software &amp; Services"/>
  </r>
  <r>
    <s v="WU"/>
    <x v="1"/>
    <x v="1"/>
    <n v="5542000000"/>
    <n v="3235000000"/>
    <n v="1199600000"/>
    <n v="0"/>
    <n v="0"/>
    <x v="2"/>
    <s v="Internet Software &amp; Services"/>
  </r>
  <r>
    <s v="WU"/>
    <x v="2"/>
    <x v="2"/>
    <n v="5607200000"/>
    <n v="3297400000"/>
    <n v="1169300000"/>
    <n v="0"/>
    <n v="0"/>
    <x v="2"/>
    <s v="Internet Software &amp; Services"/>
  </r>
  <r>
    <s v="WU"/>
    <x v="3"/>
    <x v="3"/>
    <n v="5483700000"/>
    <n v="3199400000"/>
    <n v="1174900000"/>
    <n v="0"/>
    <n v="0"/>
    <x v="2"/>
    <s v="Internet Software &amp; Services"/>
  </r>
  <r>
    <s v="WY"/>
    <x v="0"/>
    <x v="0"/>
    <n v="5989000000"/>
    <n v="4993000000"/>
    <n v="320000000"/>
    <n v="32000000"/>
    <n v="0"/>
    <x v="7"/>
    <s v="REITs"/>
  </r>
  <r>
    <s v="WY"/>
    <x v="1"/>
    <x v="1"/>
    <n v="7254000000"/>
    <n v="5716000000"/>
    <n v="494000000"/>
    <n v="33000000"/>
    <n v="0"/>
    <x v="7"/>
    <s v="REITs"/>
  </r>
  <r>
    <s v="WY"/>
    <x v="2"/>
    <x v="2"/>
    <n v="7403000000"/>
    <n v="5763000000"/>
    <n v="249000000"/>
    <n v="27000000"/>
    <n v="0"/>
    <x v="7"/>
    <s v="REITs"/>
  </r>
  <r>
    <s v="WY"/>
    <x v="3"/>
    <x v="3"/>
    <n v="7082000000"/>
    <n v="5694000000"/>
    <n v="420000000"/>
    <n v="24000000"/>
    <n v="0"/>
    <x v="7"/>
    <s v="REITs"/>
  </r>
  <r>
    <s v="WYN"/>
    <x v="0"/>
    <x v="0"/>
    <n v="4534000000"/>
    <n v="2093000000"/>
    <n v="1389000000"/>
    <n v="0"/>
    <n v="185000000"/>
    <x v="1"/>
    <s v="Hotels, Resorts &amp; Cruise Lines"/>
  </r>
  <r>
    <s v="WYN"/>
    <x v="1"/>
    <x v="1"/>
    <n v="5009000000"/>
    <n v="2394000000"/>
    <n v="1471000000"/>
    <n v="0"/>
    <n v="216000000"/>
    <x v="1"/>
    <s v="Hotels, Resorts &amp; Cruise Lines"/>
  </r>
  <r>
    <s v="WYN"/>
    <x v="2"/>
    <x v="2"/>
    <n v="5281000000"/>
    <n v="2504000000"/>
    <n v="1557000000"/>
    <n v="0"/>
    <n v="233000000"/>
    <x v="1"/>
    <s v="Hotels, Resorts &amp; Cruise Lines"/>
  </r>
  <r>
    <s v="WYN"/>
    <x v="3"/>
    <x v="3"/>
    <n v="5536000000"/>
    <n v="2700000000"/>
    <n v="1574000000"/>
    <n v="0"/>
    <n v="234000000"/>
    <x v="1"/>
    <s v="Hotels, Resorts &amp; Cruise Lines"/>
  </r>
  <r>
    <s v="WYNN"/>
    <x v="0"/>
    <x v="0"/>
    <n v="5154284000"/>
    <n v="3251575000"/>
    <n v="481677000"/>
    <n v="0"/>
    <n v="373199000"/>
    <x v="1"/>
    <s v="Casinos &amp; Gaming"/>
  </r>
  <r>
    <s v="WYNN"/>
    <x v="1"/>
    <x v="1"/>
    <n v="5620936000"/>
    <n v="3478822000"/>
    <n v="465926000"/>
    <n v="0"/>
    <n v="371051000"/>
    <x v="1"/>
    <s v="Casinos &amp; Gaming"/>
  </r>
  <r>
    <s v="WYNN"/>
    <x v="2"/>
    <x v="2"/>
    <n v="5433661000"/>
    <n v="3316311000"/>
    <n v="502901000"/>
    <n v="0"/>
    <n v="314119000"/>
    <x v="1"/>
    <s v="Casinos &amp; Gaming"/>
  </r>
  <r>
    <s v="WYNN"/>
    <x v="3"/>
    <x v="3"/>
    <n v="4075883000"/>
    <n v="2530374000"/>
    <n v="475328000"/>
    <n v="0"/>
    <n v="322629000"/>
    <x v="1"/>
    <s v="Casinos &amp; Gaming"/>
  </r>
  <r>
    <s v="XEC"/>
    <x v="0"/>
    <x v="0"/>
    <n v="1623938000"/>
    <n v="337903000"/>
    <n v="188302000"/>
    <n v="0"/>
    <n v="513916000"/>
    <x v="9"/>
    <s v="Oil &amp; Gas Exploration &amp; Production"/>
  </r>
  <r>
    <s v="XEC"/>
    <x v="1"/>
    <x v="1"/>
    <n v="1998051000"/>
    <n v="406198000"/>
    <n v="72143000"/>
    <n v="0"/>
    <n v="615874000"/>
    <x v="9"/>
    <s v="Oil &amp; Gas Exploration &amp; Production"/>
  </r>
  <r>
    <s v="XEC"/>
    <x v="2"/>
    <x v="2"/>
    <n v="2424176000"/>
    <n v="572831000"/>
    <n v="225070000"/>
    <n v="0"/>
    <n v="806021000"/>
    <x v="9"/>
    <s v="Oil &amp; Gas Exploration &amp; Production"/>
  </r>
  <r>
    <s v="XEC"/>
    <x v="3"/>
    <x v="3"/>
    <n v="1452619000"/>
    <n v="519874000"/>
    <n v="179867000"/>
    <n v="0"/>
    <n v="778923000"/>
    <x v="9"/>
    <s v="Oil &amp; Gas Exploration &amp; Production"/>
  </r>
  <r>
    <s v="XEL"/>
    <x v="0"/>
    <x v="0"/>
    <n v="10128223000"/>
    <n v="6710036000"/>
    <n v="669451000"/>
    <n v="0"/>
    <n v="926053000"/>
    <x v="5"/>
    <s v="MultiUtilities"/>
  </r>
  <r>
    <s v="XEL"/>
    <x v="1"/>
    <x v="1"/>
    <n v="10914922000"/>
    <n v="7408278000"/>
    <n v="681226000"/>
    <n v="0"/>
    <n v="977863000"/>
    <x v="5"/>
    <s v="MultiUtilities"/>
  </r>
  <r>
    <s v="XEL"/>
    <x v="2"/>
    <x v="2"/>
    <n v="11686135000"/>
    <n v="7951352000"/>
    <n v="767608000"/>
    <n v="0"/>
    <n v="1019045000"/>
    <x v="5"/>
    <s v="MultiUtilities"/>
  </r>
  <r>
    <s v="XEL"/>
    <x v="3"/>
    <x v="3"/>
    <n v="11024486000"/>
    <n v="7033633000"/>
    <n v="865817000"/>
    <n v="0"/>
    <n v="1124524000"/>
    <x v="5"/>
    <s v="MultiUtilities"/>
  </r>
  <r>
    <s v="XL"/>
    <x v="0"/>
    <x v="0"/>
    <n v="7232397000"/>
    <n v="5165169000"/>
    <s v=" $-   "/>
    <n v="0"/>
    <n v="1173955000"/>
    <x v="6"/>
    <s v="Property &amp; Casualty Insurance"/>
  </r>
  <r>
    <s v="XL"/>
    <x v="1"/>
    <x v="1"/>
    <n v="7541234000"/>
    <n v="5106489000"/>
    <s v=" $-   "/>
    <n v="0"/>
    <n v="1213178000"/>
    <x v="6"/>
    <s v="Property &amp; Casualty Insurance"/>
  </r>
  <r>
    <s v="XL"/>
    <x v="2"/>
    <x v="2"/>
    <n v="6602267000"/>
    <n v="4239474000"/>
    <s v=" $-   "/>
    <n v="0"/>
    <n v="1341315000"/>
    <x v="6"/>
    <s v="Property &amp; Casualty Insurance"/>
  </r>
  <r>
    <s v="XL"/>
    <x v="3"/>
    <x v="3"/>
    <n v="9308926000"/>
    <n v="6199645000"/>
    <s v=" $-   "/>
    <n v="0"/>
    <n v="1966939000"/>
    <x v="6"/>
    <s v="Property &amp; Casualty Insurance"/>
  </r>
  <r>
    <s v="XLNX"/>
    <x v="0"/>
    <x v="124"/>
    <n v="2168652000"/>
    <n v="737206000"/>
    <n v="365684000"/>
    <n v="475522000"/>
    <n v="9508000"/>
    <x v="2"/>
    <s v="Semiconductors"/>
  </r>
  <r>
    <s v="XLNX"/>
    <x v="1"/>
    <x v="125"/>
    <n v="2382531000"/>
    <n v="743253000"/>
    <n v="378607000"/>
    <n v="492447000"/>
    <n v="9887000"/>
    <x v="2"/>
    <s v="Semiconductors"/>
  </r>
  <r>
    <s v="XLNX"/>
    <x v="2"/>
    <x v="126"/>
    <n v="2377344000"/>
    <n v="708823000"/>
    <n v="353670000"/>
    <n v="525745000"/>
    <n v="9537000"/>
    <x v="2"/>
    <s v="Semiconductors"/>
  </r>
  <r>
    <s v="XLNX"/>
    <x v="3"/>
    <x v="127"/>
    <n v="2213881000"/>
    <n v="671907000"/>
    <n v="331652000"/>
    <n v="533891000"/>
    <n v="6550000"/>
    <x v="2"/>
    <s v="Semiconductors"/>
  </r>
  <r>
    <s v="XOM"/>
    <x v="0"/>
    <x v="0"/>
    <n v="451509000000"/>
    <n v="302056000000"/>
    <n v="81844000000"/>
    <n v="0"/>
    <n v="15888000000"/>
    <x v="9"/>
    <s v="Integrated Oil &amp; Gas"/>
  </r>
  <r>
    <s v="XOM"/>
    <x v="1"/>
    <x v="1"/>
    <n v="420836000000"/>
    <n v="284681000000"/>
    <n v="76696000000"/>
    <n v="0"/>
    <n v="17182000000"/>
    <x v="9"/>
    <s v="Integrated Oil &amp; Gas"/>
  </r>
  <r>
    <s v="XOM"/>
    <x v="2"/>
    <x v="2"/>
    <n v="394105000000"/>
    <n v="266831000000"/>
    <n v="74226000000"/>
    <n v="0"/>
    <n v="17297000000"/>
    <x v="9"/>
    <s v="Integrated Oil &amp; Gas"/>
  </r>
  <r>
    <s v="XOM"/>
    <x v="3"/>
    <x v="3"/>
    <n v="259488000000"/>
    <n v="165590000000"/>
    <n v="61444000000"/>
    <n v="0"/>
    <n v="18048000000"/>
    <x v="9"/>
    <s v="Integrated Oil &amp; Gas"/>
  </r>
  <r>
    <s v="XRAY"/>
    <x v="0"/>
    <x v="0"/>
    <n v="2928429000"/>
    <n v="1372042000"/>
    <n v="1148731000"/>
    <n v="0"/>
    <n v="0"/>
    <x v="3"/>
    <s v="Health Care Supplies"/>
  </r>
  <r>
    <s v="XRAY"/>
    <x v="1"/>
    <x v="1"/>
    <n v="2950800000"/>
    <n v="1373400000"/>
    <n v="1144800000"/>
    <n v="0"/>
    <n v="0"/>
    <x v="3"/>
    <s v="Health Care Supplies"/>
  </r>
  <r>
    <s v="XRAY"/>
    <x v="2"/>
    <x v="2"/>
    <n v="2922600000"/>
    <n v="1322800000"/>
    <n v="1143100000"/>
    <n v="0"/>
    <n v="0"/>
    <x v="3"/>
    <s v="Health Care Supplies"/>
  </r>
  <r>
    <s v="XRAY"/>
    <x v="3"/>
    <x v="3"/>
    <n v="2674300000"/>
    <n v="1157100000"/>
    <n v="1077300000"/>
    <n v="0"/>
    <n v="0"/>
    <x v="3"/>
    <s v="Health Care Supplies"/>
  </r>
  <r>
    <s v="XRX"/>
    <x v="0"/>
    <x v="0"/>
    <n v="20421000000"/>
    <n v="13634000000"/>
    <n v="4398000000"/>
    <n v="655000000"/>
    <n v="301000000"/>
    <x v="2"/>
    <s v="IT Consulting &amp; Other Services"/>
  </r>
  <r>
    <s v="XRX"/>
    <x v="1"/>
    <x v="1"/>
    <n v="20006000000"/>
    <n v="13521000000"/>
    <n v="4219000000"/>
    <n v="603000000"/>
    <n v="305000000"/>
    <x v="2"/>
    <s v="IT Consulting &amp; Other Services"/>
  </r>
  <r>
    <s v="XRX"/>
    <x v="2"/>
    <x v="2"/>
    <n v="19540000000"/>
    <n v="13294000000"/>
    <n v="4020000000"/>
    <n v="577000000"/>
    <n v="315000000"/>
    <x v="2"/>
    <s v="IT Consulting &amp; Other Services"/>
  </r>
  <r>
    <s v="XRX"/>
    <x v="3"/>
    <x v="3"/>
    <n v="18045000000"/>
    <n v="12782000000"/>
    <n v="3792000000"/>
    <n v="563000000"/>
    <n v="310000000"/>
    <x v="2"/>
    <s v="IT Consulting &amp; Other Services"/>
  </r>
  <r>
    <s v="XYL"/>
    <x v="0"/>
    <x v="0"/>
    <n v="3791000000"/>
    <n v="2289000000"/>
    <n v="936000000"/>
    <n v="106000000"/>
    <n v="0"/>
    <x v="0"/>
    <s v="Industrial Conglomerates"/>
  </r>
  <r>
    <s v="XYL"/>
    <x v="1"/>
    <x v="1"/>
    <n v="3837000000"/>
    <n v="2338000000"/>
    <n v="990000000"/>
    <n v="104000000"/>
    <n v="0"/>
    <x v="0"/>
    <s v="Industrial Conglomerates"/>
  </r>
  <r>
    <s v="XYL"/>
    <x v="2"/>
    <x v="2"/>
    <n v="3916000000"/>
    <n v="2403000000"/>
    <n v="920000000"/>
    <n v="104000000"/>
    <n v="0"/>
    <x v="0"/>
    <s v="Industrial Conglomerates"/>
  </r>
  <r>
    <s v="XYL"/>
    <x v="3"/>
    <x v="3"/>
    <n v="3653000000"/>
    <n v="2249000000"/>
    <n v="854000000"/>
    <n v="95000000"/>
    <n v="0"/>
    <x v="0"/>
    <s v="Industrial Conglomerates"/>
  </r>
  <r>
    <s v="YHOO"/>
    <x v="0"/>
    <x v="0"/>
    <n v="4986566000"/>
    <n v="1620566000"/>
    <n v="1641819000"/>
    <n v="885824000"/>
    <n v="35819000"/>
    <x v="2"/>
    <s v="Internet Software &amp; Services"/>
  </r>
  <r>
    <s v="YHOO"/>
    <x v="1"/>
    <x v="1"/>
    <n v="4680380000"/>
    <n v="1349380000"/>
    <n v="1751275000"/>
    <n v="957587000"/>
    <n v="44841000"/>
    <x v="2"/>
    <s v="Internet Software &amp; Services"/>
  </r>
  <r>
    <s v="YHOO"/>
    <x v="2"/>
    <x v="2"/>
    <n v="4618133000"/>
    <n v="1387375000"/>
    <n v="1770710000"/>
    <n v="1156386000"/>
    <n v="66750000"/>
    <x v="2"/>
    <s v="Internet Software &amp; Services"/>
  </r>
  <r>
    <s v="YHOO"/>
    <x v="3"/>
    <x v="3"/>
    <n v="4968301000"/>
    <n v="2077748000"/>
    <n v="1768522000"/>
    <n v="1177923000"/>
    <n v="79042000"/>
    <x v="2"/>
    <s v="Internet Software &amp; Services"/>
  </r>
  <r>
    <s v="YUM"/>
    <x v="0"/>
    <x v="4"/>
    <n v="13633000000"/>
    <n v="9852000000"/>
    <n v="1450000000"/>
    <n v="0"/>
    <n v="0"/>
    <x v="1"/>
    <s v="Restaurants"/>
  </r>
  <r>
    <s v="YUM"/>
    <x v="1"/>
    <x v="5"/>
    <n v="13084000000"/>
    <n v="9501000000"/>
    <n v="1454000000"/>
    <n v="0"/>
    <n v="0"/>
    <x v="1"/>
    <s v="Restaurants"/>
  </r>
  <r>
    <s v="YUM"/>
    <x v="2"/>
    <x v="97"/>
    <n v="13279000000"/>
    <n v="9682000000"/>
    <n v="1505000000"/>
    <n v="0"/>
    <n v="0"/>
    <x v="1"/>
    <s v="Restaurants"/>
  </r>
  <r>
    <s v="YUM"/>
    <x v="3"/>
    <x v="98"/>
    <n v="13105000000"/>
    <n v="9359000000"/>
    <n v="1746000000"/>
    <n v="0"/>
    <n v="0"/>
    <x v="1"/>
    <s v="Restaurants"/>
  </r>
  <r>
    <s v="ZBH"/>
    <x v="0"/>
    <x v="0"/>
    <n v="4471700000"/>
    <n v="1125200000"/>
    <n v="1822100000"/>
    <n v="225600000"/>
    <n v="0"/>
    <x v="3"/>
    <s v="Health Care Equipment"/>
  </r>
  <r>
    <s v="ZBH"/>
    <x v="1"/>
    <x v="1"/>
    <n v="4623400000"/>
    <n v="1266700000"/>
    <n v="1796300000"/>
    <n v="203000000"/>
    <n v="78500000"/>
    <x v="3"/>
    <s v="Health Care Equipment"/>
  </r>
  <r>
    <s v="ZBH"/>
    <x v="2"/>
    <x v="2"/>
    <n v="4673300000"/>
    <n v="1242800000"/>
    <n v="1772200000"/>
    <n v="187400000"/>
    <n v="92500000"/>
    <x v="3"/>
    <s v="Health Care Equipment"/>
  </r>
  <r>
    <s v="ZBH"/>
    <x v="3"/>
    <x v="3"/>
    <n v="5997800000"/>
    <n v="1800600000"/>
    <n v="2291900000"/>
    <n v="268800000"/>
    <n v="337400000"/>
    <x v="3"/>
    <s v="Health Care Equipment"/>
  </r>
  <r>
    <s v="ZION"/>
    <x v="0"/>
    <x v="0"/>
    <n v="2458592000"/>
    <n v="80146000"/>
    <n v="1579007000"/>
    <n v="0"/>
    <n v="31237000"/>
    <x v="6"/>
    <s v="Regional Banks"/>
  </r>
  <r>
    <s v="ZION"/>
    <x v="1"/>
    <x v="1"/>
    <n v="2278812000"/>
    <n v="58913000"/>
    <n v="1700064000"/>
    <n v="0"/>
    <n v="-72761000"/>
    <x v="6"/>
    <s v="Regional Banks"/>
  </r>
  <r>
    <s v="ZION"/>
    <x v="2"/>
    <x v="2"/>
    <n v="2361631000"/>
    <n v="49736000"/>
    <n v="1654369000"/>
    <n v="0"/>
    <n v="-87159000"/>
    <x v="6"/>
    <s v="Regional Banks"/>
  </r>
  <r>
    <s v="ZION"/>
    <x v="3"/>
    <x v="3"/>
    <n v="2210591000"/>
    <n v="49344000"/>
    <n v="1591239000"/>
    <n v="0"/>
    <n v="49282000"/>
    <x v="6"/>
    <s v="Regional Banks"/>
  </r>
  <r>
    <s v="ZTS"/>
    <x v="0"/>
    <x v="1"/>
    <n v="4561000000"/>
    <n v="1669000000"/>
    <n v="1613000000"/>
    <n v="399000000"/>
    <n v="60000000"/>
    <x v="3"/>
    <s v="Pharmaceuticals"/>
  </r>
  <r>
    <s v="ZTS"/>
    <x v="1"/>
    <x v="2"/>
    <n v="4785000000"/>
    <n v="1717000000"/>
    <n v="1643000000"/>
    <n v="396000000"/>
    <n v="60000000"/>
    <x v="3"/>
    <s v="Pharmaceuticals"/>
  </r>
  <r>
    <s v="ZTS"/>
    <x v="2"/>
    <x v="3"/>
    <n v="4765000000"/>
    <n v="1738000000"/>
    <n v="1532000000"/>
    <n v="364000000"/>
    <n v="61000000"/>
    <x v="3"/>
    <s v="Pharmaceuticals"/>
  </r>
  <r>
    <s v="ZTS"/>
    <x v="3"/>
    <x v="28"/>
    <n v="4888000000"/>
    <n v="1666000000"/>
    <n v="1364000000"/>
    <n v="376000000"/>
    <n v="85000000"/>
    <x v="3"/>
    <s v="Pharmaceuticals"/>
  </r>
  <r>
    <m/>
    <x v="4"/>
    <x v="162"/>
    <m/>
    <m/>
    <m/>
    <m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41B15A-FBD9-4F82-AE83-03C1A15329C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7" firstHeaderRow="1" firstDataRow="2" firstDataCol="1"/>
  <pivotFields count="12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Total Revenue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35"/>
  <sheetViews>
    <sheetView workbookViewId="0">
      <selection activeCell="D3" sqref="D3:D5"/>
    </sheetView>
  </sheetViews>
  <sheetFormatPr defaultRowHeight="14.5" x14ac:dyDescent="0.35"/>
  <cols>
    <col min="1" max="1" width="12.6328125" bestFit="1" customWidth="1"/>
  </cols>
  <sheetData>
    <row r="3" spans="1:4" x14ac:dyDescent="0.35">
      <c r="A3" s="3" t="s">
        <v>577</v>
      </c>
      <c r="D3" t="s">
        <v>598</v>
      </c>
    </row>
    <row r="4" spans="1:4" x14ac:dyDescent="0.35">
      <c r="A4" s="4" t="s">
        <v>394</v>
      </c>
      <c r="D4" t="s">
        <v>599</v>
      </c>
    </row>
    <row r="5" spans="1:4" x14ac:dyDescent="0.35">
      <c r="A5" s="4" t="s">
        <v>372</v>
      </c>
      <c r="D5" t="s">
        <v>600</v>
      </c>
    </row>
    <row r="6" spans="1:4" x14ac:dyDescent="0.35">
      <c r="A6" s="4" t="s">
        <v>415</v>
      </c>
    </row>
    <row r="7" spans="1:4" x14ac:dyDescent="0.35">
      <c r="A7" s="4" t="s">
        <v>10</v>
      </c>
    </row>
    <row r="8" spans="1:4" x14ac:dyDescent="0.35">
      <c r="A8" s="4" t="s">
        <v>18</v>
      </c>
    </row>
    <row r="9" spans="1:4" x14ac:dyDescent="0.35">
      <c r="A9" s="4" t="s">
        <v>21</v>
      </c>
    </row>
    <row r="10" spans="1:4" x14ac:dyDescent="0.35">
      <c r="A10" s="4" t="s">
        <v>24</v>
      </c>
    </row>
    <row r="11" spans="1:4" x14ac:dyDescent="0.35">
      <c r="A11" s="4" t="s">
        <v>27</v>
      </c>
    </row>
    <row r="12" spans="1:4" x14ac:dyDescent="0.35">
      <c r="A12" s="4" t="s">
        <v>29</v>
      </c>
    </row>
    <row r="13" spans="1:4" x14ac:dyDescent="0.35">
      <c r="A13" s="4" t="s">
        <v>31</v>
      </c>
    </row>
    <row r="14" spans="1:4" x14ac:dyDescent="0.35">
      <c r="A14" s="4" t="s">
        <v>33</v>
      </c>
    </row>
    <row r="15" spans="1:4" x14ac:dyDescent="0.35">
      <c r="A15" s="4" t="s">
        <v>35</v>
      </c>
    </row>
    <row r="16" spans="1:4" x14ac:dyDescent="0.35">
      <c r="A16" s="4" t="s">
        <v>38</v>
      </c>
    </row>
    <row r="17" spans="1:1" x14ac:dyDescent="0.35">
      <c r="A17" s="4" t="s">
        <v>40</v>
      </c>
    </row>
    <row r="18" spans="1:1" x14ac:dyDescent="0.35">
      <c r="A18" s="4" t="s">
        <v>41</v>
      </c>
    </row>
    <row r="19" spans="1:1" x14ac:dyDescent="0.35">
      <c r="A19" s="4" t="s">
        <v>44</v>
      </c>
    </row>
    <row r="20" spans="1:1" x14ac:dyDescent="0.35">
      <c r="A20" s="4" t="s">
        <v>46</v>
      </c>
    </row>
    <row r="21" spans="1:1" x14ac:dyDescent="0.35">
      <c r="A21" s="4" t="s">
        <v>49</v>
      </c>
    </row>
    <row r="22" spans="1:1" x14ac:dyDescent="0.35">
      <c r="A22" s="4" t="s">
        <v>51</v>
      </c>
    </row>
    <row r="23" spans="1:1" x14ac:dyDescent="0.35">
      <c r="A23" s="4" t="s">
        <v>54</v>
      </c>
    </row>
    <row r="24" spans="1:1" x14ac:dyDescent="0.35">
      <c r="A24" s="4" t="s">
        <v>56</v>
      </c>
    </row>
    <row r="25" spans="1:1" x14ac:dyDescent="0.35">
      <c r="A25" s="4" t="s">
        <v>58</v>
      </c>
    </row>
    <row r="26" spans="1:1" x14ac:dyDescent="0.35">
      <c r="A26" s="4" t="s">
        <v>61</v>
      </c>
    </row>
    <row r="27" spans="1:1" x14ac:dyDescent="0.35">
      <c r="A27" s="4" t="s">
        <v>62</v>
      </c>
    </row>
    <row r="28" spans="1:1" x14ac:dyDescent="0.35">
      <c r="A28" s="4" t="s">
        <v>63</v>
      </c>
    </row>
    <row r="29" spans="1:1" x14ac:dyDescent="0.35">
      <c r="A29" s="4" t="s">
        <v>65</v>
      </c>
    </row>
    <row r="30" spans="1:1" x14ac:dyDescent="0.35">
      <c r="A30" s="4" t="s">
        <v>67</v>
      </c>
    </row>
    <row r="31" spans="1:1" x14ac:dyDescent="0.35">
      <c r="A31" s="4" t="s">
        <v>69</v>
      </c>
    </row>
    <row r="32" spans="1:1" x14ac:dyDescent="0.35">
      <c r="A32" s="4" t="s">
        <v>71</v>
      </c>
    </row>
    <row r="33" spans="1:1" x14ac:dyDescent="0.35">
      <c r="A33" s="4" t="s">
        <v>72</v>
      </c>
    </row>
    <row r="34" spans="1:1" x14ac:dyDescent="0.35">
      <c r="A34" s="4" t="s">
        <v>74</v>
      </c>
    </row>
    <row r="35" spans="1:1" x14ac:dyDescent="0.35">
      <c r="A35" s="4" t="s">
        <v>76</v>
      </c>
    </row>
    <row r="36" spans="1:1" x14ac:dyDescent="0.35">
      <c r="A36" s="4" t="s">
        <v>78</v>
      </c>
    </row>
    <row r="37" spans="1:1" x14ac:dyDescent="0.35">
      <c r="A37" s="4" t="s">
        <v>80</v>
      </c>
    </row>
    <row r="38" spans="1:1" x14ac:dyDescent="0.35">
      <c r="A38" s="4" t="s">
        <v>82</v>
      </c>
    </row>
    <row r="39" spans="1:1" x14ac:dyDescent="0.35">
      <c r="A39" s="4" t="s">
        <v>85</v>
      </c>
    </row>
    <row r="40" spans="1:1" x14ac:dyDescent="0.35">
      <c r="A40" s="4" t="s">
        <v>86</v>
      </c>
    </row>
    <row r="41" spans="1:1" x14ac:dyDescent="0.35">
      <c r="A41" s="4" t="s">
        <v>88</v>
      </c>
    </row>
    <row r="42" spans="1:1" x14ac:dyDescent="0.35">
      <c r="A42" s="4" t="s">
        <v>90</v>
      </c>
    </row>
    <row r="43" spans="1:1" x14ac:dyDescent="0.35">
      <c r="A43" s="4" t="s">
        <v>92</v>
      </c>
    </row>
    <row r="44" spans="1:1" x14ac:dyDescent="0.35">
      <c r="A44" s="4" t="s">
        <v>94</v>
      </c>
    </row>
    <row r="45" spans="1:1" x14ac:dyDescent="0.35">
      <c r="A45" s="4" t="s">
        <v>95</v>
      </c>
    </row>
    <row r="46" spans="1:1" x14ac:dyDescent="0.35">
      <c r="A46" s="4" t="s">
        <v>97</v>
      </c>
    </row>
    <row r="47" spans="1:1" x14ac:dyDescent="0.35">
      <c r="A47" s="4" t="s">
        <v>99</v>
      </c>
    </row>
    <row r="48" spans="1:1" x14ac:dyDescent="0.35">
      <c r="A48" s="4" t="s">
        <v>101</v>
      </c>
    </row>
    <row r="49" spans="1:1" x14ac:dyDescent="0.35">
      <c r="A49" s="4" t="s">
        <v>102</v>
      </c>
    </row>
    <row r="50" spans="1:1" x14ac:dyDescent="0.35">
      <c r="A50" s="4" t="s">
        <v>103</v>
      </c>
    </row>
    <row r="51" spans="1:1" x14ac:dyDescent="0.35">
      <c r="A51" s="4" t="s">
        <v>104</v>
      </c>
    </row>
    <row r="52" spans="1:1" x14ac:dyDescent="0.35">
      <c r="A52" s="4" t="s">
        <v>106</v>
      </c>
    </row>
    <row r="53" spans="1:1" x14ac:dyDescent="0.35">
      <c r="A53" s="4" t="s">
        <v>107</v>
      </c>
    </row>
    <row r="54" spans="1:1" x14ac:dyDescent="0.35">
      <c r="A54" s="4" t="s">
        <v>108</v>
      </c>
    </row>
    <row r="55" spans="1:1" x14ac:dyDescent="0.35">
      <c r="A55" s="4" t="s">
        <v>109</v>
      </c>
    </row>
    <row r="56" spans="1:1" x14ac:dyDescent="0.35">
      <c r="A56" s="4" t="s">
        <v>111</v>
      </c>
    </row>
    <row r="57" spans="1:1" x14ac:dyDescent="0.35">
      <c r="A57" s="4" t="s">
        <v>112</v>
      </c>
    </row>
    <row r="58" spans="1:1" x14ac:dyDescent="0.35">
      <c r="A58" s="4" t="s">
        <v>113</v>
      </c>
    </row>
    <row r="59" spans="1:1" x14ac:dyDescent="0.35">
      <c r="A59" s="4" t="s">
        <v>115</v>
      </c>
    </row>
    <row r="60" spans="1:1" x14ac:dyDescent="0.35">
      <c r="A60" s="4" t="s">
        <v>116</v>
      </c>
    </row>
    <row r="61" spans="1:1" x14ac:dyDescent="0.35">
      <c r="A61" s="4" t="s">
        <v>118</v>
      </c>
    </row>
    <row r="62" spans="1:1" x14ac:dyDescent="0.35">
      <c r="A62" s="4" t="s">
        <v>119</v>
      </c>
    </row>
    <row r="63" spans="1:1" x14ac:dyDescent="0.35">
      <c r="A63" s="4" t="s">
        <v>120</v>
      </c>
    </row>
    <row r="64" spans="1:1" x14ac:dyDescent="0.35">
      <c r="A64" s="4" t="s">
        <v>122</v>
      </c>
    </row>
    <row r="65" spans="1:1" x14ac:dyDescent="0.35">
      <c r="A65" s="4" t="s">
        <v>123</v>
      </c>
    </row>
    <row r="66" spans="1:1" x14ac:dyDescent="0.35">
      <c r="A66" s="4" t="s">
        <v>125</v>
      </c>
    </row>
    <row r="67" spans="1:1" x14ac:dyDescent="0.35">
      <c r="A67" s="4" t="s">
        <v>126</v>
      </c>
    </row>
    <row r="68" spans="1:1" x14ac:dyDescent="0.35">
      <c r="A68" s="4" t="s">
        <v>128</v>
      </c>
    </row>
    <row r="69" spans="1:1" x14ac:dyDescent="0.35">
      <c r="A69" s="4" t="s">
        <v>129</v>
      </c>
    </row>
    <row r="70" spans="1:1" x14ac:dyDescent="0.35">
      <c r="A70" s="4" t="s">
        <v>131</v>
      </c>
    </row>
    <row r="71" spans="1:1" x14ac:dyDescent="0.35">
      <c r="A71" s="4" t="s">
        <v>132</v>
      </c>
    </row>
    <row r="72" spans="1:1" x14ac:dyDescent="0.35">
      <c r="A72" s="4" t="s">
        <v>134</v>
      </c>
    </row>
    <row r="73" spans="1:1" x14ac:dyDescent="0.35">
      <c r="A73" s="4" t="s">
        <v>135</v>
      </c>
    </row>
    <row r="74" spans="1:1" x14ac:dyDescent="0.35">
      <c r="A74" s="4" t="s">
        <v>137</v>
      </c>
    </row>
    <row r="75" spans="1:1" x14ac:dyDescent="0.35">
      <c r="A75" s="4" t="s">
        <v>139</v>
      </c>
    </row>
    <row r="76" spans="1:1" x14ac:dyDescent="0.35">
      <c r="A76" s="4" t="s">
        <v>141</v>
      </c>
    </row>
    <row r="77" spans="1:1" x14ac:dyDescent="0.35">
      <c r="A77" s="4" t="s">
        <v>143</v>
      </c>
    </row>
    <row r="78" spans="1:1" x14ac:dyDescent="0.35">
      <c r="A78" s="4" t="s">
        <v>145</v>
      </c>
    </row>
    <row r="79" spans="1:1" x14ac:dyDescent="0.35">
      <c r="A79" s="4" t="s">
        <v>147</v>
      </c>
    </row>
    <row r="80" spans="1:1" x14ac:dyDescent="0.35">
      <c r="A80" s="4" t="s">
        <v>149</v>
      </c>
    </row>
    <row r="81" spans="1:1" x14ac:dyDescent="0.35">
      <c r="A81" s="4" t="s">
        <v>150</v>
      </c>
    </row>
    <row r="82" spans="1:1" x14ac:dyDescent="0.35">
      <c r="A82" s="4" t="s">
        <v>151</v>
      </c>
    </row>
    <row r="83" spans="1:1" x14ac:dyDescent="0.35">
      <c r="A83" s="4" t="s">
        <v>152</v>
      </c>
    </row>
    <row r="84" spans="1:1" x14ac:dyDescent="0.35">
      <c r="A84" s="4" t="s">
        <v>153</v>
      </c>
    </row>
    <row r="85" spans="1:1" x14ac:dyDescent="0.35">
      <c r="A85" s="4" t="s">
        <v>154</v>
      </c>
    </row>
    <row r="86" spans="1:1" x14ac:dyDescent="0.35">
      <c r="A86" s="4" t="s">
        <v>156</v>
      </c>
    </row>
    <row r="87" spans="1:1" x14ac:dyDescent="0.35">
      <c r="A87" s="4" t="s">
        <v>158</v>
      </c>
    </row>
    <row r="88" spans="1:1" x14ac:dyDescent="0.35">
      <c r="A88" s="4" t="s">
        <v>159</v>
      </c>
    </row>
    <row r="89" spans="1:1" x14ac:dyDescent="0.35">
      <c r="A89" s="4" t="s">
        <v>160</v>
      </c>
    </row>
    <row r="90" spans="1:1" x14ac:dyDescent="0.35">
      <c r="A90" s="4" t="s">
        <v>161</v>
      </c>
    </row>
    <row r="91" spans="1:1" x14ac:dyDescent="0.35">
      <c r="A91" s="4" t="s">
        <v>162</v>
      </c>
    </row>
    <row r="92" spans="1:1" x14ac:dyDescent="0.35">
      <c r="A92" s="4" t="s">
        <v>163</v>
      </c>
    </row>
    <row r="93" spans="1:1" x14ac:dyDescent="0.35">
      <c r="A93" s="4" t="s">
        <v>165</v>
      </c>
    </row>
    <row r="94" spans="1:1" x14ac:dyDescent="0.35">
      <c r="A94" s="4" t="s">
        <v>167</v>
      </c>
    </row>
    <row r="95" spans="1:1" x14ac:dyDescent="0.35">
      <c r="A95" s="4" t="s">
        <v>169</v>
      </c>
    </row>
    <row r="96" spans="1:1" x14ac:dyDescent="0.35">
      <c r="A96" s="4" t="s">
        <v>171</v>
      </c>
    </row>
    <row r="97" spans="1:1" x14ac:dyDescent="0.35">
      <c r="A97" s="4" t="s">
        <v>172</v>
      </c>
    </row>
    <row r="98" spans="1:1" x14ac:dyDescent="0.35">
      <c r="A98" s="4" t="s">
        <v>173</v>
      </c>
    </row>
    <row r="99" spans="1:1" x14ac:dyDescent="0.35">
      <c r="A99" s="4" t="s">
        <v>175</v>
      </c>
    </row>
    <row r="100" spans="1:1" x14ac:dyDescent="0.35">
      <c r="A100" s="4" t="s">
        <v>177</v>
      </c>
    </row>
    <row r="101" spans="1:1" x14ac:dyDescent="0.35">
      <c r="A101" s="4" t="s">
        <v>179</v>
      </c>
    </row>
    <row r="102" spans="1:1" x14ac:dyDescent="0.35">
      <c r="A102" s="4" t="s">
        <v>181</v>
      </c>
    </row>
    <row r="103" spans="1:1" x14ac:dyDescent="0.35">
      <c r="A103" s="4" t="s">
        <v>184</v>
      </c>
    </row>
    <row r="104" spans="1:1" x14ac:dyDescent="0.35">
      <c r="A104" s="4" t="s">
        <v>185</v>
      </c>
    </row>
    <row r="105" spans="1:1" x14ac:dyDescent="0.35">
      <c r="A105" s="4" t="s">
        <v>186</v>
      </c>
    </row>
    <row r="106" spans="1:1" x14ac:dyDescent="0.35">
      <c r="A106" s="4" t="s">
        <v>188</v>
      </c>
    </row>
    <row r="107" spans="1:1" x14ac:dyDescent="0.35">
      <c r="A107" s="4" t="s">
        <v>189</v>
      </c>
    </row>
    <row r="108" spans="1:1" x14ac:dyDescent="0.35">
      <c r="A108" s="4" t="s">
        <v>190</v>
      </c>
    </row>
    <row r="109" spans="1:1" x14ac:dyDescent="0.35">
      <c r="A109" s="4" t="s">
        <v>191</v>
      </c>
    </row>
    <row r="110" spans="1:1" x14ac:dyDescent="0.35">
      <c r="A110" s="4" t="s">
        <v>192</v>
      </c>
    </row>
    <row r="111" spans="1:1" x14ac:dyDescent="0.35">
      <c r="A111" s="4" t="s">
        <v>194</v>
      </c>
    </row>
    <row r="112" spans="1:1" x14ac:dyDescent="0.35">
      <c r="A112" s="4" t="s">
        <v>195</v>
      </c>
    </row>
    <row r="113" spans="1:1" x14ac:dyDescent="0.35">
      <c r="A113" s="4" t="s">
        <v>196</v>
      </c>
    </row>
    <row r="114" spans="1:1" x14ac:dyDescent="0.35">
      <c r="A114" s="4" t="s">
        <v>198</v>
      </c>
    </row>
    <row r="115" spans="1:1" x14ac:dyDescent="0.35">
      <c r="A115" s="4" t="s">
        <v>200</v>
      </c>
    </row>
    <row r="116" spans="1:1" x14ac:dyDescent="0.35">
      <c r="A116" s="4" t="s">
        <v>202</v>
      </c>
    </row>
    <row r="117" spans="1:1" x14ac:dyDescent="0.35">
      <c r="A117" s="4" t="s">
        <v>203</v>
      </c>
    </row>
    <row r="118" spans="1:1" x14ac:dyDescent="0.35">
      <c r="A118" s="4" t="s">
        <v>205</v>
      </c>
    </row>
    <row r="119" spans="1:1" x14ac:dyDescent="0.35">
      <c r="A119" s="4" t="s">
        <v>206</v>
      </c>
    </row>
    <row r="120" spans="1:1" x14ac:dyDescent="0.35">
      <c r="A120" s="4" t="s">
        <v>207</v>
      </c>
    </row>
    <row r="121" spans="1:1" x14ac:dyDescent="0.35">
      <c r="A121" s="4" t="s">
        <v>208</v>
      </c>
    </row>
    <row r="122" spans="1:1" x14ac:dyDescent="0.35">
      <c r="A122" s="4" t="s">
        <v>209</v>
      </c>
    </row>
    <row r="123" spans="1:1" x14ac:dyDescent="0.35">
      <c r="A123" s="4" t="s">
        <v>210</v>
      </c>
    </row>
    <row r="124" spans="1:1" x14ac:dyDescent="0.35">
      <c r="A124" s="4" t="s">
        <v>212</v>
      </c>
    </row>
    <row r="125" spans="1:1" x14ac:dyDescent="0.35">
      <c r="A125" s="4" t="s">
        <v>213</v>
      </c>
    </row>
    <row r="126" spans="1:1" x14ac:dyDescent="0.35">
      <c r="A126" s="4" t="s">
        <v>215</v>
      </c>
    </row>
    <row r="127" spans="1:1" x14ac:dyDescent="0.35">
      <c r="A127" s="4" t="s">
        <v>216</v>
      </c>
    </row>
    <row r="128" spans="1:1" x14ac:dyDescent="0.35">
      <c r="A128" s="4" t="s">
        <v>217</v>
      </c>
    </row>
    <row r="129" spans="1:1" x14ac:dyDescent="0.35">
      <c r="A129" s="4" t="s">
        <v>218</v>
      </c>
    </row>
    <row r="130" spans="1:1" x14ac:dyDescent="0.35">
      <c r="A130" s="4" t="s">
        <v>219</v>
      </c>
    </row>
    <row r="131" spans="1:1" x14ac:dyDescent="0.35">
      <c r="A131" s="4" t="s">
        <v>220</v>
      </c>
    </row>
    <row r="132" spans="1:1" x14ac:dyDescent="0.35">
      <c r="A132" s="4" t="s">
        <v>221</v>
      </c>
    </row>
    <row r="133" spans="1:1" x14ac:dyDescent="0.35">
      <c r="A133" s="4" t="s">
        <v>222</v>
      </c>
    </row>
    <row r="134" spans="1:1" x14ac:dyDescent="0.35">
      <c r="A134" s="4" t="s">
        <v>223</v>
      </c>
    </row>
    <row r="135" spans="1:1" x14ac:dyDescent="0.35">
      <c r="A135" s="4" t="s">
        <v>224</v>
      </c>
    </row>
    <row r="136" spans="1:1" x14ac:dyDescent="0.35">
      <c r="A136" s="4" t="s">
        <v>225</v>
      </c>
    </row>
    <row r="137" spans="1:1" x14ac:dyDescent="0.35">
      <c r="A137" s="4" t="s">
        <v>226</v>
      </c>
    </row>
    <row r="138" spans="1:1" x14ac:dyDescent="0.35">
      <c r="A138" s="4" t="s">
        <v>227</v>
      </c>
    </row>
    <row r="139" spans="1:1" x14ac:dyDescent="0.35">
      <c r="A139" s="4" t="s">
        <v>228</v>
      </c>
    </row>
    <row r="140" spans="1:1" x14ac:dyDescent="0.35">
      <c r="A140" s="4" t="s">
        <v>229</v>
      </c>
    </row>
    <row r="141" spans="1:1" x14ac:dyDescent="0.35">
      <c r="A141" s="4" t="s">
        <v>230</v>
      </c>
    </row>
    <row r="142" spans="1:1" x14ac:dyDescent="0.35">
      <c r="A142" s="4" t="s">
        <v>231</v>
      </c>
    </row>
    <row r="143" spans="1:1" x14ac:dyDescent="0.35">
      <c r="A143" s="4" t="s">
        <v>232</v>
      </c>
    </row>
    <row r="144" spans="1:1" x14ac:dyDescent="0.35">
      <c r="A144" s="4" t="s">
        <v>233</v>
      </c>
    </row>
    <row r="145" spans="1:1" x14ac:dyDescent="0.35">
      <c r="A145" s="4" t="s">
        <v>235</v>
      </c>
    </row>
    <row r="146" spans="1:1" x14ac:dyDescent="0.35">
      <c r="A146" s="4" t="s">
        <v>237</v>
      </c>
    </row>
    <row r="147" spans="1:1" x14ac:dyDescent="0.35">
      <c r="A147" s="4" t="s">
        <v>238</v>
      </c>
    </row>
    <row r="148" spans="1:1" x14ac:dyDescent="0.35">
      <c r="A148" s="4" t="s">
        <v>239</v>
      </c>
    </row>
    <row r="149" spans="1:1" x14ac:dyDescent="0.35">
      <c r="A149" s="4" t="s">
        <v>240</v>
      </c>
    </row>
    <row r="150" spans="1:1" x14ac:dyDescent="0.35">
      <c r="A150" s="4" t="s">
        <v>241</v>
      </c>
    </row>
    <row r="151" spans="1:1" x14ac:dyDescent="0.35">
      <c r="A151" s="4" t="s">
        <v>242</v>
      </c>
    </row>
    <row r="152" spans="1:1" x14ac:dyDescent="0.35">
      <c r="A152" s="4" t="s">
        <v>243</v>
      </c>
    </row>
    <row r="153" spans="1:1" x14ac:dyDescent="0.35">
      <c r="A153" s="4" t="s">
        <v>244</v>
      </c>
    </row>
    <row r="154" spans="1:1" x14ac:dyDescent="0.35">
      <c r="A154" s="4" t="s">
        <v>246</v>
      </c>
    </row>
    <row r="155" spans="1:1" x14ac:dyDescent="0.35">
      <c r="A155" s="4" t="s">
        <v>247</v>
      </c>
    </row>
    <row r="156" spans="1:1" x14ac:dyDescent="0.35">
      <c r="A156" s="4" t="s">
        <v>248</v>
      </c>
    </row>
    <row r="157" spans="1:1" x14ac:dyDescent="0.35">
      <c r="A157" s="4" t="s">
        <v>249</v>
      </c>
    </row>
    <row r="158" spans="1:1" x14ac:dyDescent="0.35">
      <c r="A158" s="4" t="s">
        <v>251</v>
      </c>
    </row>
    <row r="159" spans="1:1" x14ac:dyDescent="0.35">
      <c r="A159" s="4" t="s">
        <v>252</v>
      </c>
    </row>
    <row r="160" spans="1:1" x14ac:dyDescent="0.35">
      <c r="A160" s="4" t="s">
        <v>253</v>
      </c>
    </row>
    <row r="161" spans="1:1" x14ac:dyDescent="0.35">
      <c r="A161" s="4" t="s">
        <v>254</v>
      </c>
    </row>
    <row r="162" spans="1:1" x14ac:dyDescent="0.35">
      <c r="A162" s="4" t="s">
        <v>255</v>
      </c>
    </row>
    <row r="163" spans="1:1" x14ac:dyDescent="0.35">
      <c r="A163" s="4" t="s">
        <v>256</v>
      </c>
    </row>
    <row r="164" spans="1:1" x14ac:dyDescent="0.35">
      <c r="A164" s="4" t="s">
        <v>258</v>
      </c>
    </row>
    <row r="165" spans="1:1" x14ac:dyDescent="0.35">
      <c r="A165" s="4" t="s">
        <v>260</v>
      </c>
    </row>
    <row r="166" spans="1:1" x14ac:dyDescent="0.35">
      <c r="A166" s="4" t="s">
        <v>262</v>
      </c>
    </row>
    <row r="167" spans="1:1" x14ac:dyDescent="0.35">
      <c r="A167" s="4" t="s">
        <v>263</v>
      </c>
    </row>
    <row r="168" spans="1:1" x14ac:dyDescent="0.35">
      <c r="A168" s="4" t="s">
        <v>264</v>
      </c>
    </row>
    <row r="169" spans="1:1" x14ac:dyDescent="0.35">
      <c r="A169" s="4" t="s">
        <v>266</v>
      </c>
    </row>
    <row r="170" spans="1:1" x14ac:dyDescent="0.35">
      <c r="A170" s="4" t="s">
        <v>267</v>
      </c>
    </row>
    <row r="171" spans="1:1" x14ac:dyDescent="0.35">
      <c r="A171" s="4" t="s">
        <v>268</v>
      </c>
    </row>
    <row r="172" spans="1:1" x14ac:dyDescent="0.35">
      <c r="A172" s="4" t="s">
        <v>269</v>
      </c>
    </row>
    <row r="173" spans="1:1" x14ac:dyDescent="0.35">
      <c r="A173" s="4" t="s">
        <v>270</v>
      </c>
    </row>
    <row r="174" spans="1:1" x14ac:dyDescent="0.35">
      <c r="A174" s="4" t="s">
        <v>271</v>
      </c>
    </row>
    <row r="175" spans="1:1" x14ac:dyDescent="0.35">
      <c r="A175" s="4" t="s">
        <v>272</v>
      </c>
    </row>
    <row r="176" spans="1:1" x14ac:dyDescent="0.35">
      <c r="A176" s="4" t="s">
        <v>273</v>
      </c>
    </row>
    <row r="177" spans="1:1" x14ac:dyDescent="0.35">
      <c r="A177" s="4" t="s">
        <v>274</v>
      </c>
    </row>
    <row r="178" spans="1:1" x14ac:dyDescent="0.35">
      <c r="A178" s="4" t="s">
        <v>275</v>
      </c>
    </row>
    <row r="179" spans="1:1" x14ac:dyDescent="0.35">
      <c r="A179" s="4" t="s">
        <v>276</v>
      </c>
    </row>
    <row r="180" spans="1:1" x14ac:dyDescent="0.35">
      <c r="A180" s="4" t="s">
        <v>277</v>
      </c>
    </row>
    <row r="181" spans="1:1" x14ac:dyDescent="0.35">
      <c r="A181" s="4" t="s">
        <v>279</v>
      </c>
    </row>
    <row r="182" spans="1:1" x14ac:dyDescent="0.35">
      <c r="A182" s="4" t="s">
        <v>281</v>
      </c>
    </row>
    <row r="183" spans="1:1" x14ac:dyDescent="0.35">
      <c r="A183" s="4" t="s">
        <v>283</v>
      </c>
    </row>
    <row r="184" spans="1:1" x14ac:dyDescent="0.35">
      <c r="A184" s="4" t="s">
        <v>284</v>
      </c>
    </row>
    <row r="185" spans="1:1" x14ac:dyDescent="0.35">
      <c r="A185" s="4" t="s">
        <v>285</v>
      </c>
    </row>
    <row r="186" spans="1:1" x14ac:dyDescent="0.35">
      <c r="A186" s="4" t="s">
        <v>287</v>
      </c>
    </row>
    <row r="187" spans="1:1" x14ac:dyDescent="0.35">
      <c r="A187" s="4" t="s">
        <v>288</v>
      </c>
    </row>
    <row r="188" spans="1:1" x14ac:dyDescent="0.35">
      <c r="A188" s="4" t="s">
        <v>290</v>
      </c>
    </row>
    <row r="189" spans="1:1" x14ac:dyDescent="0.35">
      <c r="A189" s="4" t="s">
        <v>291</v>
      </c>
    </row>
    <row r="190" spans="1:1" x14ac:dyDescent="0.35">
      <c r="A190" s="4" t="s">
        <v>292</v>
      </c>
    </row>
    <row r="191" spans="1:1" x14ac:dyDescent="0.35">
      <c r="A191" s="4" t="s">
        <v>293</v>
      </c>
    </row>
    <row r="192" spans="1:1" x14ac:dyDescent="0.35">
      <c r="A192" s="4" t="s">
        <v>295</v>
      </c>
    </row>
    <row r="193" spans="1:1" x14ac:dyDescent="0.35">
      <c r="A193" s="4" t="s">
        <v>296</v>
      </c>
    </row>
    <row r="194" spans="1:1" x14ac:dyDescent="0.35">
      <c r="A194" s="4" t="s">
        <v>297</v>
      </c>
    </row>
    <row r="195" spans="1:1" x14ac:dyDescent="0.35">
      <c r="A195" s="4" t="s">
        <v>299</v>
      </c>
    </row>
    <row r="196" spans="1:1" x14ac:dyDescent="0.35">
      <c r="A196" s="4" t="s">
        <v>300</v>
      </c>
    </row>
    <row r="197" spans="1:1" x14ac:dyDescent="0.35">
      <c r="A197" s="4" t="s">
        <v>301</v>
      </c>
    </row>
    <row r="198" spans="1:1" x14ac:dyDescent="0.35">
      <c r="A198" s="4" t="s">
        <v>303</v>
      </c>
    </row>
    <row r="199" spans="1:1" x14ac:dyDescent="0.35">
      <c r="A199" s="4" t="s">
        <v>305</v>
      </c>
    </row>
    <row r="200" spans="1:1" x14ac:dyDescent="0.35">
      <c r="A200" s="4" t="s">
        <v>306</v>
      </c>
    </row>
    <row r="201" spans="1:1" x14ac:dyDescent="0.35">
      <c r="A201" s="4" t="s">
        <v>307</v>
      </c>
    </row>
    <row r="202" spans="1:1" x14ac:dyDescent="0.35">
      <c r="A202" s="4" t="s">
        <v>308</v>
      </c>
    </row>
    <row r="203" spans="1:1" x14ac:dyDescent="0.35">
      <c r="A203" s="4" t="s">
        <v>310</v>
      </c>
    </row>
    <row r="204" spans="1:1" x14ac:dyDescent="0.35">
      <c r="A204" s="4" t="s">
        <v>311</v>
      </c>
    </row>
    <row r="205" spans="1:1" x14ac:dyDescent="0.35">
      <c r="A205" s="4" t="s">
        <v>312</v>
      </c>
    </row>
    <row r="206" spans="1:1" x14ac:dyDescent="0.35">
      <c r="A206" s="4" t="s">
        <v>313</v>
      </c>
    </row>
    <row r="207" spans="1:1" x14ac:dyDescent="0.35">
      <c r="A207" s="4" t="s">
        <v>314</v>
      </c>
    </row>
    <row r="208" spans="1:1" x14ac:dyDescent="0.35">
      <c r="A208" s="4" t="s">
        <v>315</v>
      </c>
    </row>
    <row r="209" spans="1:1" x14ac:dyDescent="0.35">
      <c r="A209" s="4" t="s">
        <v>316</v>
      </c>
    </row>
    <row r="210" spans="1:1" x14ac:dyDescent="0.35">
      <c r="A210" s="4" t="s">
        <v>317</v>
      </c>
    </row>
    <row r="211" spans="1:1" x14ac:dyDescent="0.35">
      <c r="A211" s="4" t="s">
        <v>319</v>
      </c>
    </row>
    <row r="212" spans="1:1" x14ac:dyDescent="0.35">
      <c r="A212" s="4" t="s">
        <v>320</v>
      </c>
    </row>
    <row r="213" spans="1:1" x14ac:dyDescent="0.35">
      <c r="A213" s="4" t="s">
        <v>321</v>
      </c>
    </row>
    <row r="214" spans="1:1" x14ac:dyDescent="0.35">
      <c r="A214" s="4" t="s">
        <v>322</v>
      </c>
    </row>
    <row r="215" spans="1:1" x14ac:dyDescent="0.35">
      <c r="A215" s="4" t="s">
        <v>324</v>
      </c>
    </row>
    <row r="216" spans="1:1" x14ac:dyDescent="0.35">
      <c r="A216" s="4" t="s">
        <v>325</v>
      </c>
    </row>
    <row r="217" spans="1:1" x14ac:dyDescent="0.35">
      <c r="A217" s="4" t="s">
        <v>326</v>
      </c>
    </row>
    <row r="218" spans="1:1" x14ac:dyDescent="0.35">
      <c r="A218" s="4" t="s">
        <v>327</v>
      </c>
    </row>
    <row r="219" spans="1:1" x14ac:dyDescent="0.35">
      <c r="A219" s="4" t="s">
        <v>328</v>
      </c>
    </row>
    <row r="220" spans="1:1" x14ac:dyDescent="0.35">
      <c r="A220" s="4" t="s">
        <v>330</v>
      </c>
    </row>
    <row r="221" spans="1:1" x14ac:dyDescent="0.35">
      <c r="A221" s="4" t="s">
        <v>331</v>
      </c>
    </row>
    <row r="222" spans="1:1" x14ac:dyDescent="0.35">
      <c r="A222" s="4" t="s">
        <v>332</v>
      </c>
    </row>
    <row r="223" spans="1:1" x14ac:dyDescent="0.35">
      <c r="A223" s="4" t="s">
        <v>333</v>
      </c>
    </row>
    <row r="224" spans="1:1" x14ac:dyDescent="0.35">
      <c r="A224" s="4" t="s">
        <v>335</v>
      </c>
    </row>
    <row r="225" spans="1:1" x14ac:dyDescent="0.35">
      <c r="A225" s="4" t="s">
        <v>336</v>
      </c>
    </row>
    <row r="226" spans="1:1" x14ac:dyDescent="0.35">
      <c r="A226" s="4" t="s">
        <v>337</v>
      </c>
    </row>
    <row r="227" spans="1:1" x14ac:dyDescent="0.35">
      <c r="A227" s="4" t="s">
        <v>338</v>
      </c>
    </row>
    <row r="228" spans="1:1" x14ac:dyDescent="0.35">
      <c r="A228" s="4" t="s">
        <v>339</v>
      </c>
    </row>
    <row r="229" spans="1:1" x14ac:dyDescent="0.35">
      <c r="A229" s="4" t="s">
        <v>340</v>
      </c>
    </row>
    <row r="230" spans="1:1" x14ac:dyDescent="0.35">
      <c r="A230" s="4" t="s">
        <v>342</v>
      </c>
    </row>
    <row r="231" spans="1:1" x14ac:dyDescent="0.35">
      <c r="A231" s="4" t="s">
        <v>343</v>
      </c>
    </row>
    <row r="232" spans="1:1" x14ac:dyDescent="0.35">
      <c r="A232" s="4" t="s">
        <v>344</v>
      </c>
    </row>
    <row r="233" spans="1:1" x14ac:dyDescent="0.35">
      <c r="A233" s="4" t="s">
        <v>345</v>
      </c>
    </row>
    <row r="234" spans="1:1" x14ac:dyDescent="0.35">
      <c r="A234" s="4" t="s">
        <v>347</v>
      </c>
    </row>
    <row r="235" spans="1:1" x14ac:dyDescent="0.35">
      <c r="A235" s="4" t="s">
        <v>348</v>
      </c>
    </row>
    <row r="236" spans="1:1" x14ac:dyDescent="0.35">
      <c r="A236" s="4" t="s">
        <v>349</v>
      </c>
    </row>
    <row r="237" spans="1:1" x14ac:dyDescent="0.35">
      <c r="A237" s="4" t="s">
        <v>350</v>
      </c>
    </row>
    <row r="238" spans="1:1" x14ac:dyDescent="0.35">
      <c r="A238" s="4" t="s">
        <v>351</v>
      </c>
    </row>
    <row r="239" spans="1:1" x14ac:dyDescent="0.35">
      <c r="A239" s="4" t="s">
        <v>352</v>
      </c>
    </row>
    <row r="240" spans="1:1" x14ac:dyDescent="0.35">
      <c r="A240" s="4" t="s">
        <v>353</v>
      </c>
    </row>
    <row r="241" spans="1:1" x14ac:dyDescent="0.35">
      <c r="A241" s="4" t="s">
        <v>355</v>
      </c>
    </row>
    <row r="242" spans="1:1" x14ac:dyDescent="0.35">
      <c r="A242" s="4" t="s">
        <v>356</v>
      </c>
    </row>
    <row r="243" spans="1:1" x14ac:dyDescent="0.35">
      <c r="A243" s="4" t="s">
        <v>357</v>
      </c>
    </row>
    <row r="244" spans="1:1" x14ac:dyDescent="0.35">
      <c r="A244" s="4" t="s">
        <v>358</v>
      </c>
    </row>
    <row r="245" spans="1:1" x14ac:dyDescent="0.35">
      <c r="A245" s="4" t="s">
        <v>359</v>
      </c>
    </row>
    <row r="246" spans="1:1" x14ac:dyDescent="0.35">
      <c r="A246" s="4" t="s">
        <v>360</v>
      </c>
    </row>
    <row r="247" spans="1:1" x14ac:dyDescent="0.35">
      <c r="A247" s="4" t="s">
        <v>361</v>
      </c>
    </row>
    <row r="248" spans="1:1" x14ac:dyDescent="0.35">
      <c r="A248" s="4" t="s">
        <v>362</v>
      </c>
    </row>
    <row r="249" spans="1:1" x14ac:dyDescent="0.35">
      <c r="A249" s="4" t="s">
        <v>364</v>
      </c>
    </row>
    <row r="250" spans="1:1" x14ac:dyDescent="0.35">
      <c r="A250" s="4" t="s">
        <v>365</v>
      </c>
    </row>
    <row r="251" spans="1:1" x14ac:dyDescent="0.35">
      <c r="A251" s="4" t="s">
        <v>367</v>
      </c>
    </row>
    <row r="252" spans="1:1" x14ac:dyDescent="0.35">
      <c r="A252" s="4" t="s">
        <v>368</v>
      </c>
    </row>
    <row r="253" spans="1:1" x14ac:dyDescent="0.35">
      <c r="A253" s="4" t="s">
        <v>369</v>
      </c>
    </row>
    <row r="254" spans="1:1" x14ac:dyDescent="0.35">
      <c r="A254" s="4" t="s">
        <v>370</v>
      </c>
    </row>
    <row r="255" spans="1:1" x14ac:dyDescent="0.35">
      <c r="A255" s="4" t="s">
        <v>371</v>
      </c>
    </row>
    <row r="256" spans="1:1" x14ac:dyDescent="0.35">
      <c r="A256" s="4" t="s">
        <v>373</v>
      </c>
    </row>
    <row r="257" spans="1:1" x14ac:dyDescent="0.35">
      <c r="A257" s="4" t="s">
        <v>374</v>
      </c>
    </row>
    <row r="258" spans="1:1" x14ac:dyDescent="0.35">
      <c r="A258" s="4" t="s">
        <v>375</v>
      </c>
    </row>
    <row r="259" spans="1:1" x14ac:dyDescent="0.35">
      <c r="A259" s="4" t="s">
        <v>376</v>
      </c>
    </row>
    <row r="260" spans="1:1" x14ac:dyDescent="0.35">
      <c r="A260" s="4" t="s">
        <v>377</v>
      </c>
    </row>
    <row r="261" spans="1:1" x14ac:dyDescent="0.35">
      <c r="A261" s="4" t="s">
        <v>378</v>
      </c>
    </row>
    <row r="262" spans="1:1" x14ac:dyDescent="0.35">
      <c r="A262" s="4" t="s">
        <v>380</v>
      </c>
    </row>
    <row r="263" spans="1:1" x14ac:dyDescent="0.35">
      <c r="A263" s="4" t="s">
        <v>381</v>
      </c>
    </row>
    <row r="264" spans="1:1" x14ac:dyDescent="0.35">
      <c r="A264" s="4" t="s">
        <v>382</v>
      </c>
    </row>
    <row r="265" spans="1:1" x14ac:dyDescent="0.35">
      <c r="A265" s="4" t="s">
        <v>384</v>
      </c>
    </row>
    <row r="266" spans="1:1" x14ac:dyDescent="0.35">
      <c r="A266" s="4" t="s">
        <v>385</v>
      </c>
    </row>
    <row r="267" spans="1:1" x14ac:dyDescent="0.35">
      <c r="A267" s="4" t="s">
        <v>386</v>
      </c>
    </row>
    <row r="268" spans="1:1" x14ac:dyDescent="0.35">
      <c r="A268" s="4" t="s">
        <v>388</v>
      </c>
    </row>
    <row r="269" spans="1:1" x14ac:dyDescent="0.35">
      <c r="A269" s="4" t="s">
        <v>390</v>
      </c>
    </row>
    <row r="270" spans="1:1" x14ac:dyDescent="0.35">
      <c r="A270" s="4" t="s">
        <v>391</v>
      </c>
    </row>
    <row r="271" spans="1:1" x14ac:dyDescent="0.35">
      <c r="A271" s="4" t="s">
        <v>392</v>
      </c>
    </row>
    <row r="272" spans="1:1" x14ac:dyDescent="0.35">
      <c r="A272" s="4" t="s">
        <v>395</v>
      </c>
    </row>
    <row r="273" spans="1:1" x14ac:dyDescent="0.35">
      <c r="A273" s="4" t="s">
        <v>396</v>
      </c>
    </row>
    <row r="274" spans="1:1" x14ac:dyDescent="0.35">
      <c r="A274" s="4" t="s">
        <v>397</v>
      </c>
    </row>
    <row r="275" spans="1:1" x14ac:dyDescent="0.35">
      <c r="A275" s="4" t="s">
        <v>398</v>
      </c>
    </row>
    <row r="276" spans="1:1" x14ac:dyDescent="0.35">
      <c r="A276" s="4" t="s">
        <v>399</v>
      </c>
    </row>
    <row r="277" spans="1:1" x14ac:dyDescent="0.35">
      <c r="A277" s="4" t="s">
        <v>401</v>
      </c>
    </row>
    <row r="278" spans="1:1" x14ac:dyDescent="0.35">
      <c r="A278" s="4" t="s">
        <v>402</v>
      </c>
    </row>
    <row r="279" spans="1:1" x14ac:dyDescent="0.35">
      <c r="A279" s="4" t="s">
        <v>403</v>
      </c>
    </row>
    <row r="280" spans="1:1" x14ac:dyDescent="0.35">
      <c r="A280" s="4" t="s">
        <v>404</v>
      </c>
    </row>
    <row r="281" spans="1:1" x14ac:dyDescent="0.35">
      <c r="A281" s="4" t="s">
        <v>405</v>
      </c>
    </row>
    <row r="282" spans="1:1" x14ac:dyDescent="0.35">
      <c r="A282" s="4" t="s">
        <v>406</v>
      </c>
    </row>
    <row r="283" spans="1:1" x14ac:dyDescent="0.35">
      <c r="A283" s="4" t="s">
        <v>407</v>
      </c>
    </row>
    <row r="284" spans="1:1" x14ac:dyDescent="0.35">
      <c r="A284" s="4" t="s">
        <v>408</v>
      </c>
    </row>
    <row r="285" spans="1:1" x14ac:dyDescent="0.35">
      <c r="A285" s="4" t="s">
        <v>409</v>
      </c>
    </row>
    <row r="286" spans="1:1" x14ac:dyDescent="0.35">
      <c r="A286" s="4" t="s">
        <v>411</v>
      </c>
    </row>
    <row r="287" spans="1:1" x14ac:dyDescent="0.35">
      <c r="A287" s="4" t="s">
        <v>412</v>
      </c>
    </row>
    <row r="288" spans="1:1" x14ac:dyDescent="0.35">
      <c r="A288" s="4" t="s">
        <v>413</v>
      </c>
    </row>
    <row r="289" spans="1:1" x14ac:dyDescent="0.35">
      <c r="A289" s="4" t="s">
        <v>414</v>
      </c>
    </row>
    <row r="290" spans="1:1" x14ac:dyDescent="0.35">
      <c r="A290" s="4" t="s">
        <v>416</v>
      </c>
    </row>
    <row r="291" spans="1:1" x14ac:dyDescent="0.35">
      <c r="A291" s="4" t="s">
        <v>417</v>
      </c>
    </row>
    <row r="292" spans="1:1" x14ac:dyDescent="0.35">
      <c r="A292" s="4" t="s">
        <v>418</v>
      </c>
    </row>
    <row r="293" spans="1:1" x14ac:dyDescent="0.35">
      <c r="A293" s="4" t="s">
        <v>420</v>
      </c>
    </row>
    <row r="294" spans="1:1" x14ac:dyDescent="0.35">
      <c r="A294" s="4" t="s">
        <v>421</v>
      </c>
    </row>
    <row r="295" spans="1:1" x14ac:dyDescent="0.35">
      <c r="A295" s="4" t="s">
        <v>423</v>
      </c>
    </row>
    <row r="296" spans="1:1" x14ac:dyDescent="0.35">
      <c r="A296" s="4" t="s">
        <v>424</v>
      </c>
    </row>
    <row r="297" spans="1:1" x14ac:dyDescent="0.35">
      <c r="A297" s="4" t="s">
        <v>425</v>
      </c>
    </row>
    <row r="298" spans="1:1" x14ac:dyDescent="0.35">
      <c r="A298" s="4" t="s">
        <v>426</v>
      </c>
    </row>
    <row r="299" spans="1:1" x14ac:dyDescent="0.35">
      <c r="A299" s="4" t="s">
        <v>427</v>
      </c>
    </row>
    <row r="300" spans="1:1" x14ac:dyDescent="0.35">
      <c r="A300" s="4" t="s">
        <v>428</v>
      </c>
    </row>
    <row r="301" spans="1:1" x14ac:dyDescent="0.35">
      <c r="A301" s="4" t="s">
        <v>430</v>
      </c>
    </row>
    <row r="302" spans="1:1" x14ac:dyDescent="0.35">
      <c r="A302" s="4" t="s">
        <v>432</v>
      </c>
    </row>
    <row r="303" spans="1:1" x14ac:dyDescent="0.35">
      <c r="A303" s="4" t="s">
        <v>433</v>
      </c>
    </row>
    <row r="304" spans="1:1" x14ac:dyDescent="0.35">
      <c r="A304" s="4" t="s">
        <v>434</v>
      </c>
    </row>
    <row r="305" spans="1:1" x14ac:dyDescent="0.35">
      <c r="A305" s="4" t="s">
        <v>435</v>
      </c>
    </row>
    <row r="306" spans="1:1" x14ac:dyDescent="0.35">
      <c r="A306" s="4" t="s">
        <v>436</v>
      </c>
    </row>
    <row r="307" spans="1:1" x14ac:dyDescent="0.35">
      <c r="A307" s="4" t="s">
        <v>437</v>
      </c>
    </row>
    <row r="308" spans="1:1" x14ac:dyDescent="0.35">
      <c r="A308" s="4" t="s">
        <v>438</v>
      </c>
    </row>
    <row r="309" spans="1:1" x14ac:dyDescent="0.35">
      <c r="A309" s="4" t="s">
        <v>439</v>
      </c>
    </row>
    <row r="310" spans="1:1" x14ac:dyDescent="0.35">
      <c r="A310" s="4" t="s">
        <v>440</v>
      </c>
    </row>
    <row r="311" spans="1:1" x14ac:dyDescent="0.35">
      <c r="A311" s="4" t="s">
        <v>441</v>
      </c>
    </row>
    <row r="312" spans="1:1" x14ac:dyDescent="0.35">
      <c r="A312" s="4" t="s">
        <v>442</v>
      </c>
    </row>
    <row r="313" spans="1:1" x14ac:dyDescent="0.35">
      <c r="A313" s="4" t="s">
        <v>443</v>
      </c>
    </row>
    <row r="314" spans="1:1" x14ac:dyDescent="0.35">
      <c r="A314" s="4" t="s">
        <v>444</v>
      </c>
    </row>
    <row r="315" spans="1:1" x14ac:dyDescent="0.35">
      <c r="A315" s="4" t="s">
        <v>445</v>
      </c>
    </row>
    <row r="316" spans="1:1" x14ac:dyDescent="0.35">
      <c r="A316" s="4" t="s">
        <v>446</v>
      </c>
    </row>
    <row r="317" spans="1:1" x14ac:dyDescent="0.35">
      <c r="A317" s="4" t="s">
        <v>447</v>
      </c>
    </row>
    <row r="318" spans="1:1" x14ac:dyDescent="0.35">
      <c r="A318" s="4" t="s">
        <v>448</v>
      </c>
    </row>
    <row r="319" spans="1:1" x14ac:dyDescent="0.35">
      <c r="A319" s="4" t="s">
        <v>449</v>
      </c>
    </row>
    <row r="320" spans="1:1" x14ac:dyDescent="0.35">
      <c r="A320" s="4" t="s">
        <v>450</v>
      </c>
    </row>
    <row r="321" spans="1:1" x14ac:dyDescent="0.35">
      <c r="A321" s="4" t="s">
        <v>451</v>
      </c>
    </row>
    <row r="322" spans="1:1" x14ac:dyDescent="0.35">
      <c r="A322" s="4" t="s">
        <v>452</v>
      </c>
    </row>
    <row r="323" spans="1:1" x14ac:dyDescent="0.35">
      <c r="A323" s="4" t="s">
        <v>453</v>
      </c>
    </row>
    <row r="324" spans="1:1" x14ac:dyDescent="0.35">
      <c r="A324" s="4" t="s">
        <v>454</v>
      </c>
    </row>
    <row r="325" spans="1:1" x14ac:dyDescent="0.35">
      <c r="A325" s="4" t="s">
        <v>455</v>
      </c>
    </row>
    <row r="326" spans="1:1" x14ac:dyDescent="0.35">
      <c r="A326" s="4" t="s">
        <v>456</v>
      </c>
    </row>
    <row r="327" spans="1:1" x14ac:dyDescent="0.35">
      <c r="A327" s="4" t="s">
        <v>457</v>
      </c>
    </row>
    <row r="328" spans="1:1" x14ac:dyDescent="0.35">
      <c r="A328" s="4" t="s">
        <v>458</v>
      </c>
    </row>
    <row r="329" spans="1:1" x14ac:dyDescent="0.35">
      <c r="A329" s="4" t="s">
        <v>459</v>
      </c>
    </row>
    <row r="330" spans="1:1" x14ac:dyDescent="0.35">
      <c r="A330" s="4" t="s">
        <v>460</v>
      </c>
    </row>
    <row r="331" spans="1:1" x14ac:dyDescent="0.35">
      <c r="A331" s="4" t="s">
        <v>461</v>
      </c>
    </row>
    <row r="332" spans="1:1" x14ac:dyDescent="0.35">
      <c r="A332" s="4" t="s">
        <v>463</v>
      </c>
    </row>
    <row r="333" spans="1:1" x14ac:dyDescent="0.35">
      <c r="A333" s="4" t="s">
        <v>464</v>
      </c>
    </row>
    <row r="334" spans="1:1" x14ac:dyDescent="0.35">
      <c r="A334" s="4" t="s">
        <v>465</v>
      </c>
    </row>
    <row r="335" spans="1:1" x14ac:dyDescent="0.35">
      <c r="A335" s="4" t="s">
        <v>466</v>
      </c>
    </row>
    <row r="336" spans="1:1" x14ac:dyDescent="0.35">
      <c r="A336" s="4" t="s">
        <v>467</v>
      </c>
    </row>
    <row r="337" spans="1:1" x14ac:dyDescent="0.35">
      <c r="A337" s="4" t="s">
        <v>468</v>
      </c>
    </row>
    <row r="338" spans="1:1" x14ac:dyDescent="0.35">
      <c r="A338" s="4" t="s">
        <v>469</v>
      </c>
    </row>
    <row r="339" spans="1:1" x14ac:dyDescent="0.35">
      <c r="A339" s="4" t="s">
        <v>470</v>
      </c>
    </row>
    <row r="340" spans="1:1" x14ac:dyDescent="0.35">
      <c r="A340" s="4" t="s">
        <v>471</v>
      </c>
    </row>
    <row r="341" spans="1:1" x14ac:dyDescent="0.35">
      <c r="A341" s="4" t="s">
        <v>472</v>
      </c>
    </row>
    <row r="342" spans="1:1" x14ac:dyDescent="0.35">
      <c r="A342" s="4" t="s">
        <v>473</v>
      </c>
    </row>
    <row r="343" spans="1:1" x14ac:dyDescent="0.35">
      <c r="A343" s="4" t="s">
        <v>474</v>
      </c>
    </row>
    <row r="344" spans="1:1" x14ac:dyDescent="0.35">
      <c r="A344" s="4" t="s">
        <v>475</v>
      </c>
    </row>
    <row r="345" spans="1:1" x14ac:dyDescent="0.35">
      <c r="A345" s="4" t="s">
        <v>476</v>
      </c>
    </row>
    <row r="346" spans="1:1" x14ac:dyDescent="0.35">
      <c r="A346" s="4" t="s">
        <v>477</v>
      </c>
    </row>
    <row r="347" spans="1:1" x14ac:dyDescent="0.35">
      <c r="A347" s="4" t="s">
        <v>479</v>
      </c>
    </row>
    <row r="348" spans="1:1" x14ac:dyDescent="0.35">
      <c r="A348" s="4" t="s">
        <v>481</v>
      </c>
    </row>
    <row r="349" spans="1:1" x14ac:dyDescent="0.35">
      <c r="A349" s="4" t="s">
        <v>482</v>
      </c>
    </row>
    <row r="350" spans="1:1" x14ac:dyDescent="0.35">
      <c r="A350" s="4" t="s">
        <v>483</v>
      </c>
    </row>
    <row r="351" spans="1:1" x14ac:dyDescent="0.35">
      <c r="A351" s="4" t="s">
        <v>484</v>
      </c>
    </row>
    <row r="352" spans="1:1" x14ac:dyDescent="0.35">
      <c r="A352" s="4" t="s">
        <v>485</v>
      </c>
    </row>
    <row r="353" spans="1:1" x14ac:dyDescent="0.35">
      <c r="A353" s="4" t="s">
        <v>486</v>
      </c>
    </row>
    <row r="354" spans="1:1" x14ac:dyDescent="0.35">
      <c r="A354" s="4" t="s">
        <v>487</v>
      </c>
    </row>
    <row r="355" spans="1:1" x14ac:dyDescent="0.35">
      <c r="A355" s="4" t="s">
        <v>488</v>
      </c>
    </row>
    <row r="356" spans="1:1" x14ac:dyDescent="0.35">
      <c r="A356" s="4" t="s">
        <v>490</v>
      </c>
    </row>
    <row r="357" spans="1:1" x14ac:dyDescent="0.35">
      <c r="A357" s="4" t="s">
        <v>492</v>
      </c>
    </row>
    <row r="358" spans="1:1" x14ac:dyDescent="0.35">
      <c r="A358" s="4" t="s">
        <v>493</v>
      </c>
    </row>
    <row r="359" spans="1:1" x14ac:dyDescent="0.35">
      <c r="A359" s="4" t="s">
        <v>494</v>
      </c>
    </row>
    <row r="360" spans="1:1" x14ac:dyDescent="0.35">
      <c r="A360" s="4" t="s">
        <v>495</v>
      </c>
    </row>
    <row r="361" spans="1:1" x14ac:dyDescent="0.35">
      <c r="A361" s="4" t="s">
        <v>496</v>
      </c>
    </row>
    <row r="362" spans="1:1" x14ac:dyDescent="0.35">
      <c r="A362" s="4" t="s">
        <v>497</v>
      </c>
    </row>
    <row r="363" spans="1:1" x14ac:dyDescent="0.35">
      <c r="A363" s="4" t="s">
        <v>498</v>
      </c>
    </row>
    <row r="364" spans="1:1" x14ac:dyDescent="0.35">
      <c r="A364" s="4" t="s">
        <v>500</v>
      </c>
    </row>
    <row r="365" spans="1:1" x14ac:dyDescent="0.35">
      <c r="A365" s="4" t="s">
        <v>501</v>
      </c>
    </row>
    <row r="366" spans="1:1" x14ac:dyDescent="0.35">
      <c r="A366" s="4" t="s">
        <v>503</v>
      </c>
    </row>
    <row r="367" spans="1:1" x14ac:dyDescent="0.35">
      <c r="A367" s="4" t="s">
        <v>504</v>
      </c>
    </row>
    <row r="368" spans="1:1" x14ac:dyDescent="0.35">
      <c r="A368" s="4" t="s">
        <v>505</v>
      </c>
    </row>
    <row r="369" spans="1:1" x14ac:dyDescent="0.35">
      <c r="A369" s="4" t="s">
        <v>507</v>
      </c>
    </row>
    <row r="370" spans="1:1" x14ac:dyDescent="0.35">
      <c r="A370" s="4" t="s">
        <v>509</v>
      </c>
    </row>
    <row r="371" spans="1:1" x14ac:dyDescent="0.35">
      <c r="A371" s="4" t="s">
        <v>510</v>
      </c>
    </row>
    <row r="372" spans="1:1" x14ac:dyDescent="0.35">
      <c r="A372" s="4" t="s">
        <v>511</v>
      </c>
    </row>
    <row r="373" spans="1:1" x14ac:dyDescent="0.35">
      <c r="A373" s="4" t="s">
        <v>512</v>
      </c>
    </row>
    <row r="374" spans="1:1" x14ac:dyDescent="0.35">
      <c r="A374" s="4" t="s">
        <v>513</v>
      </c>
    </row>
    <row r="375" spans="1:1" x14ac:dyDescent="0.35">
      <c r="A375" s="4" t="s">
        <v>514</v>
      </c>
    </row>
    <row r="376" spans="1:1" x14ac:dyDescent="0.35">
      <c r="A376" s="4" t="s">
        <v>515</v>
      </c>
    </row>
    <row r="377" spans="1:1" x14ac:dyDescent="0.35">
      <c r="A377" s="4" t="s">
        <v>516</v>
      </c>
    </row>
    <row r="378" spans="1:1" x14ac:dyDescent="0.35">
      <c r="A378" s="4" t="s">
        <v>518</v>
      </c>
    </row>
    <row r="379" spans="1:1" x14ac:dyDescent="0.35">
      <c r="A379" s="4" t="s">
        <v>519</v>
      </c>
    </row>
    <row r="380" spans="1:1" x14ac:dyDescent="0.35">
      <c r="A380" s="4" t="s">
        <v>520</v>
      </c>
    </row>
    <row r="381" spans="1:1" x14ac:dyDescent="0.35">
      <c r="A381" s="4" t="s">
        <v>521</v>
      </c>
    </row>
    <row r="382" spans="1:1" x14ac:dyDescent="0.35">
      <c r="A382" s="4" t="s">
        <v>522</v>
      </c>
    </row>
    <row r="383" spans="1:1" x14ac:dyDescent="0.35">
      <c r="A383" s="4" t="s">
        <v>523</v>
      </c>
    </row>
    <row r="384" spans="1:1" x14ac:dyDescent="0.35">
      <c r="A384" s="4" t="s">
        <v>524</v>
      </c>
    </row>
    <row r="385" spans="1:1" x14ac:dyDescent="0.35">
      <c r="A385" s="4" t="s">
        <v>525</v>
      </c>
    </row>
    <row r="386" spans="1:1" x14ac:dyDescent="0.35">
      <c r="A386" s="4" t="s">
        <v>526</v>
      </c>
    </row>
    <row r="387" spans="1:1" x14ac:dyDescent="0.35">
      <c r="A387" s="4" t="s">
        <v>527</v>
      </c>
    </row>
    <row r="388" spans="1:1" x14ac:dyDescent="0.35">
      <c r="A388" s="4" t="s">
        <v>528</v>
      </c>
    </row>
    <row r="389" spans="1:1" x14ac:dyDescent="0.35">
      <c r="A389" s="4" t="s">
        <v>529</v>
      </c>
    </row>
    <row r="390" spans="1:1" x14ac:dyDescent="0.35">
      <c r="A390" s="4" t="s">
        <v>530</v>
      </c>
    </row>
    <row r="391" spans="1:1" x14ac:dyDescent="0.35">
      <c r="A391" s="4" t="s">
        <v>531</v>
      </c>
    </row>
    <row r="392" spans="1:1" x14ac:dyDescent="0.35">
      <c r="A392" s="4" t="s">
        <v>532</v>
      </c>
    </row>
    <row r="393" spans="1:1" x14ac:dyDescent="0.35">
      <c r="A393" s="4" t="s">
        <v>533</v>
      </c>
    </row>
    <row r="394" spans="1:1" x14ac:dyDescent="0.35">
      <c r="A394" s="4" t="s">
        <v>534</v>
      </c>
    </row>
    <row r="395" spans="1:1" x14ac:dyDescent="0.35">
      <c r="A395" s="4" t="s">
        <v>535</v>
      </c>
    </row>
    <row r="396" spans="1:1" x14ac:dyDescent="0.35">
      <c r="A396" s="4" t="s">
        <v>536</v>
      </c>
    </row>
    <row r="397" spans="1:1" x14ac:dyDescent="0.35">
      <c r="A397" s="4" t="s">
        <v>537</v>
      </c>
    </row>
    <row r="398" spans="1:1" x14ac:dyDescent="0.35">
      <c r="A398" s="4" t="s">
        <v>538</v>
      </c>
    </row>
    <row r="399" spans="1:1" x14ac:dyDescent="0.35">
      <c r="A399" s="4" t="s">
        <v>539</v>
      </c>
    </row>
    <row r="400" spans="1:1" x14ac:dyDescent="0.35">
      <c r="A400" s="4" t="s">
        <v>540</v>
      </c>
    </row>
    <row r="401" spans="1:1" x14ac:dyDescent="0.35">
      <c r="A401" s="4" t="s">
        <v>541</v>
      </c>
    </row>
    <row r="402" spans="1:1" x14ac:dyDescent="0.35">
      <c r="A402" s="4" t="s">
        <v>542</v>
      </c>
    </row>
    <row r="403" spans="1:1" x14ac:dyDescent="0.35">
      <c r="A403" s="4" t="s">
        <v>543</v>
      </c>
    </row>
    <row r="404" spans="1:1" x14ac:dyDescent="0.35">
      <c r="A404" s="4" t="s">
        <v>544</v>
      </c>
    </row>
    <row r="405" spans="1:1" x14ac:dyDescent="0.35">
      <c r="A405" s="4" t="s">
        <v>545</v>
      </c>
    </row>
    <row r="406" spans="1:1" x14ac:dyDescent="0.35">
      <c r="A406" s="4" t="s">
        <v>546</v>
      </c>
    </row>
    <row r="407" spans="1:1" x14ac:dyDescent="0.35">
      <c r="A407" s="4" t="s">
        <v>547</v>
      </c>
    </row>
    <row r="408" spans="1:1" x14ac:dyDescent="0.35">
      <c r="A408" s="4" t="s">
        <v>548</v>
      </c>
    </row>
    <row r="409" spans="1:1" x14ac:dyDescent="0.35">
      <c r="A409" s="4" t="s">
        <v>549</v>
      </c>
    </row>
    <row r="410" spans="1:1" x14ac:dyDescent="0.35">
      <c r="A410" s="4" t="s">
        <v>550</v>
      </c>
    </row>
    <row r="411" spans="1:1" x14ac:dyDescent="0.35">
      <c r="A411" s="4" t="s">
        <v>551</v>
      </c>
    </row>
    <row r="412" spans="1:1" x14ac:dyDescent="0.35">
      <c r="A412" s="4" t="s">
        <v>552</v>
      </c>
    </row>
    <row r="413" spans="1:1" x14ac:dyDescent="0.35">
      <c r="A413" s="4" t="s">
        <v>553</v>
      </c>
    </row>
    <row r="414" spans="1:1" x14ac:dyDescent="0.35">
      <c r="A414" s="4" t="s">
        <v>555</v>
      </c>
    </row>
    <row r="415" spans="1:1" x14ac:dyDescent="0.35">
      <c r="A415" s="4" t="s">
        <v>556</v>
      </c>
    </row>
    <row r="416" spans="1:1" x14ac:dyDescent="0.35">
      <c r="A416" s="4" t="s">
        <v>557</v>
      </c>
    </row>
    <row r="417" spans="1:1" x14ac:dyDescent="0.35">
      <c r="A417" s="4" t="s">
        <v>558</v>
      </c>
    </row>
    <row r="418" spans="1:1" x14ac:dyDescent="0.35">
      <c r="A418" s="4" t="s">
        <v>559</v>
      </c>
    </row>
    <row r="419" spans="1:1" x14ac:dyDescent="0.35">
      <c r="A419" s="4" t="s">
        <v>560</v>
      </c>
    </row>
    <row r="420" spans="1:1" x14ac:dyDescent="0.35">
      <c r="A420" s="4" t="s">
        <v>561</v>
      </c>
    </row>
    <row r="421" spans="1:1" x14ac:dyDescent="0.35">
      <c r="A421" s="4" t="s">
        <v>563</v>
      </c>
    </row>
    <row r="422" spans="1:1" x14ac:dyDescent="0.35">
      <c r="A422" s="4" t="s">
        <v>564</v>
      </c>
    </row>
    <row r="423" spans="1:1" x14ac:dyDescent="0.35">
      <c r="A423" s="4" t="s">
        <v>565</v>
      </c>
    </row>
    <row r="424" spans="1:1" x14ac:dyDescent="0.35">
      <c r="A424" s="4" t="s">
        <v>566</v>
      </c>
    </row>
    <row r="425" spans="1:1" x14ac:dyDescent="0.35">
      <c r="A425" s="4" t="s">
        <v>567</v>
      </c>
    </row>
    <row r="426" spans="1:1" x14ac:dyDescent="0.35">
      <c r="A426" s="4" t="s">
        <v>568</v>
      </c>
    </row>
    <row r="427" spans="1:1" x14ac:dyDescent="0.35">
      <c r="A427" s="4" t="s">
        <v>569</v>
      </c>
    </row>
    <row r="428" spans="1:1" x14ac:dyDescent="0.35">
      <c r="A428" s="4" t="s">
        <v>570</v>
      </c>
    </row>
    <row r="429" spans="1:1" x14ac:dyDescent="0.35">
      <c r="A429" s="4" t="s">
        <v>571</v>
      </c>
    </row>
    <row r="430" spans="1:1" x14ac:dyDescent="0.35">
      <c r="A430" s="4" t="s">
        <v>572</v>
      </c>
    </row>
    <row r="431" spans="1:1" x14ac:dyDescent="0.35">
      <c r="A431" s="4" t="s">
        <v>573</v>
      </c>
    </row>
    <row r="432" spans="1:1" x14ac:dyDescent="0.35">
      <c r="A432" s="4" t="s">
        <v>574</v>
      </c>
    </row>
    <row r="433" spans="1:1" x14ac:dyDescent="0.35">
      <c r="A433" s="4" t="s">
        <v>575</v>
      </c>
    </row>
    <row r="434" spans="1:1" x14ac:dyDescent="0.35">
      <c r="A434" s="4" t="s">
        <v>578</v>
      </c>
    </row>
    <row r="435" spans="1:1" x14ac:dyDescent="0.35">
      <c r="A435" s="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AF7A-E329-44D4-85A4-85C33C62DA94}">
  <dimension ref="A3:G17"/>
  <sheetViews>
    <sheetView workbookViewId="0">
      <selection activeCell="A4" sqref="A4:G15"/>
    </sheetView>
  </sheetViews>
  <sheetFormatPr defaultRowHeight="14.5" x14ac:dyDescent="0.35"/>
  <cols>
    <col min="1" max="1" width="26.453125" bestFit="1" customWidth="1"/>
    <col min="2" max="2" width="15.6328125" bestFit="1" customWidth="1"/>
    <col min="3" max="5" width="11.81640625" bestFit="1" customWidth="1"/>
    <col min="6" max="6" width="6.90625" bestFit="1" customWidth="1"/>
    <col min="7" max="7" width="11.81640625" bestFit="1" customWidth="1"/>
    <col min="8" max="8" width="21.54296875" bestFit="1" customWidth="1"/>
    <col min="9" max="10" width="11.81640625" bestFit="1" customWidth="1"/>
    <col min="11" max="11" width="26.453125" bestFit="1" customWidth="1"/>
    <col min="12" max="12" width="11.81640625" bestFit="1" customWidth="1"/>
    <col min="13" max="13" width="6.90625" bestFit="1" customWidth="1"/>
    <col min="14" max="14" width="11.81640625" bestFit="1" customWidth="1"/>
  </cols>
  <sheetData>
    <row r="3" spans="1:7" x14ac:dyDescent="0.35">
      <c r="A3" s="3" t="s">
        <v>605</v>
      </c>
      <c r="B3" s="3" t="s">
        <v>606</v>
      </c>
    </row>
    <row r="4" spans="1:7" x14ac:dyDescent="0.35">
      <c r="A4" s="3" t="s">
        <v>577</v>
      </c>
      <c r="B4" t="s">
        <v>11</v>
      </c>
      <c r="C4" t="s">
        <v>15</v>
      </c>
      <c r="D4" t="s">
        <v>16</v>
      </c>
      <c r="E4" t="s">
        <v>17</v>
      </c>
      <c r="F4" t="s">
        <v>578</v>
      </c>
      <c r="G4" t="s">
        <v>579</v>
      </c>
    </row>
    <row r="5" spans="1:7" x14ac:dyDescent="0.35">
      <c r="A5" s="4" t="s">
        <v>19</v>
      </c>
      <c r="B5">
        <v>1306636524000</v>
      </c>
      <c r="C5">
        <v>1359506280000</v>
      </c>
      <c r="D5">
        <v>1433673899000</v>
      </c>
      <c r="E5">
        <v>1523851904000</v>
      </c>
      <c r="G5">
        <v>5623668607000</v>
      </c>
    </row>
    <row r="6" spans="1:7" x14ac:dyDescent="0.35">
      <c r="A6" s="4" t="s">
        <v>36</v>
      </c>
      <c r="B6">
        <v>1388801763000</v>
      </c>
      <c r="C6">
        <v>1428526946000</v>
      </c>
      <c r="D6">
        <v>1453416640000</v>
      </c>
      <c r="E6">
        <v>1459100902000</v>
      </c>
      <c r="G6">
        <v>5729846251000</v>
      </c>
    </row>
    <row r="7" spans="1:7" x14ac:dyDescent="0.35">
      <c r="A7" s="4" t="s">
        <v>83</v>
      </c>
      <c r="B7">
        <v>1352502544000</v>
      </c>
      <c r="C7">
        <v>1366043920000</v>
      </c>
      <c r="D7">
        <v>1271860937000</v>
      </c>
      <c r="E7">
        <v>843707367000</v>
      </c>
      <c r="G7">
        <v>4834114768000</v>
      </c>
    </row>
    <row r="8" spans="1:7" x14ac:dyDescent="0.35">
      <c r="A8" s="4" t="s">
        <v>47</v>
      </c>
      <c r="B8">
        <v>878187750000</v>
      </c>
      <c r="C8">
        <v>843392964000</v>
      </c>
      <c r="D8">
        <v>850512546000</v>
      </c>
      <c r="E8">
        <v>843303463000</v>
      </c>
      <c r="G8">
        <v>3415396723000</v>
      </c>
    </row>
    <row r="9" spans="1:7" x14ac:dyDescent="0.35">
      <c r="A9" s="4" t="s">
        <v>25</v>
      </c>
      <c r="B9">
        <v>963813675000</v>
      </c>
      <c r="C9">
        <v>1039341879000</v>
      </c>
      <c r="D9">
        <v>1171182213000</v>
      </c>
      <c r="E9">
        <v>1283674608000</v>
      </c>
      <c r="G9">
        <v>4458012375000</v>
      </c>
    </row>
    <row r="10" spans="1:7" x14ac:dyDescent="0.35">
      <c r="A10" s="4" t="s">
        <v>13</v>
      </c>
      <c r="B10">
        <v>1010796852000</v>
      </c>
      <c r="C10">
        <v>1029253211000</v>
      </c>
      <c r="D10">
        <v>1037676179000</v>
      </c>
      <c r="E10">
        <v>1026094777000</v>
      </c>
      <c r="G10">
        <v>4103821019000</v>
      </c>
    </row>
    <row r="11" spans="1:7" x14ac:dyDescent="0.35">
      <c r="A11" s="4" t="s">
        <v>22</v>
      </c>
      <c r="B11">
        <v>917269645000</v>
      </c>
      <c r="C11">
        <v>908093059000</v>
      </c>
      <c r="D11">
        <v>955502612000</v>
      </c>
      <c r="E11">
        <v>881926904000</v>
      </c>
      <c r="G11">
        <v>3662792220000</v>
      </c>
    </row>
    <row r="12" spans="1:7" x14ac:dyDescent="0.35">
      <c r="A12" s="4" t="s">
        <v>59</v>
      </c>
      <c r="B12">
        <v>285223746000</v>
      </c>
      <c r="C12">
        <v>291555004000</v>
      </c>
      <c r="D12">
        <v>295549075000</v>
      </c>
      <c r="E12">
        <v>251951155000</v>
      </c>
      <c r="G12">
        <v>1124278980000</v>
      </c>
    </row>
    <row r="13" spans="1:7" x14ac:dyDescent="0.35">
      <c r="A13" s="4" t="s">
        <v>52</v>
      </c>
      <c r="B13">
        <v>55010248000</v>
      </c>
      <c r="C13">
        <v>61768962000</v>
      </c>
      <c r="D13">
        <v>69673022000</v>
      </c>
      <c r="E13">
        <v>74766197000</v>
      </c>
      <c r="G13">
        <v>261218429000</v>
      </c>
    </row>
    <row r="14" spans="1:7" x14ac:dyDescent="0.35">
      <c r="A14" s="4" t="s">
        <v>182</v>
      </c>
      <c r="B14">
        <v>273043853000</v>
      </c>
      <c r="C14">
        <v>278472000000</v>
      </c>
      <c r="D14">
        <v>289106000000</v>
      </c>
      <c r="E14">
        <v>310126000000</v>
      </c>
      <c r="G14">
        <v>1150747853000</v>
      </c>
    </row>
    <row r="15" spans="1:7" x14ac:dyDescent="0.35">
      <c r="A15" s="4" t="s">
        <v>42</v>
      </c>
      <c r="B15">
        <v>252177719000</v>
      </c>
      <c r="C15">
        <v>264966001000</v>
      </c>
      <c r="D15">
        <v>278755544000</v>
      </c>
      <c r="E15">
        <v>273125907000</v>
      </c>
      <c r="G15">
        <v>1069025171000</v>
      </c>
    </row>
    <row r="16" spans="1:7" x14ac:dyDescent="0.35">
      <c r="A16" s="4" t="s">
        <v>578</v>
      </c>
    </row>
    <row r="17" spans="1:7" x14ac:dyDescent="0.35">
      <c r="A17" s="4" t="s">
        <v>579</v>
      </c>
      <c r="B17">
        <v>8683464319000</v>
      </c>
      <c r="C17">
        <v>8870920226000</v>
      </c>
      <c r="D17">
        <v>9106908667000</v>
      </c>
      <c r="E17">
        <v>8771629184000</v>
      </c>
      <c r="G17">
        <v>35432922396000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1"/>
  <sheetViews>
    <sheetView tabSelected="1" workbookViewId="0">
      <selection activeCell="C1" sqref="C1:C1048576"/>
    </sheetView>
  </sheetViews>
  <sheetFormatPr defaultRowHeight="14.5" x14ac:dyDescent="0.35"/>
  <cols>
    <col min="1" max="1" width="4.81640625" bestFit="1" customWidth="1"/>
    <col min="3" max="3" width="6" bestFit="1" customWidth="1"/>
    <col min="4" max="4" width="12.26953125" bestFit="1" customWidth="1"/>
    <col min="5" max="5" width="15.906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5.453125" bestFit="1" customWidth="1"/>
    <col min="11" max="11" width="41.81640625" bestFit="1" customWidth="1"/>
  </cols>
  <sheetData>
    <row r="1" spans="1:11" s="6" customFormat="1" x14ac:dyDescent="0.3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>
        <v>0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>
        <v>0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>
        <v>0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>
        <v>0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>
        <v>0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>
        <v>0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>
        <v>0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>
        <v>0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>
        <v>0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>
        <v>0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>
        <v>0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>
        <v>0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>
        <v>0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>
        <v>0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>
        <v>0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>
        <v>0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>
        <v>0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>
        <v>0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>
        <v>0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>
        <v>0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>
        <v>0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>
        <v>0</v>
      </c>
      <c r="I390">
        <v>0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>
        <v>0</v>
      </c>
      <c r="I391">
        <v>0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>
        <v>0</v>
      </c>
      <c r="I392">
        <v>0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>
        <v>0</v>
      </c>
      <c r="I393">
        <v>0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>
        <v>0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>
        <v>0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>
        <v>0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>
        <v>0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>
        <v>0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>
        <v>0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>
        <v>0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>
        <v>0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>
        <v>0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>
        <v>0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>
        <v>0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>
        <v>0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>
        <v>0</v>
      </c>
      <c r="I686">
        <v>0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>
        <v>0</v>
      </c>
      <c r="I687">
        <v>0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>
        <v>0</v>
      </c>
      <c r="I688">
        <v>0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>
        <v>0</v>
      </c>
      <c r="I689">
        <v>0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>
        <v>0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>
        <v>0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>
        <v>0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>
        <v>0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>
        <v>0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>
        <v>0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>
        <v>0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>
        <v>0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>
        <v>0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>
        <v>0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>
        <v>0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>
        <v>0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>
        <v>0</v>
      </c>
      <c r="I825">
        <v>0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>
        <v>0</v>
      </c>
      <c r="I826">
        <v>0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>
        <v>0</v>
      </c>
      <c r="I827">
        <v>0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>
        <v>0</v>
      </c>
      <c r="I828">
        <v>0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>
        <v>0</v>
      </c>
      <c r="I841">
        <v>0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>
        <v>0</v>
      </c>
      <c r="I842">
        <v>0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>
        <v>0</v>
      </c>
      <c r="I843">
        <v>0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>
        <v>0</v>
      </c>
      <c r="I844">
        <v>0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>
        <v>0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>
        <v>0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>
        <v>0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>
        <v>0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>
        <v>0</v>
      </c>
      <c r="I933">
        <v>0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>
        <v>0</v>
      </c>
      <c r="I934">
        <v>0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>
        <v>0</v>
      </c>
      <c r="I935">
        <v>0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>
        <v>0</v>
      </c>
      <c r="I936">
        <v>0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>
        <v>0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>
        <v>0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>
        <v>0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>
        <v>0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>
        <v>0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>
        <v>0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>
        <v>0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>
        <v>0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>
        <v>0</v>
      </c>
      <c r="I1053">
        <v>0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>
        <v>0</v>
      </c>
      <c r="I1054">
        <v>0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>
        <v>0</v>
      </c>
      <c r="I1055">
        <v>0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>
        <v>0</v>
      </c>
      <c r="I1056">
        <v>0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>
        <v>0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>
        <v>0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>
        <v>0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>
        <v>0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>
        <v>0</v>
      </c>
      <c r="I1198">
        <v>0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>
        <v>0</v>
      </c>
      <c r="I1199">
        <v>0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>
        <v>0</v>
      </c>
      <c r="I1200">
        <v>0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>
        <v>0</v>
      </c>
      <c r="I1201">
        <v>0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>
        <v>0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>
        <v>0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>
        <v>0</v>
      </c>
      <c r="I1430">
        <v>0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>
        <v>0</v>
      </c>
      <c r="I1431">
        <v>0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>
        <v>0</v>
      </c>
      <c r="I1432">
        <v>0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>
        <v>0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>
        <v>0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>
        <v>0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>
        <v>0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>
        <v>0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>
        <v>0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>
        <v>0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>
        <v>0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>
        <v>0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>
        <v>0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>
        <v>0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>
        <v>0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C1:C1711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D17" sqref="D17"/>
    </sheetView>
  </sheetViews>
  <sheetFormatPr defaultRowHeight="14.5" x14ac:dyDescent="0.35"/>
  <cols>
    <col min="1" max="1" width="15.81640625" customWidth="1"/>
    <col min="3" max="3" width="25.7265625" bestFit="1" customWidth="1"/>
    <col min="5" max="6" width="15.54296875" bestFit="1" customWidth="1"/>
    <col min="7" max="7" width="16.36328125" customWidth="1"/>
    <col min="8" max="8" width="15.54296875" bestFit="1" customWidth="1"/>
  </cols>
  <sheetData>
    <row r="1" spans="1:8" ht="15" thickBot="1" x14ac:dyDescent="0.4"/>
    <row r="2" spans="1:8" ht="28" customHeight="1" x14ac:dyDescent="0.45">
      <c r="A2" s="101" t="s">
        <v>576</v>
      </c>
      <c r="B2" s="102" t="s">
        <v>220</v>
      </c>
      <c r="C2" s="103"/>
      <c r="D2" s="104" t="s">
        <v>583</v>
      </c>
      <c r="E2" s="104"/>
      <c r="F2" s="104"/>
      <c r="G2" s="103"/>
      <c r="H2" s="105"/>
    </row>
    <row r="3" spans="1:8" ht="18.5" x14ac:dyDescent="0.45">
      <c r="A3" s="90"/>
      <c r="B3" s="22"/>
      <c r="C3" s="23"/>
      <c r="D3" s="24"/>
      <c r="E3" s="24"/>
      <c r="F3" s="24"/>
      <c r="G3" s="24"/>
      <c r="H3" s="91"/>
    </row>
    <row r="4" spans="1:8" x14ac:dyDescent="0.35">
      <c r="A4" s="90"/>
      <c r="B4" s="22"/>
      <c r="C4" s="25"/>
      <c r="D4" s="25"/>
      <c r="E4" s="111" t="s">
        <v>584</v>
      </c>
      <c r="F4" s="111"/>
      <c r="G4" s="111"/>
      <c r="H4" s="112"/>
    </row>
    <row r="5" spans="1:8" x14ac:dyDescent="0.35">
      <c r="A5" s="90"/>
      <c r="B5" s="22"/>
      <c r="C5" s="9"/>
      <c r="D5" s="7"/>
      <c r="E5" s="10" t="s">
        <v>11</v>
      </c>
      <c r="F5" s="10" t="s">
        <v>15</v>
      </c>
      <c r="G5" s="10" t="s">
        <v>16</v>
      </c>
      <c r="H5" s="83" t="s">
        <v>17</v>
      </c>
    </row>
    <row r="6" spans="1:8" x14ac:dyDescent="0.35">
      <c r="A6" s="90"/>
      <c r="B6" s="22"/>
      <c r="C6" s="11" t="s">
        <v>585</v>
      </c>
      <c r="D6" s="7"/>
      <c r="E6" s="12" cm="1">
        <f t="array" ref="E6">INDEX(Revenue_Total,MATCH(1,($B$2=Ticker_symbol) *(E$5=Years),0))</f>
        <v>8257000000</v>
      </c>
      <c r="F6" s="12" cm="1">
        <f t="array" ref="F6">INDEX(Revenue_Total,MATCH(1,($B$2=Ticker_symbol) *(F$5=Years),0))</f>
        <v>8790000000</v>
      </c>
      <c r="G6" s="12" cm="1">
        <f t="array" ref="G6">INDEX(Revenue_Total,MATCH(1,($B$2=Ticker_symbol) *(G$5=Years),0))</f>
        <v>8592000000</v>
      </c>
      <c r="H6" s="92" cm="1">
        <f t="array" ref="H6">INDEX(Revenue_Total,MATCH(1,($B$2=Ticker_symbol) *(H$5=Years),0))</f>
        <v>8979000000</v>
      </c>
    </row>
    <row r="7" spans="1:8" x14ac:dyDescent="0.35">
      <c r="A7" s="90"/>
      <c r="B7" s="22"/>
      <c r="C7" s="13" t="s">
        <v>586</v>
      </c>
      <c r="D7" s="7"/>
      <c r="E7" s="12" cm="1">
        <f t="array" ref="E7">INDEX(COGS,MATCH(1,($B$2=Ticker_symbol) *(E$5=Years),0))</f>
        <v>1492000000</v>
      </c>
      <c r="F7" s="12" cm="1">
        <f t="array" ref="F7">INDEX(COGS,MATCH(1,($B$2=Ticker_symbol) *(F$5=Years),0))</f>
        <v>1663000000</v>
      </c>
      <c r="G7" s="12" cm="1">
        <f t="array" ref="G7">INDEX(COGS,MATCH(1,($B$2=Ticker_symbol) *(G$5=Years),0))</f>
        <v>1771000000</v>
      </c>
      <c r="H7" s="92" cm="1">
        <f t="array" ref="H7">INDEX(COGS,MATCH(1,($B$2=Ticker_symbol) *(H$5=Years),0))</f>
        <v>2007000000</v>
      </c>
    </row>
    <row r="8" spans="1:8" x14ac:dyDescent="0.35">
      <c r="A8" s="90"/>
      <c r="B8" s="22"/>
      <c r="C8" s="11" t="s">
        <v>580</v>
      </c>
      <c r="D8" s="7"/>
      <c r="E8" s="14">
        <f>E6-E7</f>
        <v>6765000000</v>
      </c>
      <c r="F8" s="14">
        <f t="shared" ref="F8:H8" si="0">F6-F7</f>
        <v>7127000000</v>
      </c>
      <c r="G8" s="14">
        <f t="shared" si="0"/>
        <v>6821000000</v>
      </c>
      <c r="H8" s="93">
        <f t="shared" si="0"/>
        <v>6972000000</v>
      </c>
    </row>
    <row r="9" spans="1:8" x14ac:dyDescent="0.35">
      <c r="A9" s="90"/>
      <c r="B9" s="22"/>
      <c r="C9" s="15" t="s">
        <v>5</v>
      </c>
      <c r="D9" s="7"/>
      <c r="E9" s="12" cm="1">
        <f t="array" ref="E9">INDEX(SGA,MATCH(1,($B$2=Ticker_symbol) *(E$5=Years),0))</f>
        <v>3260000000</v>
      </c>
      <c r="F9" s="12" cm="1">
        <f t="array" ref="F9">INDEX(SGA,MATCH(1,($B$2=Ticker_symbol) *(F$5=Years),0))</f>
        <v>3593000000</v>
      </c>
      <c r="G9" s="12" cm="1">
        <f t="array" ref="G9">INDEX(SGA,MATCH(1,($B$2=Ticker_symbol) *(G$5=Years),0))</f>
        <v>3660000000</v>
      </c>
      <c r="H9" s="92" cm="1">
        <f t="array" ref="H9">INDEX(SGA,MATCH(1,($B$2=Ticker_symbol) *(H$5=Years),0))</f>
        <v>3499000000</v>
      </c>
    </row>
    <row r="10" spans="1:8" x14ac:dyDescent="0.35">
      <c r="A10" s="90"/>
      <c r="B10" s="22"/>
      <c r="C10" s="13" t="s">
        <v>587</v>
      </c>
      <c r="D10" s="7"/>
      <c r="E10" s="12" cm="1">
        <f t="array" ref="E10">INDEX(OOC,MATCH(1,($B$2=Ticker_symbol) *(E$5=Years),0))</f>
        <v>136000000</v>
      </c>
      <c r="F10" s="12" cm="1">
        <f t="array" ref="F10">INDEX(OOC,MATCH(1,($B$2=Ticker_symbol) *(F$5=Years),0))</f>
        <v>75000000</v>
      </c>
      <c r="G10" s="12" cm="1">
        <f t="array" ref="G10">INDEX(OOC,MATCH(1,($B$2=Ticker_symbol) *(G$5=Years),0))</f>
        <v>41000000</v>
      </c>
      <c r="H10" s="92" cm="1">
        <f t="array" ref="H10">INDEX(OOC,MATCH(1,($B$2=Ticker_symbol) *(H$5=Years),0))</f>
        <v>34000000</v>
      </c>
    </row>
    <row r="11" spans="1:8" x14ac:dyDescent="0.35">
      <c r="A11" s="90"/>
      <c r="B11" s="22"/>
      <c r="C11" s="13" t="s">
        <v>588</v>
      </c>
      <c r="D11" s="7"/>
      <c r="E11" s="12" cm="1">
        <f t="array" ref="E11">INDEX(R_and_D,MATCH(1,($B$2=Ticker_symbol) *(E$5=Years),0))</f>
        <v>915000000</v>
      </c>
      <c r="F11" s="12" cm="1">
        <f t="array" ref="F11">INDEX(R_and_D,MATCH(1,($B$2=Ticker_symbol) *(F$5=Years),0))</f>
        <v>983000000</v>
      </c>
      <c r="G11" s="12" cm="1">
        <f t="array" ref="G11">INDEX(R_and_D,MATCH(1,($B$2=Ticker_symbol) *(G$5=Years),0))</f>
        <v>923000000</v>
      </c>
      <c r="H11" s="92" cm="1">
        <f t="array" ref="H11">INDEX(R_and_D,MATCH(1,($B$2=Ticker_symbol) *(H$5=Years),0))</f>
        <v>1114000000</v>
      </c>
    </row>
    <row r="12" spans="1:8" x14ac:dyDescent="0.35">
      <c r="A12" s="90"/>
      <c r="B12" s="22"/>
      <c r="C12" s="16" t="s">
        <v>589</v>
      </c>
      <c r="D12" s="7"/>
      <c r="E12" s="14">
        <f>SUM(E9:E11)</f>
        <v>4311000000</v>
      </c>
      <c r="F12" s="14">
        <f t="shared" ref="F12:H12" si="1">SUM(F9:F11)</f>
        <v>4651000000</v>
      </c>
      <c r="G12" s="14">
        <f t="shared" si="1"/>
        <v>4624000000</v>
      </c>
      <c r="H12" s="93">
        <f t="shared" si="1"/>
        <v>4647000000</v>
      </c>
    </row>
    <row r="13" spans="1:8" x14ac:dyDescent="0.35">
      <c r="A13" s="90"/>
      <c r="B13" s="22"/>
      <c r="C13" s="17" t="s">
        <v>590</v>
      </c>
      <c r="D13" s="18"/>
      <c r="E13" s="19">
        <f>E8-E12</f>
        <v>2454000000</v>
      </c>
      <c r="F13" s="19">
        <f t="shared" ref="F13:H13" si="2">F8-F12</f>
        <v>2476000000</v>
      </c>
      <c r="G13" s="19">
        <f t="shared" si="2"/>
        <v>2197000000</v>
      </c>
      <c r="H13" s="94">
        <f t="shared" si="2"/>
        <v>2325000000</v>
      </c>
    </row>
    <row r="14" spans="1:8" x14ac:dyDescent="0.35">
      <c r="A14" s="90"/>
      <c r="B14" s="22"/>
      <c r="C14" s="7" t="s">
        <v>581</v>
      </c>
      <c r="D14" s="7"/>
      <c r="E14" s="20">
        <f>E8/E6</f>
        <v>0.81930483226353401</v>
      </c>
      <c r="F14" s="20">
        <f t="shared" ref="F14:H14" si="3">F8/F6</f>
        <v>0.81080773606370871</v>
      </c>
      <c r="G14" s="20">
        <f t="shared" si="3"/>
        <v>0.79387802607076352</v>
      </c>
      <c r="H14" s="95">
        <f t="shared" si="3"/>
        <v>0.77647844971600399</v>
      </c>
    </row>
    <row r="15" spans="1:8" ht="15" thickBot="1" x14ac:dyDescent="0.4">
      <c r="A15" s="96"/>
      <c r="B15" s="97"/>
      <c r="C15" s="98" t="s">
        <v>582</v>
      </c>
      <c r="D15" s="98"/>
      <c r="E15" s="99">
        <f>E13/E6</f>
        <v>0.29720237374349034</v>
      </c>
      <c r="F15" s="99">
        <f t="shared" ref="F15:H15" si="4">F13/F6</f>
        <v>0.28168373151308307</v>
      </c>
      <c r="G15" s="99">
        <f t="shared" si="4"/>
        <v>0.25570297951582865</v>
      </c>
      <c r="H15" s="100">
        <f t="shared" si="4"/>
        <v>0.25893752088205813</v>
      </c>
    </row>
  </sheetData>
  <mergeCells count="1">
    <mergeCell ref="E4:H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'Ticket Symbol'!$A$4:$A$434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CE62-CCEB-461B-A5C5-F9EC0DE22EDE}">
  <dimension ref="A1:K44"/>
  <sheetViews>
    <sheetView workbookViewId="0">
      <selection activeCell="G31" sqref="G31"/>
    </sheetView>
  </sheetViews>
  <sheetFormatPr defaultRowHeight="14.5" x14ac:dyDescent="0.35"/>
  <cols>
    <col min="1" max="1" width="12.81640625" bestFit="1" customWidth="1"/>
    <col min="3" max="3" width="25.7265625" bestFit="1" customWidth="1"/>
    <col min="4" max="4" width="10.1796875" bestFit="1" customWidth="1"/>
    <col min="5" max="8" width="14.26953125" bestFit="1" customWidth="1"/>
    <col min="10" max="11" width="15.81640625" bestFit="1" customWidth="1"/>
  </cols>
  <sheetData>
    <row r="1" spans="1:11" ht="20" customHeight="1" thickBot="1" x14ac:dyDescent="0.4"/>
    <row r="2" spans="1:11" ht="16.5" customHeight="1" thickBot="1" x14ac:dyDescent="0.4">
      <c r="C2" s="88" t="s">
        <v>576</v>
      </c>
      <c r="D2" s="89" t="s">
        <v>219</v>
      </c>
      <c r="E2" s="29"/>
      <c r="F2" s="29"/>
      <c r="J2" s="30"/>
      <c r="K2" s="30"/>
    </row>
    <row r="3" spans="1:11" ht="20.5" customHeight="1" thickBot="1" x14ac:dyDescent="0.5">
      <c r="A3" s="32"/>
      <c r="B3" s="31"/>
      <c r="C3" s="28"/>
      <c r="D3" s="29"/>
      <c r="E3" s="29"/>
      <c r="F3" s="29"/>
      <c r="J3" s="30"/>
      <c r="K3" s="30"/>
    </row>
    <row r="4" spans="1:11" ht="18.5" customHeight="1" x14ac:dyDescent="0.35">
      <c r="C4" s="115" t="s">
        <v>583</v>
      </c>
      <c r="D4" s="113"/>
      <c r="E4" s="145" t="s">
        <v>584</v>
      </c>
      <c r="F4" s="145"/>
      <c r="G4" s="145"/>
      <c r="H4" s="145"/>
      <c r="I4" s="132"/>
      <c r="J4" s="138" t="s">
        <v>591</v>
      </c>
      <c r="K4" s="139"/>
    </row>
    <row r="5" spans="1:11" ht="14.5" customHeight="1" x14ac:dyDescent="0.35">
      <c r="C5" s="116"/>
      <c r="D5" s="114"/>
      <c r="E5" s="146"/>
      <c r="F5" s="146"/>
      <c r="G5" s="146"/>
      <c r="H5" s="146"/>
      <c r="I5" s="124"/>
      <c r="J5" s="140"/>
      <c r="K5" s="141"/>
    </row>
    <row r="6" spans="1:11" x14ac:dyDescent="0.35">
      <c r="C6" s="65"/>
      <c r="D6" s="135"/>
      <c r="E6" s="10" t="s">
        <v>11</v>
      </c>
      <c r="F6" s="10" t="s">
        <v>15</v>
      </c>
      <c r="G6" s="10" t="s">
        <v>16</v>
      </c>
      <c r="H6" s="10" t="s">
        <v>17</v>
      </c>
      <c r="I6" s="133"/>
      <c r="J6" s="10" t="s">
        <v>592</v>
      </c>
      <c r="K6" s="83" t="s">
        <v>593</v>
      </c>
    </row>
    <row r="7" spans="1:11" x14ac:dyDescent="0.35">
      <c r="C7" s="66" t="s">
        <v>585</v>
      </c>
      <c r="D7" s="136"/>
      <c r="E7" s="26" cm="1">
        <f t="array" ref="E7">INDEX(Revenue_Total,MATCH(1,($D$2=Ticker_symbol) *(E$6=Years),0))</f>
        <v>3797000000</v>
      </c>
      <c r="F7" s="26" cm="1">
        <f t="array" ref="F7">INDEX(Revenue_Total,MATCH(1,($D$2=Ticker_symbol) *(F$6=Years),0))</f>
        <v>3575000000</v>
      </c>
      <c r="G7" s="26" cm="1">
        <f t="array" ref="G7">INDEX(Revenue_Total,MATCH(1,($D$2=Ticker_symbol) *(G$6=Years),0))</f>
        <v>4515000000</v>
      </c>
      <c r="H7" s="26" cm="1">
        <f t="array" ref="H7">INDEX(Revenue_Total,MATCH(1,($D$2=Ticker_symbol) *(H$6=Years),0))</f>
        <v>4396000000</v>
      </c>
      <c r="I7" s="133"/>
      <c r="J7" s="72">
        <f ca="1">H7*(1+J22)</f>
        <v>4482494142.859724</v>
      </c>
      <c r="K7" s="84">
        <f ca="1">J7*(1+K22)</f>
        <v>4570690113.9153166</v>
      </c>
    </row>
    <row r="8" spans="1:11" x14ac:dyDescent="0.35">
      <c r="C8" s="67" t="s">
        <v>586</v>
      </c>
      <c r="D8" s="136"/>
      <c r="E8" s="26" cm="1">
        <f t="array" ref="E8">INDEX(COGS,MATCH(1,($D$2=Ticker_symbol) *(E$6=Years),0))</f>
        <v>1388000000</v>
      </c>
      <c r="F8" s="26" cm="1">
        <f t="array" ref="F8">INDEX(COGS,MATCH(1,($D$2=Ticker_symbol) *(F$6=Years),0))</f>
        <v>1347000000</v>
      </c>
      <c r="G8" s="26" cm="1">
        <f t="array" ref="G8">INDEX(COGS,MATCH(1,($D$2=Ticker_symbol) *(G$6=Years),0))</f>
        <v>1429000000</v>
      </c>
      <c r="H8" s="26" cm="1">
        <f t="array" ref="H8">INDEX(COGS,MATCH(1,($D$2=Ticker_symbol) *(H$6=Years),0))</f>
        <v>1354000000</v>
      </c>
      <c r="I8" s="133"/>
      <c r="J8" s="5"/>
      <c r="K8" s="85"/>
    </row>
    <row r="9" spans="1:11" x14ac:dyDescent="0.35">
      <c r="C9" s="66" t="s">
        <v>580</v>
      </c>
      <c r="D9" s="136"/>
      <c r="E9" s="26">
        <f>E7-E8</f>
        <v>2409000000</v>
      </c>
      <c r="F9" s="26">
        <f t="shared" ref="F9:H9" si="0">F7-F8</f>
        <v>2228000000</v>
      </c>
      <c r="G9" s="26">
        <f t="shared" si="0"/>
        <v>3086000000</v>
      </c>
      <c r="H9" s="26">
        <f t="shared" si="0"/>
        <v>3042000000</v>
      </c>
      <c r="I9" s="133"/>
      <c r="J9" s="72">
        <f ca="1">J7*J23</f>
        <v>3496871053.3040333</v>
      </c>
      <c r="K9" s="84">
        <f ca="1">K7*K23</f>
        <v>3565674252.677671</v>
      </c>
    </row>
    <row r="10" spans="1:11" x14ac:dyDescent="0.35">
      <c r="C10" s="68" t="s">
        <v>5</v>
      </c>
      <c r="D10" s="136"/>
      <c r="E10" s="26" cm="1">
        <f t="array" ref="E10">INDEX(SGA,MATCH(1,($D$2=Ticker_symbol) *(E$6=Years),0))</f>
        <v>1078000000</v>
      </c>
      <c r="F10" s="26" cm="1">
        <f t="array" ref="F10">INDEX(SGA,MATCH(1,($D$2=Ticker_symbol) *(F$6=Years),0))</f>
        <v>1055000000</v>
      </c>
      <c r="G10" s="26" cm="1">
        <f t="array" ref="G10">INDEX(SGA,MATCH(1,($D$2=Ticker_symbol) *(G$6=Years),0))</f>
        <v>1030000000</v>
      </c>
      <c r="H10" s="26" cm="1">
        <f t="array" ref="H10">INDEX(SGA,MATCH(1,($D$2=Ticker_symbol) *(H$6=Years),0))</f>
        <v>1028000000</v>
      </c>
      <c r="I10" s="133"/>
      <c r="J10" s="5"/>
      <c r="K10" s="85"/>
    </row>
    <row r="11" spans="1:11" x14ac:dyDescent="0.35">
      <c r="C11" s="67" t="s">
        <v>587</v>
      </c>
      <c r="D11" s="136"/>
      <c r="E11" s="26" cm="1">
        <f t="array" ref="E11">INDEX(OOC,MATCH(1,($D$2=Ticker_symbol) *(E$6=Years),0))</f>
        <v>30000000</v>
      </c>
      <c r="F11" s="26" cm="1">
        <f t="array" ref="F11">INDEX(OOC,MATCH(1,($D$2=Ticker_symbol) *(F$6=Years),0))</f>
        <v>16000000</v>
      </c>
      <c r="G11" s="26" cm="1">
        <f t="array" ref="G11">INDEX(OOC,MATCH(1,($D$2=Ticker_symbol) *(G$6=Years),0))</f>
        <v>14000000</v>
      </c>
      <c r="H11" s="26" cm="1">
        <f t="array" ref="H11">INDEX(OOC,MATCH(1,($D$2=Ticker_symbol) *(H$6=Years),0))</f>
        <v>7000000</v>
      </c>
      <c r="I11" s="133"/>
      <c r="J11" s="5"/>
      <c r="K11" s="85"/>
    </row>
    <row r="12" spans="1:11" x14ac:dyDescent="0.35">
      <c r="C12" s="67" t="s">
        <v>588</v>
      </c>
      <c r="D12" s="136"/>
      <c r="E12" s="26" cm="1">
        <f t="array" ref="E12">INDEX(R_and_D,MATCH(1,($D$2=Ticker_symbol) *(E$6=Years),0))</f>
        <v>1153000000</v>
      </c>
      <c r="F12" s="26" cm="1">
        <f t="array" ref="F12">INDEX(R_and_D,MATCH(1,($D$2=Ticker_symbol) *(F$6=Years),0))</f>
        <v>1125000000</v>
      </c>
      <c r="G12" s="26" cm="1">
        <f t="array" ref="G12">INDEX(R_and_D,MATCH(1,($D$2=Ticker_symbol) *(G$6=Years),0))</f>
        <v>1094000000</v>
      </c>
      <c r="H12" s="26" cm="1">
        <f t="array" ref="H12">INDEX(R_and_D,MATCH(1,($D$2=Ticker_symbol) *(H$6=Years),0))</f>
        <v>1109000000</v>
      </c>
      <c r="I12" s="133"/>
      <c r="J12" s="5"/>
      <c r="K12" s="85"/>
    </row>
    <row r="13" spans="1:11" x14ac:dyDescent="0.35">
      <c r="C13" s="69" t="s">
        <v>589</v>
      </c>
      <c r="D13" s="136"/>
      <c r="E13" s="26">
        <f>SUM(E10:E12)</f>
        <v>2261000000</v>
      </c>
      <c r="F13" s="26">
        <f t="shared" ref="F13:H13" si="1">SUM(F10:F12)</f>
        <v>2196000000</v>
      </c>
      <c r="G13" s="26">
        <f t="shared" si="1"/>
        <v>2138000000</v>
      </c>
      <c r="H13" s="26">
        <f t="shared" si="1"/>
        <v>2144000000</v>
      </c>
      <c r="I13" s="133"/>
      <c r="J13" s="5"/>
      <c r="K13" s="85"/>
    </row>
    <row r="14" spans="1:11" ht="15" thickBot="1" x14ac:dyDescent="0.4">
      <c r="C14" s="70" t="s">
        <v>590</v>
      </c>
      <c r="D14" s="137"/>
      <c r="E14" s="71">
        <f>E9-E13</f>
        <v>148000000</v>
      </c>
      <c r="F14" s="71">
        <f t="shared" ref="F14:H14" si="2">F9-F13</f>
        <v>32000000</v>
      </c>
      <c r="G14" s="71">
        <f t="shared" si="2"/>
        <v>948000000</v>
      </c>
      <c r="H14" s="71">
        <f t="shared" si="2"/>
        <v>898000000</v>
      </c>
      <c r="I14" s="134"/>
      <c r="J14" s="86">
        <f ca="1">J7*J24</f>
        <v>1135781768.3696537</v>
      </c>
      <c r="K14" s="87">
        <f ca="1">K7*K24</f>
        <v>1158129009.1637471</v>
      </c>
    </row>
    <row r="19" spans="3:11" ht="15" thickBot="1" x14ac:dyDescent="0.4"/>
    <row r="20" spans="3:11" ht="18.5" x14ac:dyDescent="0.45">
      <c r="C20" s="73" t="s">
        <v>594</v>
      </c>
      <c r="D20" s="132"/>
      <c r="E20" s="142" t="s">
        <v>584</v>
      </c>
      <c r="F20" s="142"/>
      <c r="G20" s="142"/>
      <c r="H20" s="142"/>
      <c r="I20" s="45"/>
      <c r="J20" s="143" t="s">
        <v>596</v>
      </c>
      <c r="K20" s="144"/>
    </row>
    <row r="21" spans="3:11" x14ac:dyDescent="0.35">
      <c r="C21" s="46"/>
      <c r="D21" s="124"/>
      <c r="E21" s="38" t="s">
        <v>11</v>
      </c>
      <c r="F21" s="38" t="s">
        <v>15</v>
      </c>
      <c r="G21" s="38" t="s">
        <v>16</v>
      </c>
      <c r="H21" s="38" t="s">
        <v>17</v>
      </c>
      <c r="I21" s="33"/>
      <c r="J21" s="21" t="s">
        <v>592</v>
      </c>
      <c r="K21" s="47" t="s">
        <v>593</v>
      </c>
    </row>
    <row r="22" spans="3:11" x14ac:dyDescent="0.35">
      <c r="C22" s="48" t="s">
        <v>595</v>
      </c>
      <c r="D22" s="125"/>
      <c r="E22" s="5"/>
      <c r="F22" s="36">
        <f>(F7-E7)/F7</f>
        <v>-6.20979020979021E-2</v>
      </c>
      <c r="G22" s="36">
        <f t="shared" ref="G22:H22" si="3">(G7-F7)/G7</f>
        <v>0.20819490586932449</v>
      </c>
      <c r="H22" s="39">
        <f t="shared" si="3"/>
        <v>-2.7070063694267517E-2</v>
      </c>
      <c r="I22" s="43"/>
      <c r="J22" s="41">
        <f ca="1">OFFSET($J$31,MATCH($D$29,$C$32:$C$34,0),0)</f>
        <v>1.9675646692384956E-2</v>
      </c>
      <c r="K22" s="49">
        <f ca="1">OFFSET($J$31,MATCH($D$29,$C$32:$C$34,0),1)</f>
        <v>1.9675646692384956E-2</v>
      </c>
    </row>
    <row r="23" spans="3:11" x14ac:dyDescent="0.35">
      <c r="C23" s="48" t="s">
        <v>581</v>
      </c>
      <c r="D23" s="125"/>
      <c r="E23" s="8">
        <f>INDEX(Gross_margin,MATCH($C23,'Profit and Loss'!$C14:$H14,0),MATCH(Forcast!E$21,'Profit and Loss'!$E5:$H5,0))</f>
        <v>0.81930483226353401</v>
      </c>
      <c r="F23" s="8">
        <f>INDEX(Gross_margin,MATCH($C23,'Profit and Loss'!$C14:$H14,0),MATCH(Forcast!F$21,'Profit and Loss'!$E5:$H5,0))</f>
        <v>0.81080773606370871</v>
      </c>
      <c r="G23" s="8">
        <f>INDEX(Gross_margin,MATCH($C23,'Profit and Loss'!$C14:$H14,0),MATCH(Forcast!G$21,'Profit and Loss'!$E5:$H5,0))</f>
        <v>0.79387802607076352</v>
      </c>
      <c r="H23" s="40">
        <f>INDEX(Gross_margin,MATCH($C23,'Profit and Loss'!$C14:$H14,0),MATCH(Forcast!H$21,'Profit and Loss'!$E5:$H5,0))</f>
        <v>0.77647844971600399</v>
      </c>
      <c r="I23" s="44"/>
      <c r="J23" s="42">
        <f ca="1">OFFSET($J$36,MATCH($D$29,$C$32:$C$34,0),0)</f>
        <v>0.78011726102850254</v>
      </c>
      <c r="K23" s="50">
        <f ca="1">OFFSET($J$36,MATCH($D$29,$C$32:$C$34,0),1)</f>
        <v>0.78011726102850254</v>
      </c>
    </row>
    <row r="24" spans="3:11" ht="15" thickBot="1" x14ac:dyDescent="0.4">
      <c r="C24" s="51" t="s">
        <v>582</v>
      </c>
      <c r="D24" s="131"/>
      <c r="E24" s="52">
        <f>INDEX(Operating_margin,MATCH($C$24,'Profit and Loss'!$C$15:$H$15,0),MATCH(Forcast!E$21,'Profit and Loss'!$E5:$H5,0))</f>
        <v>0.29720237374349034</v>
      </c>
      <c r="F24" s="52">
        <f>INDEX(Operating_margin,MATCH($C$24,'Profit and Loss'!$C$15:$H$15,0),MATCH(Forcast!F$21,'Profit and Loss'!$E5:$H5,0))</f>
        <v>0.28168373151308307</v>
      </c>
      <c r="G24" s="52">
        <f>INDEX(Operating_margin,MATCH($C$24,'Profit and Loss'!$C$15:$H$15,0),MATCH(Forcast!G$21,'Profit and Loss'!$E5:$H5,0))</f>
        <v>0.25570297951582865</v>
      </c>
      <c r="H24" s="53">
        <f>INDEX(Operating_margin,MATCH($C$24,'Profit and Loss'!$C$15:$H$15,0),MATCH(Forcast!H$21,'Profit and Loss'!$E5:$H5,0))</f>
        <v>0.25893752088205813</v>
      </c>
      <c r="I24" s="54"/>
      <c r="J24" s="55">
        <f ca="1">OFFSET($J$41,MATCH($D$29,$C$32:$C$34,0),0)</f>
        <v>0.25338165141361502</v>
      </c>
      <c r="K24" s="56">
        <f ca="1">OFFSET($J$41,MATCH($D$29,$C$32:$C$34,0),1)</f>
        <v>0.25338165141361502</v>
      </c>
    </row>
    <row r="26" spans="3:11" ht="15" thickBot="1" x14ac:dyDescent="0.4"/>
    <row r="27" spans="3:11" ht="18.5" x14ac:dyDescent="0.45">
      <c r="C27" s="117" t="s">
        <v>597</v>
      </c>
      <c r="D27" s="118"/>
      <c r="E27" s="118"/>
      <c r="F27" s="118"/>
      <c r="G27" s="118"/>
      <c r="H27" s="118"/>
      <c r="I27" s="118"/>
      <c r="J27" s="118"/>
      <c r="K27" s="119"/>
    </row>
    <row r="28" spans="3:11" ht="15" thickBot="1" x14ac:dyDescent="0.4">
      <c r="C28" s="57"/>
      <c r="K28" s="58"/>
    </row>
    <row r="29" spans="3:11" ht="15" thickBot="1" x14ac:dyDescent="0.4">
      <c r="C29" s="88" t="s">
        <v>601</v>
      </c>
      <c r="D29" s="107" t="s">
        <v>600</v>
      </c>
      <c r="E29" s="108"/>
      <c r="F29" s="109"/>
      <c r="G29" s="109"/>
      <c r="H29" s="109"/>
      <c r="I29" s="109"/>
      <c r="J29" s="109"/>
      <c r="K29" s="110"/>
    </row>
    <row r="30" spans="3:11" x14ac:dyDescent="0.35">
      <c r="C30" s="74"/>
      <c r="D30" s="33"/>
      <c r="E30" s="33"/>
      <c r="F30" s="33"/>
      <c r="G30" s="33"/>
      <c r="H30" s="33"/>
      <c r="I30" s="33"/>
      <c r="J30" s="33"/>
      <c r="K30" s="75"/>
    </row>
    <row r="31" spans="3:11" x14ac:dyDescent="0.35">
      <c r="C31" s="79" t="s">
        <v>595</v>
      </c>
      <c r="D31" s="76"/>
      <c r="E31" s="76"/>
      <c r="F31" s="76"/>
      <c r="G31" s="76"/>
      <c r="H31" s="76"/>
      <c r="I31" s="76"/>
      <c r="J31" s="76"/>
      <c r="K31" s="80"/>
    </row>
    <row r="32" spans="3:11" x14ac:dyDescent="0.35">
      <c r="C32" s="60" t="s">
        <v>604</v>
      </c>
      <c r="D32" s="120"/>
      <c r="E32" s="121"/>
      <c r="F32" s="121"/>
      <c r="G32" s="121"/>
      <c r="H32" s="121"/>
      <c r="I32" s="122"/>
      <c r="J32" s="36">
        <f>AVERAGE($E22:$H22)+0.02</f>
        <v>5.9675646692384954E-2</v>
      </c>
      <c r="K32" s="49">
        <f>AVERAGE($E22:$H22)+0.02</f>
        <v>5.9675646692384954E-2</v>
      </c>
    </row>
    <row r="33" spans="3:11" x14ac:dyDescent="0.35">
      <c r="C33" s="60" t="s">
        <v>603</v>
      </c>
      <c r="D33" s="123"/>
      <c r="E33" s="124"/>
      <c r="F33" s="124"/>
      <c r="G33" s="124"/>
      <c r="H33" s="124"/>
      <c r="I33" s="125"/>
      <c r="J33" s="36">
        <f>AVERAGE($E22:$H22)</f>
        <v>3.9675646692384957E-2</v>
      </c>
      <c r="K33" s="49">
        <f>AVERAGE($E22:$H22)</f>
        <v>3.9675646692384957E-2</v>
      </c>
    </row>
    <row r="34" spans="3:11" x14ac:dyDescent="0.35">
      <c r="C34" s="60" t="s">
        <v>602</v>
      </c>
      <c r="D34" s="126"/>
      <c r="E34" s="127"/>
      <c r="F34" s="127"/>
      <c r="G34" s="127"/>
      <c r="H34" s="127"/>
      <c r="I34" s="128"/>
      <c r="J34" s="36">
        <f>AVERAGE($E22:$H22)-0.02</f>
        <v>1.9675646692384956E-2</v>
      </c>
      <c r="K34" s="49">
        <f>AVERAGE($E22:$H22)-0.02</f>
        <v>1.9675646692384956E-2</v>
      </c>
    </row>
    <row r="35" spans="3:11" x14ac:dyDescent="0.35">
      <c r="C35" s="59"/>
      <c r="D35" s="34"/>
      <c r="E35" s="34"/>
      <c r="F35" s="34"/>
      <c r="G35" s="34"/>
      <c r="H35" s="34"/>
      <c r="I35" s="34"/>
      <c r="J35" s="35"/>
      <c r="K35" s="61"/>
    </row>
    <row r="36" spans="3:11" x14ac:dyDescent="0.35">
      <c r="C36" s="62" t="s">
        <v>581</v>
      </c>
      <c r="D36" s="33"/>
      <c r="E36" s="33"/>
      <c r="F36" s="33"/>
      <c r="G36" s="33"/>
      <c r="H36" s="33"/>
      <c r="I36" s="33"/>
      <c r="J36" s="37"/>
      <c r="K36" s="63"/>
    </row>
    <row r="37" spans="3:11" x14ac:dyDescent="0.35">
      <c r="C37" s="60" t="s">
        <v>604</v>
      </c>
      <c r="D37" s="120"/>
      <c r="E37" s="121"/>
      <c r="F37" s="121"/>
      <c r="G37" s="121"/>
      <c r="H37" s="121"/>
      <c r="I37" s="122"/>
      <c r="J37" s="8">
        <f>AVERAGE($E23:$H23)+0.02</f>
        <v>0.82011726102850258</v>
      </c>
      <c r="K37" s="50">
        <f>AVERAGE($E23:$H23)+0.02</f>
        <v>0.82011726102850258</v>
      </c>
    </row>
    <row r="38" spans="3:11" x14ac:dyDescent="0.35">
      <c r="C38" s="60" t="s">
        <v>603</v>
      </c>
      <c r="D38" s="123"/>
      <c r="E38" s="124"/>
      <c r="F38" s="124"/>
      <c r="G38" s="124"/>
      <c r="H38" s="124"/>
      <c r="I38" s="125"/>
      <c r="J38" s="8">
        <f>AVERAGE($E23:$H23)</f>
        <v>0.80011726102850256</v>
      </c>
      <c r="K38" s="50">
        <f>AVERAGE($E23:$H23)</f>
        <v>0.80011726102850256</v>
      </c>
    </row>
    <row r="39" spans="3:11" x14ac:dyDescent="0.35">
      <c r="C39" s="60" t="s">
        <v>602</v>
      </c>
      <c r="D39" s="126"/>
      <c r="E39" s="127"/>
      <c r="F39" s="127"/>
      <c r="G39" s="127"/>
      <c r="H39" s="127"/>
      <c r="I39" s="128"/>
      <c r="J39" s="8">
        <f>AVERAGE($E23:$H23)-0.02</f>
        <v>0.78011726102850254</v>
      </c>
      <c r="K39" s="50">
        <f>AVERAGE($E23:$H23)-0.02</f>
        <v>0.78011726102850254</v>
      </c>
    </row>
    <row r="40" spans="3:11" x14ac:dyDescent="0.35">
      <c r="C40" s="59"/>
      <c r="D40" s="34"/>
      <c r="E40" s="34"/>
      <c r="F40" s="34"/>
      <c r="G40" s="34"/>
      <c r="H40" s="34"/>
      <c r="I40" s="34"/>
      <c r="J40" s="35"/>
      <c r="K40" s="61"/>
    </row>
    <row r="41" spans="3:11" x14ac:dyDescent="0.35">
      <c r="C41" s="81" t="s">
        <v>582</v>
      </c>
      <c r="D41" s="77"/>
      <c r="E41" s="77"/>
      <c r="F41" s="77"/>
      <c r="G41" s="77"/>
      <c r="H41" s="77"/>
      <c r="I41" s="77"/>
      <c r="J41" s="78"/>
      <c r="K41" s="82"/>
    </row>
    <row r="42" spans="3:11" x14ac:dyDescent="0.35">
      <c r="C42" s="60" t="s">
        <v>604</v>
      </c>
      <c r="D42" s="120"/>
      <c r="E42" s="121"/>
      <c r="F42" s="121"/>
      <c r="G42" s="121"/>
      <c r="H42" s="121"/>
      <c r="I42" s="122"/>
      <c r="J42" s="8">
        <f>AVERAGE($E$24:$H$24)+0.02</f>
        <v>0.29338165141361505</v>
      </c>
      <c r="K42" s="50">
        <f>AVERAGE($E$24:$H$24)+0.02</f>
        <v>0.29338165141361505</v>
      </c>
    </row>
    <row r="43" spans="3:11" x14ac:dyDescent="0.35">
      <c r="C43" s="60" t="s">
        <v>603</v>
      </c>
      <c r="D43" s="123"/>
      <c r="E43" s="124"/>
      <c r="F43" s="124"/>
      <c r="G43" s="124"/>
      <c r="H43" s="124"/>
      <c r="I43" s="125"/>
      <c r="J43" s="8">
        <f t="shared" ref="J43:K43" si="4">AVERAGE($E$24:$H$24)</f>
        <v>0.27338165141361503</v>
      </c>
      <c r="K43" s="50">
        <f t="shared" si="4"/>
        <v>0.27338165141361503</v>
      </c>
    </row>
    <row r="44" spans="3:11" ht="15" thickBot="1" x14ac:dyDescent="0.4">
      <c r="C44" s="64" t="s">
        <v>602</v>
      </c>
      <c r="D44" s="129"/>
      <c r="E44" s="130"/>
      <c r="F44" s="130"/>
      <c r="G44" s="130"/>
      <c r="H44" s="130"/>
      <c r="I44" s="131"/>
      <c r="J44" s="52">
        <f>AVERAGE($E$24:$H$24)-0.02</f>
        <v>0.25338165141361502</v>
      </c>
      <c r="K44" s="56">
        <f>AVERAGE($E$24:$H$24)-0.02</f>
        <v>0.25338165141361502</v>
      </c>
    </row>
  </sheetData>
  <mergeCells count="15">
    <mergeCell ref="D42:I44"/>
    <mergeCell ref="D20:D21"/>
    <mergeCell ref="D22:D24"/>
    <mergeCell ref="I6:I14"/>
    <mergeCell ref="I4:I5"/>
    <mergeCell ref="D6:D14"/>
    <mergeCell ref="E20:H20"/>
    <mergeCell ref="E4:H5"/>
    <mergeCell ref="D4:D5"/>
    <mergeCell ref="C4:C5"/>
    <mergeCell ref="C27:K27"/>
    <mergeCell ref="D32:I34"/>
    <mergeCell ref="D37:I39"/>
    <mergeCell ref="J4:K5"/>
    <mergeCell ref="J20:K20"/>
  </mergeCells>
  <dataValidations count="1">
    <dataValidation type="list" allowBlank="1" showInputMessage="1" showErrorMessage="1" sqref="D29" xr:uid="{392801E5-47CD-44F1-B882-AB6A88AF9C30}">
      <formula1>Scenarios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A7D475-9E2D-47C4-B8FE-9304ECFBD78A}">
          <x14:formula1>
            <xm:f>'Ticket Symbol'!$A$4:$A$434</xm:f>
          </x14:formula1>
          <xm:sqref>B3 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006D-A19E-4E28-ABB8-B330E921A878}">
  <dimension ref="A1:O38"/>
  <sheetViews>
    <sheetView topLeftCell="A2" workbookViewId="0">
      <selection activeCell="I19" sqref="I19:O38"/>
    </sheetView>
  </sheetViews>
  <sheetFormatPr defaultRowHeight="14.5" x14ac:dyDescent="0.35"/>
  <cols>
    <col min="1" max="1" width="26.453125" bestFit="1" customWidth="1"/>
    <col min="2" max="6" width="19.36328125" bestFit="1" customWidth="1"/>
    <col min="9" max="10" width="19.36328125" bestFit="1" customWidth="1"/>
    <col min="11" max="11" width="17.90625" bestFit="1" customWidth="1"/>
    <col min="12" max="12" width="17.26953125" bestFit="1" customWidth="1"/>
  </cols>
  <sheetData>
    <row r="1" spans="1:13" ht="18.5" x14ac:dyDescent="0.45">
      <c r="A1" s="147" t="s">
        <v>608</v>
      </c>
      <c r="B1" s="147"/>
      <c r="C1" s="147"/>
      <c r="D1" s="147"/>
      <c r="E1" s="147"/>
      <c r="F1" s="147"/>
      <c r="I1" s="148" t="s">
        <v>609</v>
      </c>
      <c r="J1" s="148"/>
      <c r="K1" s="148"/>
      <c r="L1" s="148"/>
      <c r="M1" s="106"/>
    </row>
    <row r="2" spans="1:13" s="6" customFormat="1" x14ac:dyDescent="0.35">
      <c r="A2" s="27" t="s">
        <v>607</v>
      </c>
      <c r="B2" s="27" t="s">
        <v>11</v>
      </c>
      <c r="C2" s="27" t="s">
        <v>15</v>
      </c>
      <c r="D2" s="27" t="s">
        <v>16</v>
      </c>
      <c r="E2" s="27" t="s">
        <v>17</v>
      </c>
      <c r="F2" s="27" t="s">
        <v>579</v>
      </c>
      <c r="I2" s="27" t="s">
        <v>610</v>
      </c>
      <c r="J2" s="27" t="s">
        <v>611</v>
      </c>
      <c r="K2" s="27" t="s">
        <v>612</v>
      </c>
      <c r="L2" s="27" t="s">
        <v>613</v>
      </c>
      <c r="M2" s="32"/>
    </row>
    <row r="3" spans="1:13" x14ac:dyDescent="0.35">
      <c r="A3" s="5" t="s">
        <v>19</v>
      </c>
      <c r="B3" s="72">
        <v>1306636524000</v>
      </c>
      <c r="C3" s="72">
        <v>1359506280000</v>
      </c>
      <c r="D3" s="72">
        <v>1433673899000</v>
      </c>
      <c r="E3" s="72">
        <v>1523851904000</v>
      </c>
      <c r="F3" s="72">
        <v>5623668607000</v>
      </c>
      <c r="I3" s="72">
        <f>AVERAGE(B3:E3)</f>
        <v>1405917151750</v>
      </c>
      <c r="J3" s="72">
        <f>MEDIAN(B3:E3)</f>
        <v>1396590089500</v>
      </c>
      <c r="K3" s="72">
        <f>MAX(B3:E3)-MIN(B3:E3)</f>
        <v>217215380000</v>
      </c>
      <c r="L3" s="5">
        <f>_xlfn.STDEV.S(B3:E3)</f>
        <v>94321533188.695007</v>
      </c>
    </row>
    <row r="4" spans="1:13" x14ac:dyDescent="0.35">
      <c r="A4" s="5" t="s">
        <v>36</v>
      </c>
      <c r="B4" s="72">
        <v>1388801763000</v>
      </c>
      <c r="C4" s="72">
        <v>1428526946000</v>
      </c>
      <c r="D4" s="72">
        <v>1453416640000</v>
      </c>
      <c r="E4" s="72">
        <v>1459100902000</v>
      </c>
      <c r="F4" s="72">
        <v>5729846251000</v>
      </c>
      <c r="I4" s="72">
        <f t="shared" ref="I4:I13" si="0">AVERAGE(B4:E4)</f>
        <v>1432461562750</v>
      </c>
      <c r="J4" s="72">
        <f t="shared" ref="J4:J13" si="1">MEDIAN(B4:E4)</f>
        <v>1440971793000</v>
      </c>
      <c r="K4" s="72">
        <f t="shared" ref="K4:K13" si="2">MAX(B4:E4)-MIN(B4:E4)</f>
        <v>70299139000</v>
      </c>
      <c r="L4" s="5">
        <f t="shared" ref="L4:L13" si="3">_xlfn.STDEV.S(B4:E4)</f>
        <v>31991816565.123539</v>
      </c>
    </row>
    <row r="5" spans="1:13" x14ac:dyDescent="0.35">
      <c r="A5" s="5" t="s">
        <v>83</v>
      </c>
      <c r="B5" s="72">
        <v>1352502544000</v>
      </c>
      <c r="C5" s="72">
        <v>1366043920000</v>
      </c>
      <c r="D5" s="72">
        <v>1271860937000</v>
      </c>
      <c r="E5" s="72">
        <v>843707367000</v>
      </c>
      <c r="F5" s="72">
        <v>4834114768000</v>
      </c>
      <c r="I5" s="72">
        <f t="shared" si="0"/>
        <v>1208528692000</v>
      </c>
      <c r="J5" s="72">
        <f t="shared" si="1"/>
        <v>1312181740500</v>
      </c>
      <c r="K5" s="72">
        <f t="shared" si="2"/>
        <v>522336553000</v>
      </c>
      <c r="L5" s="5">
        <f t="shared" si="3"/>
        <v>246742166064.83908</v>
      </c>
    </row>
    <row r="6" spans="1:13" x14ac:dyDescent="0.35">
      <c r="A6" s="5" t="s">
        <v>47</v>
      </c>
      <c r="B6" s="72">
        <v>878187750000</v>
      </c>
      <c r="C6" s="72">
        <v>843392964000</v>
      </c>
      <c r="D6" s="72">
        <v>850512546000</v>
      </c>
      <c r="E6" s="72">
        <v>843303463000</v>
      </c>
      <c r="F6" s="72">
        <v>3415396723000</v>
      </c>
      <c r="I6" s="72">
        <f t="shared" si="0"/>
        <v>853849180750</v>
      </c>
      <c r="J6" s="72">
        <f t="shared" si="1"/>
        <v>846952755000</v>
      </c>
      <c r="K6" s="72">
        <f t="shared" si="2"/>
        <v>34884287000</v>
      </c>
      <c r="L6" s="5">
        <f t="shared" si="3"/>
        <v>16573510151.017082</v>
      </c>
    </row>
    <row r="7" spans="1:13" x14ac:dyDescent="0.35">
      <c r="A7" s="5" t="s">
        <v>25</v>
      </c>
      <c r="B7" s="72">
        <v>963813675000</v>
      </c>
      <c r="C7" s="72">
        <v>1039341879000</v>
      </c>
      <c r="D7" s="72">
        <v>1171182213000</v>
      </c>
      <c r="E7" s="72">
        <v>1283674608000</v>
      </c>
      <c r="F7" s="72">
        <v>4458012375000</v>
      </c>
      <c r="I7" s="72">
        <f t="shared" si="0"/>
        <v>1114503093750</v>
      </c>
      <c r="J7" s="72">
        <f t="shared" si="1"/>
        <v>1105262046000</v>
      </c>
      <c r="K7" s="72">
        <f t="shared" si="2"/>
        <v>319860933000</v>
      </c>
      <c r="L7" s="5">
        <f t="shared" si="3"/>
        <v>141642781812.20834</v>
      </c>
    </row>
    <row r="8" spans="1:13" x14ac:dyDescent="0.35">
      <c r="A8" s="5" t="s">
        <v>13</v>
      </c>
      <c r="B8" s="72">
        <v>1010796852000</v>
      </c>
      <c r="C8" s="72">
        <v>1029253211000</v>
      </c>
      <c r="D8" s="72">
        <v>1037676179000</v>
      </c>
      <c r="E8" s="72">
        <v>1026094777000</v>
      </c>
      <c r="F8" s="72">
        <v>4103821019000</v>
      </c>
      <c r="I8" s="72">
        <f t="shared" si="0"/>
        <v>1025955254750</v>
      </c>
      <c r="J8" s="72">
        <f t="shared" si="1"/>
        <v>1027673994000</v>
      </c>
      <c r="K8" s="72">
        <f t="shared" si="2"/>
        <v>26879327000</v>
      </c>
      <c r="L8" s="5">
        <f t="shared" si="3"/>
        <v>11225762351.107159</v>
      </c>
    </row>
    <row r="9" spans="1:13" x14ac:dyDescent="0.35">
      <c r="A9" s="5" t="s">
        <v>22</v>
      </c>
      <c r="B9" s="72">
        <v>917269645000</v>
      </c>
      <c r="C9" s="72">
        <v>908093059000</v>
      </c>
      <c r="D9" s="72">
        <v>955502612000</v>
      </c>
      <c r="E9" s="72">
        <v>881926904000</v>
      </c>
      <c r="F9" s="72">
        <v>3662792220000</v>
      </c>
      <c r="I9" s="72">
        <f t="shared" si="0"/>
        <v>915698055000</v>
      </c>
      <c r="J9" s="72">
        <f t="shared" si="1"/>
        <v>912681352000</v>
      </c>
      <c r="K9" s="72">
        <f t="shared" si="2"/>
        <v>73575708000</v>
      </c>
      <c r="L9" s="5">
        <f t="shared" si="3"/>
        <v>30469652974.280087</v>
      </c>
    </row>
    <row r="10" spans="1:13" x14ac:dyDescent="0.35">
      <c r="A10" s="5" t="s">
        <v>59</v>
      </c>
      <c r="B10" s="72">
        <v>285223746000</v>
      </c>
      <c r="C10" s="72">
        <v>291555004000</v>
      </c>
      <c r="D10" s="72">
        <v>295549075000</v>
      </c>
      <c r="E10" s="72">
        <v>251951155000</v>
      </c>
      <c r="F10" s="72">
        <v>1124278980000</v>
      </c>
      <c r="I10" s="72">
        <f t="shared" si="0"/>
        <v>281069745000</v>
      </c>
      <c r="J10" s="72">
        <f t="shared" si="1"/>
        <v>288389375000</v>
      </c>
      <c r="K10" s="72">
        <f t="shared" si="2"/>
        <v>43597920000</v>
      </c>
      <c r="L10" s="5">
        <f t="shared" si="3"/>
        <v>19872423618.690651</v>
      </c>
    </row>
    <row r="11" spans="1:13" x14ac:dyDescent="0.35">
      <c r="A11" s="5" t="s">
        <v>52</v>
      </c>
      <c r="B11" s="72">
        <v>55010248000</v>
      </c>
      <c r="C11" s="72">
        <v>61768962000</v>
      </c>
      <c r="D11" s="72">
        <v>69673022000</v>
      </c>
      <c r="E11" s="72">
        <v>74766197000</v>
      </c>
      <c r="F11" s="72">
        <v>261218429000</v>
      </c>
      <c r="I11" s="72">
        <f t="shared" si="0"/>
        <v>65304607250</v>
      </c>
      <c r="J11" s="72">
        <f t="shared" si="1"/>
        <v>65720992000</v>
      </c>
      <c r="K11" s="72">
        <f t="shared" si="2"/>
        <v>19755949000</v>
      </c>
      <c r="L11" s="5">
        <f t="shared" si="3"/>
        <v>8700179073.3913593</v>
      </c>
    </row>
    <row r="12" spans="1:13" x14ac:dyDescent="0.35">
      <c r="A12" s="5" t="s">
        <v>182</v>
      </c>
      <c r="B12" s="72">
        <v>273043853000</v>
      </c>
      <c r="C12" s="72">
        <v>278472000000</v>
      </c>
      <c r="D12" s="72">
        <v>289106000000</v>
      </c>
      <c r="E12" s="72">
        <v>310126000000</v>
      </c>
      <c r="F12" s="72">
        <v>1150747853000</v>
      </c>
      <c r="I12" s="72">
        <f t="shared" si="0"/>
        <v>287686963250</v>
      </c>
      <c r="J12" s="72">
        <f t="shared" si="1"/>
        <v>283789000000</v>
      </c>
      <c r="K12" s="72">
        <f t="shared" si="2"/>
        <v>37082147000</v>
      </c>
      <c r="L12" s="5">
        <f t="shared" si="3"/>
        <v>16379461336.871519</v>
      </c>
    </row>
    <row r="13" spans="1:13" x14ac:dyDescent="0.35">
      <c r="A13" s="5" t="s">
        <v>42</v>
      </c>
      <c r="B13" s="72">
        <v>252177719000</v>
      </c>
      <c r="C13" s="72">
        <v>264966001000</v>
      </c>
      <c r="D13" s="72">
        <v>278755544000</v>
      </c>
      <c r="E13" s="72">
        <v>273125907000</v>
      </c>
      <c r="F13" s="72">
        <v>1069025171000</v>
      </c>
      <c r="I13" s="72">
        <f t="shared" si="0"/>
        <v>267256292750</v>
      </c>
      <c r="J13" s="72">
        <f t="shared" si="1"/>
        <v>269045954000</v>
      </c>
      <c r="K13" s="72">
        <f t="shared" si="2"/>
        <v>26577825000</v>
      </c>
      <c r="L13" s="5">
        <f t="shared" si="3"/>
        <v>11536810266.688921</v>
      </c>
    </row>
    <row r="16" spans="1:13" x14ac:dyDescent="0.35">
      <c r="B16" s="149" t="s">
        <v>614</v>
      </c>
      <c r="C16" s="149"/>
      <c r="D16" s="149"/>
      <c r="E16" s="149"/>
    </row>
    <row r="17" spans="2:15" x14ac:dyDescent="0.35">
      <c r="B17" s="149"/>
      <c r="C17" s="149"/>
      <c r="D17" s="149"/>
      <c r="E17" s="149"/>
    </row>
    <row r="19" spans="2:15" x14ac:dyDescent="0.35">
      <c r="I19" s="150" t="s">
        <v>615</v>
      </c>
      <c r="J19" s="151"/>
      <c r="K19" s="151"/>
      <c r="L19" s="151"/>
      <c r="M19" s="151"/>
      <c r="N19" s="151"/>
      <c r="O19" s="151"/>
    </row>
    <row r="20" spans="2:15" x14ac:dyDescent="0.35">
      <c r="I20" s="151"/>
      <c r="J20" s="151"/>
      <c r="K20" s="151"/>
      <c r="L20" s="151"/>
      <c r="M20" s="151"/>
      <c r="N20" s="151"/>
      <c r="O20" s="151"/>
    </row>
    <row r="21" spans="2:15" x14ac:dyDescent="0.35">
      <c r="I21" s="151"/>
      <c r="J21" s="151"/>
      <c r="K21" s="151"/>
      <c r="L21" s="151"/>
      <c r="M21" s="151"/>
      <c r="N21" s="151"/>
      <c r="O21" s="151"/>
    </row>
    <row r="22" spans="2:15" x14ac:dyDescent="0.35">
      <c r="I22" s="151"/>
      <c r="J22" s="151"/>
      <c r="K22" s="151"/>
      <c r="L22" s="151"/>
      <c r="M22" s="151"/>
      <c r="N22" s="151"/>
      <c r="O22" s="151"/>
    </row>
    <row r="23" spans="2:15" x14ac:dyDescent="0.35">
      <c r="I23" s="151"/>
      <c r="J23" s="151"/>
      <c r="K23" s="151"/>
      <c r="L23" s="151"/>
      <c r="M23" s="151"/>
      <c r="N23" s="151"/>
      <c r="O23" s="151"/>
    </row>
    <row r="24" spans="2:15" x14ac:dyDescent="0.35">
      <c r="I24" s="151"/>
      <c r="J24" s="151"/>
      <c r="K24" s="151"/>
      <c r="L24" s="151"/>
      <c r="M24" s="151"/>
      <c r="N24" s="151"/>
      <c r="O24" s="151"/>
    </row>
    <row r="25" spans="2:15" x14ac:dyDescent="0.35">
      <c r="I25" s="151"/>
      <c r="J25" s="151"/>
      <c r="K25" s="151"/>
      <c r="L25" s="151"/>
      <c r="M25" s="151"/>
      <c r="N25" s="151"/>
      <c r="O25" s="151"/>
    </row>
    <row r="26" spans="2:15" x14ac:dyDescent="0.35">
      <c r="I26" s="151"/>
      <c r="J26" s="151"/>
      <c r="K26" s="151"/>
      <c r="L26" s="151"/>
      <c r="M26" s="151"/>
      <c r="N26" s="151"/>
      <c r="O26" s="151"/>
    </row>
    <row r="27" spans="2:15" x14ac:dyDescent="0.35">
      <c r="I27" s="151"/>
      <c r="J27" s="151"/>
      <c r="K27" s="151"/>
      <c r="L27" s="151"/>
      <c r="M27" s="151"/>
      <c r="N27" s="151"/>
      <c r="O27" s="151"/>
    </row>
    <row r="28" spans="2:15" x14ac:dyDescent="0.35">
      <c r="I28" s="151"/>
      <c r="J28" s="151"/>
      <c r="K28" s="151"/>
      <c r="L28" s="151"/>
      <c r="M28" s="151"/>
      <c r="N28" s="151"/>
      <c r="O28" s="151"/>
    </row>
    <row r="29" spans="2:15" x14ac:dyDescent="0.35">
      <c r="I29" s="151"/>
      <c r="J29" s="151"/>
      <c r="K29" s="151"/>
      <c r="L29" s="151"/>
      <c r="M29" s="151"/>
      <c r="N29" s="151"/>
      <c r="O29" s="151"/>
    </row>
    <row r="30" spans="2:15" x14ac:dyDescent="0.35">
      <c r="I30" s="151"/>
      <c r="J30" s="151"/>
      <c r="K30" s="151"/>
      <c r="L30" s="151"/>
      <c r="M30" s="151"/>
      <c r="N30" s="151"/>
      <c r="O30" s="151"/>
    </row>
    <row r="31" spans="2:15" x14ac:dyDescent="0.35">
      <c r="I31" s="151"/>
      <c r="J31" s="151"/>
      <c r="K31" s="151"/>
      <c r="L31" s="151"/>
      <c r="M31" s="151"/>
      <c r="N31" s="151"/>
      <c r="O31" s="151"/>
    </row>
    <row r="32" spans="2:15" x14ac:dyDescent="0.35">
      <c r="I32" s="151"/>
      <c r="J32" s="151"/>
      <c r="K32" s="151"/>
      <c r="L32" s="151"/>
      <c r="M32" s="151"/>
      <c r="N32" s="151"/>
      <c r="O32" s="151"/>
    </row>
    <row r="33" spans="9:15" x14ac:dyDescent="0.35">
      <c r="I33" s="151"/>
      <c r="J33" s="151"/>
      <c r="K33" s="151"/>
      <c r="L33" s="151"/>
      <c r="M33" s="151"/>
      <c r="N33" s="151"/>
      <c r="O33" s="151"/>
    </row>
    <row r="34" spans="9:15" x14ac:dyDescent="0.35">
      <c r="I34" s="151"/>
      <c r="J34" s="151"/>
      <c r="K34" s="151"/>
      <c r="L34" s="151"/>
      <c r="M34" s="151"/>
      <c r="N34" s="151"/>
      <c r="O34" s="151"/>
    </row>
    <row r="35" spans="9:15" x14ac:dyDescent="0.35">
      <c r="I35" s="151"/>
      <c r="J35" s="151"/>
      <c r="K35" s="151"/>
      <c r="L35" s="151"/>
      <c r="M35" s="151"/>
      <c r="N35" s="151"/>
      <c r="O35" s="151"/>
    </row>
    <row r="36" spans="9:15" x14ac:dyDescent="0.35">
      <c r="I36" s="151"/>
      <c r="J36" s="151"/>
      <c r="K36" s="151"/>
      <c r="L36" s="151"/>
      <c r="M36" s="151"/>
      <c r="N36" s="151"/>
      <c r="O36" s="151"/>
    </row>
    <row r="37" spans="9:15" x14ac:dyDescent="0.35">
      <c r="I37" s="151"/>
      <c r="J37" s="151"/>
      <c r="K37" s="151"/>
      <c r="L37" s="151"/>
      <c r="M37" s="151"/>
      <c r="N37" s="151"/>
      <c r="O37" s="151"/>
    </row>
    <row r="38" spans="9:15" x14ac:dyDescent="0.35">
      <c r="I38" s="151"/>
      <c r="J38" s="151"/>
      <c r="K38" s="151"/>
      <c r="L38" s="151"/>
      <c r="M38" s="151"/>
      <c r="N38" s="151"/>
      <c r="O38" s="151"/>
    </row>
  </sheetData>
  <mergeCells count="4">
    <mergeCell ref="A1:F1"/>
    <mergeCell ref="I1:L1"/>
    <mergeCell ref="B16:E17"/>
    <mergeCell ref="I19:O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Ticket Symbol</vt:lpstr>
      <vt:lpstr>Sheet3</vt:lpstr>
      <vt:lpstr>Origian Data</vt:lpstr>
      <vt:lpstr>Profit and Loss</vt:lpstr>
      <vt:lpstr>Forcast</vt:lpstr>
      <vt:lpstr>Summary Statistics</vt:lpstr>
      <vt:lpstr>COGS</vt:lpstr>
      <vt:lpstr>Gross_margin</vt:lpstr>
      <vt:lpstr>OOC</vt:lpstr>
      <vt:lpstr>Operating_margin</vt:lpstr>
      <vt:lpstr>R_and_D</vt:lpstr>
      <vt:lpstr>Revenue_Total</vt:lpstr>
      <vt:lpstr>Scenarios</vt:lpstr>
      <vt:lpstr>SGA</vt:lpstr>
      <vt:lpstr>Ticker_symbol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Muhtasim Ahmed</dc:creator>
  <cp:lastModifiedBy>Muhtasim Ahmed</cp:lastModifiedBy>
  <dcterms:created xsi:type="dcterms:W3CDTF">2023-10-17T01:46:35Z</dcterms:created>
  <dcterms:modified xsi:type="dcterms:W3CDTF">2023-10-18T17:06:04Z</dcterms:modified>
</cp:coreProperties>
</file>