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Tables/pivotTable2.xml" ContentType="application/vnd.openxmlformats-officedocument.spreadsheetml.pivotTable+xml"/>
  <Override PartName="/xl/pivotCache/pivotCacheRecords2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pivotCache/_rels/pivotCacheDefinition2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Chart of Accounts" sheetId="1" state="visible" r:id="rId3"/>
    <sheet name="chequing" sheetId="2" state="visible" r:id="rId4"/>
    <sheet name="credit_card" sheetId="3" state="visible" r:id="rId5"/>
    <sheet name="bills" sheetId="4" state="visible" r:id="rId6"/>
    <sheet name="Pivot Table_bills_1" sheetId="5" state="visible" r:id="rId7"/>
    <sheet name="savings" sheetId="6" state="visible" r:id="rId8"/>
    <sheet name="company_invoice_data" sheetId="7" state="visible" r:id="rId9"/>
    <sheet name="Pivot Table_Sheet6_1" sheetId="8" state="visible" r:id="rId10"/>
    <sheet name="company_info" sheetId="9" state="visible" r:id="rId11"/>
    <sheet name="contacts" sheetId="10" state="visible" r:id="rId12"/>
  </sheets>
  <definedNames>
    <definedName function="false" hidden="true" localSheetId="3" name="_xlnm._FilterDatabase" vbProcedure="false">bills!$A$1:$K$37</definedName>
    <definedName function="false" hidden="true" localSheetId="1" name="_xlnm._FilterDatabase" vbProcedure="false">chequing!$A$1:$Z$482</definedName>
    <definedName function="false" hidden="true" localSheetId="6" name="_xlnm._FilterDatabase" vbProcedure="false">company_invoice_data!$B$1:$T$156</definedName>
    <definedName function="false" hidden="true" localSheetId="2" name="_xlnm._FilterDatabase" vbProcedure="false">credit_card!$A$1:$N$199</definedName>
  </definedNames>
  <calcPr iterateCount="100" refMode="A1" iterate="false" iterateDelta="0.0001"/>
  <pivotCaches>
    <pivotCache cacheId="1" r:id="rId14"/>
    <pivotCache cacheId="2" r:id="rId15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<sst xmlns="http://schemas.openxmlformats.org/spreadsheetml/2006/main" count="7789" uniqueCount="1228">
  <si>
    <t xml:space="preserve">ASSETS</t>
  </si>
  <si>
    <t xml:space="preserve">What the company owns.</t>
  </si>
  <si>
    <t xml:space="preserve">Chequing Account</t>
  </si>
  <si>
    <t xml:space="preserve">Current Asset</t>
  </si>
  <si>
    <t xml:space="preserve">Your primary day-to-day business bank account.</t>
  </si>
  <si>
    <t xml:space="preserve">Savings Account</t>
  </si>
  <si>
    <t xml:space="preserve">Any business savings or investment accounts.</t>
  </si>
  <si>
    <t xml:space="preserve">Accounts Receivable</t>
  </si>
  <si>
    <t xml:space="preserve">Money your clients owe you for invoices issued.</t>
  </si>
  <si>
    <t xml:space="preserve">Work in Progress (WIP)</t>
  </si>
  <si>
    <t xml:space="preserve">Costs incurred for unfinished client projects.</t>
  </si>
  <si>
    <t xml:space="preserve">Prepaid Expenses</t>
  </si>
  <si>
    <t xml:space="preserve">Expenses paid in advance (e.g., annual insurance).</t>
  </si>
  <si>
    <t xml:space="preserve">Computer &amp; Office Equipment</t>
  </si>
  <si>
    <t xml:space="preserve">Fixed Asset</t>
  </si>
  <si>
    <t xml:space="preserve">Laptops, servers, monitors, desks, and chairs.</t>
  </si>
  <si>
    <t xml:space="preserve">Accumulated Depreciation</t>
  </si>
  <si>
    <t xml:space="preserve">Total depreciation recorded on your fixed assets.</t>
  </si>
  <si>
    <t xml:space="preserve">LIABILITIES</t>
  </si>
  <si>
    <t xml:space="preserve">What the company owes.</t>
  </si>
  <si>
    <t xml:space="preserve">Accounts Payable</t>
  </si>
  <si>
    <t xml:space="preserve">Current Liability</t>
  </si>
  <si>
    <t xml:space="preserve">Money you owe to your suppliers and vendors.</t>
  </si>
  <si>
    <t xml:space="preserve">Credit Card Payable</t>
  </si>
  <si>
    <t xml:space="preserve">The outstanding balance on your company credit card(s).</t>
  </si>
  <si>
    <t xml:space="preserve">GST/HST Payable</t>
  </si>
  <si>
    <t xml:space="preserve">Sales tax collected that needs to be remitted to the CRA.</t>
  </si>
  <si>
    <t xml:space="preserve">Payroll Liabilities - Government</t>
  </si>
  <si>
    <t xml:space="preserve">Source deductions &amp; employer contributions owed to the CRA.</t>
  </si>
  <si>
    <t xml:space="preserve">Wages Payable</t>
  </si>
  <si>
    <t xml:space="preserve">Net pay earned by but not yet paid to employees.</t>
  </si>
  <si>
    <t xml:space="preserve">Deferred Revenue / Client Deposits</t>
  </si>
  <si>
    <t xml:space="preserve">Payments received from customers for work not yet completed.</t>
  </si>
  <si>
    <t xml:space="preserve">Bank Loan Payable</t>
  </si>
  <si>
    <t xml:space="preserve">Non-Current Liability</t>
  </si>
  <si>
    <t xml:space="preserve">Long-term loans from financial institutions.</t>
  </si>
  <si>
    <t xml:space="preserve">EQUITY</t>
  </si>
  <si>
    <t xml:space="preserve">The net worth of the company.</t>
  </si>
  <si>
    <t xml:space="preserve">Owner's Capital / Common Stock</t>
  </si>
  <si>
    <t xml:space="preserve">Equity</t>
  </si>
  <si>
    <t xml:space="preserve">The initial and subsequent investment into the company.</t>
  </si>
  <si>
    <t xml:space="preserve">Retained Earnings</t>
  </si>
  <si>
    <t xml:space="preserve">Cumulative net profit retained in the business.</t>
  </si>
  <si>
    <t xml:space="preserve">Owner's Draws / Dividends</t>
  </si>
  <si>
    <t xml:space="preserve">Money paid out from the business to the owners.</t>
  </si>
  <si>
    <t xml:space="preserve">REVENUE</t>
  </si>
  <si>
    <t xml:space="preserve">How the company makes money.</t>
  </si>
  <si>
    <t xml:space="preserve">Custom Development Revenue</t>
  </si>
  <si>
    <t xml:space="preserve">Revenue</t>
  </si>
  <si>
    <t xml:space="preserve">Primary income from building applications for clients.</t>
  </si>
  <si>
    <t xml:space="preserve">IT Consulting &amp; Strategy Revenue</t>
  </si>
  <si>
    <t xml:space="preserve">Income from providing expert advice and discovery sessions.</t>
  </si>
  <si>
    <t xml:space="preserve">Maintenance &amp; Support Revenue</t>
  </si>
  <si>
    <t xml:space="preserve">Income from ongoing support contracts for completed projects.</t>
  </si>
  <si>
    <t xml:space="preserve">COST OF SALES (COS)</t>
  </si>
  <si>
    <t xml:space="preserve">Direct costs of delivering your services.</t>
  </si>
  <si>
    <t xml:space="preserve">Salaries &amp; Wages - Direct Labor</t>
  </si>
  <si>
    <t xml:space="preserve">Direct Cost</t>
  </si>
  <si>
    <t xml:space="preserve">Wages for staff working directly on billable client projects.</t>
  </si>
  <si>
    <t xml:space="preserve">Subcontractor &amp; Freelancer Costs</t>
  </si>
  <si>
    <t xml:space="preserve">Payments to external contractors on client projects.</t>
  </si>
  <si>
    <t xml:space="preserve">Direct Project Software &amp; Assets</t>
  </si>
  <si>
    <t xml:space="preserve">Software or licenses purchased specifically for a client project.</t>
  </si>
  <si>
    <t xml:space="preserve">OPERATING EXPENSES</t>
  </si>
  <si>
    <t xml:space="preserve">Overhead costs to run the business.</t>
  </si>
  <si>
    <t xml:space="preserve">Salaries &amp; Wages - General &amp; Admin</t>
  </si>
  <si>
    <t xml:space="preserve">Expense</t>
  </si>
  <si>
    <t xml:space="preserve">Salaries for non-billable staff (admin, internal IT).</t>
  </si>
  <si>
    <t xml:space="preserve">Rent &amp; Lease</t>
  </si>
  <si>
    <t xml:space="preserve">Rent for your office space.</t>
  </si>
  <si>
    <t xml:space="preserve">Accounting &amp; Legal Fees</t>
  </si>
  <si>
    <t xml:space="preserve">Fees paid to accountants, bookkeepers, and lawyers.</t>
  </si>
  <si>
    <t xml:space="preserve">Software &amp; Subscriptions (Internal)</t>
  </si>
  <si>
    <t xml:space="preserve">Internal-use software (e.g., Slack, Jira, Office 355).</t>
  </si>
  <si>
    <t xml:space="preserve">Salaries &amp; Wages - Sales &amp; Marketing</t>
  </si>
  <si>
    <t xml:space="preserve">Salaries and commissions for your sales and marketing team.</t>
  </si>
  <si>
    <t xml:space="preserve">Advertising &amp; Promotion</t>
  </si>
  <si>
    <t xml:space="preserve">Costs for digital ads, SEO, and marketing campaigns.</t>
  </si>
  <si>
    <t xml:space="preserve">NON-OPERATING EXPENSES</t>
  </si>
  <si>
    <t xml:space="preserve">Miscellaneous Expenses</t>
  </si>
  <si>
    <t xml:space="preserve">Other expenses</t>
  </si>
  <si>
    <t xml:space="preserve">Date</t>
  </si>
  <si>
    <t xml:space="preserve">Contact</t>
  </si>
  <si>
    <t xml:space="preserve">Description</t>
  </si>
  <si>
    <t xml:space="preserve">Reference</t>
  </si>
  <si>
    <t xml:space="preserve">Payee</t>
  </si>
  <si>
    <t xml:space="preserve">Beginning Balance</t>
  </si>
  <si>
    <t xml:space="preserve">Debit</t>
  </si>
  <si>
    <t xml:space="preserve">Credit</t>
  </si>
  <si>
    <t xml:space="preserve">Closing Balance</t>
  </si>
  <si>
    <t xml:space="preserve">Account Code</t>
  </si>
  <si>
    <t xml:space="preserve">Account</t>
  </si>
  <si>
    <t xml:space="preserve">Account Type</t>
  </si>
  <si>
    <t xml:space="preserve">Related account</t>
  </si>
  <si>
    <t xml:space="preserve">new amount</t>
  </si>
  <si>
    <t xml:space="preserve">note</t>
  </si>
  <si>
    <t xml:space="preserve">2022-03-01</t>
  </si>
  <si>
    <t xml:space="preserve">Owner</t>
  </si>
  <si>
    <t xml:space="preserve">Initial capital contribution</t>
  </si>
  <si>
    <t xml:space="preserve">CAP-20220301-0001</t>
  </si>
  <si>
    <t xml:space="preserve">BRIGHTDESK CONSULTING – OWNER CONTRIBUTION</t>
  </si>
  <si>
    <t xml:space="preserve">1010</t>
  </si>
  <si>
    <t xml:space="preserve">3000 - Owner's Capital / Common Stock</t>
  </si>
  <si>
    <t xml:space="preserve">Office Landlord</t>
  </si>
  <si>
    <t xml:space="preserve">Monthly office rent</t>
  </si>
  <si>
    <t xml:space="preserve">BILL-20220301-0002</t>
  </si>
  <si>
    <t xml:space="preserve">DREAM OFFICE MANAGEMENT LTD</t>
  </si>
  <si>
    <t xml:space="preserve">6100 - Rent &amp; Lease</t>
  </si>
  <si>
    <t xml:space="preserve">2022-03-10</t>
  </si>
  <si>
    <t xml:space="preserve">Employees - Developers</t>
  </si>
  <si>
    <t xml:space="preserve">Monthly payroll for developers (direct labor)</t>
  </si>
  <si>
    <t xml:space="preserve">PAY-20220310-0006</t>
  </si>
  <si>
    <t xml:space="preserve">ADP Workforce Now</t>
  </si>
  <si>
    <t xml:space="preserve">5000 - Salaries &amp; Wages - Direct Labor</t>
  </si>
  <si>
    <t xml:space="preserve">2022-03-15</t>
  </si>
  <si>
    <t xml:space="preserve">Credit Card Company</t>
  </si>
  <si>
    <t xml:space="preserve">Credit card payment for current month charges</t>
  </si>
  <si>
    <t xml:space="preserve">PMT-20220315-0007</t>
  </si>
  <si>
    <t xml:space="preserve">TD VISA</t>
  </si>
  <si>
    <t xml:space="preserve">2100 - Credit Card Payable</t>
  </si>
  <si>
    <t xml:space="preserve">2022-03-28</t>
  </si>
  <si>
    <t xml:space="preserve">Internal</t>
  </si>
  <si>
    <t xml:space="preserve">Transfer to savings</t>
  </si>
  <si>
    <t xml:space="preserve">TRF-20220328-0012</t>
  </si>
  <si>
    <t xml:space="preserve">TD SAVINGS</t>
  </si>
  <si>
    <t xml:space="preserve">1020 - Savings Account</t>
  </si>
  <si>
    <t xml:space="preserve">2022-03-30</t>
  </si>
  <si>
    <t xml:space="preserve">Accountant</t>
  </si>
  <si>
    <t xml:space="preserve">Quarterly accounting &amp; legal fees</t>
  </si>
  <si>
    <t xml:space="preserve">BILL-20220330-0013</t>
  </si>
  <si>
    <t xml:space="preserve">XERO SUBSCRIPTION </t>
  </si>
  <si>
    <t xml:space="preserve">6400 - Accounting &amp; Legal Fees</t>
  </si>
  <si>
    <t xml:space="preserve">2022-03-31</t>
  </si>
  <si>
    <t xml:space="preserve">TD Bank</t>
  </si>
  <si>
    <t xml:space="preserve">MONTHLY ACCOUNT FEE </t>
  </si>
  <si>
    <t xml:space="preserve">Bank Statement</t>
  </si>
  <si>
    <t xml:space="preserve">2022-04-01</t>
  </si>
  <si>
    <t xml:space="preserve">BILL-20220401-0014</t>
  </si>
  <si>
    <t xml:space="preserve">TD bank</t>
  </si>
  <si>
    <t xml:space="preserve">PMT-20220403-0001_test</t>
  </si>
  <si>
    <t xml:space="preserve">2100</t>
  </si>
  <si>
    <t xml:space="preserve">2022-04-10</t>
  </si>
  <si>
    <t xml:space="preserve">PAY-20220410-0017</t>
  </si>
  <si>
    <t xml:space="preserve">2022-04-15</t>
  </si>
  <si>
    <t xml:space="preserve">PMT-20220415-0018</t>
  </si>
  <si>
    <t xml:space="preserve">2022-04-18</t>
  </si>
  <si>
    <t xml:space="preserve">Subcontractors</t>
  </si>
  <si>
    <t xml:space="preserve">External contractors for client delivery</t>
  </si>
  <si>
    <t xml:space="preserve">BILL-20220418-0019</t>
  </si>
  <si>
    <t xml:space="preserve">RANDSTAND</t>
  </si>
  <si>
    <t xml:space="preserve">5100 - Subcontractor &amp; Freelancer Costs</t>
  </si>
  <si>
    <t xml:space="preserve">2022-04-25</t>
  </si>
  <si>
    <t xml:space="preserve">Acme FinTech</t>
  </si>
  <si>
    <t xml:space="preserve">Payment for Acme FinTech INV</t>
  </si>
  <si>
    <t xml:space="preserve">RCPT-20220425-0023</t>
  </si>
  <si>
    <t xml:space="preserve">1200 - Accounts Receivable</t>
  </si>
  <si>
    <t xml:space="preserve">Maple Health</t>
  </si>
  <si>
    <t xml:space="preserve">Payment for Maple Health INV</t>
  </si>
  <si>
    <t xml:space="preserve">RCPT-20220425-0024</t>
  </si>
  <si>
    <t xml:space="preserve">2022-04-26</t>
  </si>
  <si>
    <t xml:space="preserve">Support Clients</t>
  </si>
  <si>
    <t xml:space="preserve">Payment for support invoices</t>
  </si>
  <si>
    <t xml:space="preserve">RCPT-20220426-0025</t>
  </si>
  <si>
    <t xml:space="preserve">2022-04-27</t>
  </si>
  <si>
    <t xml:space="preserve">Strategy Client</t>
  </si>
  <si>
    <t xml:space="preserve">Payment for consulting</t>
  </si>
  <si>
    <t xml:space="preserve">RCPT-20220427-0026</t>
  </si>
  <si>
    <t xml:space="preserve">GRAYSON &amp; PARTNERS LLP</t>
  </si>
  <si>
    <t xml:space="preserve">2022-04-28</t>
  </si>
  <si>
    <t xml:space="preserve">TRF-20220428-0027</t>
  </si>
  <si>
    <t xml:space="preserve">2022-04-30</t>
  </si>
  <si>
    <t xml:space="preserve">PMT-20220403-0002_test</t>
  </si>
  <si>
    <t xml:space="preserve">2022-05-01</t>
  </si>
  <si>
    <t xml:space="preserve">BILL-20220501-0028</t>
  </si>
  <si>
    <t xml:space="preserve">2022-05-10</t>
  </si>
  <si>
    <t xml:space="preserve">PAY-20220510-0031</t>
  </si>
  <si>
    <t xml:space="preserve">2022-05-15</t>
  </si>
  <si>
    <t xml:space="preserve">PMT-20220515-0032</t>
  </si>
  <si>
    <t xml:space="preserve">2022-05-23</t>
  </si>
  <si>
    <t xml:space="preserve">Enterprise Client</t>
  </si>
  <si>
    <t xml:space="preserve">Client deposit for upcoming work (deferred revenue)</t>
  </si>
  <si>
    <t xml:space="preserve">DEP-20220523-0039</t>
  </si>
  <si>
    <t xml:space="preserve">SHOPIFY INC</t>
  </si>
  <si>
    <t xml:space="preserve">2450 - Deferred Revenue / Client Deposits</t>
  </si>
  <si>
    <t xml:space="preserve">2022-05-25</t>
  </si>
  <si>
    <t xml:space="preserve">RCPT-20220525-0036</t>
  </si>
  <si>
    <t xml:space="preserve">CivicWorks</t>
  </si>
  <si>
    <t xml:space="preserve">Payment for CivicWorks INV</t>
  </si>
  <si>
    <t xml:space="preserve">RCPT-20220525-0037</t>
  </si>
  <si>
    <t xml:space="preserve">2022-05-26</t>
  </si>
  <si>
    <t xml:space="preserve">RCPT-20220526-0038</t>
  </si>
  <si>
    <t xml:space="preserve">2022-05-28</t>
  </si>
  <si>
    <t xml:space="preserve">TRF-20220528-0043</t>
  </si>
  <si>
    <t xml:space="preserve">2022-05-29</t>
  </si>
  <si>
    <t xml:space="preserve">Tech Supplier</t>
  </si>
  <si>
    <t xml:space="preserve">New equipment for 1 developer(s)</t>
  </si>
  <si>
    <t xml:space="preserve">EQP-20220529-0044</t>
  </si>
  <si>
    <t xml:space="preserve">Dell Canada Inc.</t>
  </si>
  <si>
    <t xml:space="preserve">1500 - Computer &amp; Office Equipment</t>
  </si>
  <si>
    <t xml:space="preserve">2022-05-31</t>
  </si>
  <si>
    <t xml:space="preserve">2022-06-01</t>
  </si>
  <si>
    <t xml:space="preserve">BILL-20220601-0045</t>
  </si>
  <si>
    <t xml:space="preserve">2022-06-10</t>
  </si>
  <si>
    <t xml:space="preserve">PAY-20220610-0049</t>
  </si>
  <si>
    <t xml:space="preserve">2022-06-15</t>
  </si>
  <si>
    <t xml:space="preserve">PMT-20220615-0050</t>
  </si>
  <si>
    <t xml:space="preserve">2022-06-25</t>
  </si>
  <si>
    <t xml:space="preserve">RCPT-20220625-0055</t>
  </si>
  <si>
    <t xml:space="preserve">NorthPeak Logistics</t>
  </si>
  <si>
    <t xml:space="preserve">Payment for NorthPeak Logistics INV</t>
  </si>
  <si>
    <t xml:space="preserve">RCPT-20220625-0056</t>
  </si>
  <si>
    <t xml:space="preserve">2022-06-26</t>
  </si>
  <si>
    <t xml:space="preserve">RCPT-20220626-0057</t>
  </si>
  <si>
    <t xml:space="preserve">VENTURE ESTATE</t>
  </si>
  <si>
    <t xml:space="preserve">2022-06-28</t>
  </si>
  <si>
    <t xml:space="preserve">TRF-20220628-0058</t>
  </si>
  <si>
    <t xml:space="preserve">2022-06-30</t>
  </si>
  <si>
    <t xml:space="preserve">BILL-20220630-0059</t>
  </si>
  <si>
    <t xml:space="preserve">2022-07-01</t>
  </si>
  <si>
    <t xml:space="preserve">BILL-20220701-0060</t>
  </si>
  <si>
    <t xml:space="preserve">2022-07-10</t>
  </si>
  <si>
    <t xml:space="preserve">PAY-20220710-0063</t>
  </si>
  <si>
    <t xml:space="preserve">2022-07-15</t>
  </si>
  <si>
    <t xml:space="preserve">PMT-20220715-0064</t>
  </si>
  <si>
    <t xml:space="preserve">2022-07-25</t>
  </si>
  <si>
    <t xml:space="preserve">RCPT-20220725-0068</t>
  </si>
  <si>
    <t xml:space="preserve">BrightGrid Energy</t>
  </si>
  <si>
    <t xml:space="preserve">Payment for BrightGrid Energy INV</t>
  </si>
  <si>
    <t xml:space="preserve">RCPT-20220725-0069</t>
  </si>
  <si>
    <t xml:space="preserve">2022-07-26</t>
  </si>
  <si>
    <t xml:space="preserve">RCPT-20220726-0070</t>
  </si>
  <si>
    <t xml:space="preserve">2022-07-27</t>
  </si>
  <si>
    <t xml:space="preserve">RCPT-20220727-0071</t>
  </si>
  <si>
    <t xml:space="preserve">2022-07-28</t>
  </si>
  <si>
    <t xml:space="preserve">TRF-20220728-0072</t>
  </si>
  <si>
    <t xml:space="preserve">2022-07-29</t>
  </si>
  <si>
    <t xml:space="preserve">EQP-20220729-0073</t>
  </si>
  <si>
    <t xml:space="preserve">2022-07-31</t>
  </si>
  <si>
    <t xml:space="preserve">2022-08-01</t>
  </si>
  <si>
    <t xml:space="preserve">BILL-20220801-0074</t>
  </si>
  <si>
    <t xml:space="preserve">2022-08-10</t>
  </si>
  <si>
    <t xml:space="preserve">PAY-20220810-0077</t>
  </si>
  <si>
    <t xml:space="preserve">2022-08-15</t>
  </si>
  <si>
    <t xml:space="preserve">PMT-20220815-0078</t>
  </si>
  <si>
    <t xml:space="preserve">2022-08-18</t>
  </si>
  <si>
    <t xml:space="preserve">BILL-20220818-0079</t>
  </si>
  <si>
    <t xml:space="preserve">2022-08-25</t>
  </si>
  <si>
    <t xml:space="preserve">RCPT-20220825-0083</t>
  </si>
  <si>
    <t xml:space="preserve">RCPT-20220825-0084</t>
  </si>
  <si>
    <t xml:space="preserve">2022-08-26</t>
  </si>
  <si>
    <t xml:space="preserve">RCPT-20220826-0085</t>
  </si>
  <si>
    <t xml:space="preserve">2022-08-28</t>
  </si>
  <si>
    <t xml:space="preserve">TRF-20220828-0086</t>
  </si>
  <si>
    <t xml:space="preserve">2022-08-31</t>
  </si>
  <si>
    <t xml:space="preserve">2022-09-01</t>
  </si>
  <si>
    <t xml:space="preserve">BILL-20220901-0087</t>
  </si>
  <si>
    <t xml:space="preserve">2022-09-10</t>
  </si>
  <si>
    <t xml:space="preserve">PAY-20220910-0091</t>
  </si>
  <si>
    <t xml:space="preserve">2022-09-15</t>
  </si>
  <si>
    <t xml:space="preserve">PMT-20220915-0092</t>
  </si>
  <si>
    <t xml:space="preserve">2022-09-25</t>
  </si>
  <si>
    <t xml:space="preserve">RCPT-20220925-0097</t>
  </si>
  <si>
    <t xml:space="preserve">RCPT-20220925-0098</t>
  </si>
  <si>
    <t xml:space="preserve">2022-09-26</t>
  </si>
  <si>
    <t xml:space="preserve">RCPT-20220926-0099</t>
  </si>
  <si>
    <t xml:space="preserve">2022-09-28</t>
  </si>
  <si>
    <t xml:space="preserve">TRF-20220928-0100</t>
  </si>
  <si>
    <t xml:space="preserve">2022-09-29</t>
  </si>
  <si>
    <t xml:space="preserve">EQP-20220929-0101</t>
  </si>
  <si>
    <t xml:space="preserve">2022-09-30</t>
  </si>
  <si>
    <t xml:space="preserve">BILL-20220930-0102</t>
  </si>
  <si>
    <t xml:space="preserve">2022-10-01</t>
  </si>
  <si>
    <t xml:space="preserve">BILL-20221001-0103</t>
  </si>
  <si>
    <t xml:space="preserve">2022-10-10</t>
  </si>
  <si>
    <t xml:space="preserve">PAY-20221010-0106</t>
  </si>
  <si>
    <t xml:space="preserve">2022-10-15</t>
  </si>
  <si>
    <t xml:space="preserve">PMT-20221015-0107</t>
  </si>
  <si>
    <t xml:space="preserve">2022-10-25</t>
  </si>
  <si>
    <t xml:space="preserve">RCPT-20221025-0111</t>
  </si>
  <si>
    <t xml:space="preserve">RCPT-20221025-0112</t>
  </si>
  <si>
    <t xml:space="preserve">2022-10-26</t>
  </si>
  <si>
    <t xml:space="preserve">RCPT-20221026-0113</t>
  </si>
  <si>
    <t xml:space="preserve">2022-10-27</t>
  </si>
  <si>
    <t xml:space="preserve">RCPT-20221027-0114</t>
  </si>
  <si>
    <t xml:space="preserve">2022-10-28</t>
  </si>
  <si>
    <t xml:space="preserve">TRF-20221028-0115</t>
  </si>
  <si>
    <t xml:space="preserve">2022-10-31</t>
  </si>
  <si>
    <t xml:space="preserve">2022-11-01</t>
  </si>
  <si>
    <t xml:space="preserve">BILL-20221101-0116</t>
  </si>
  <si>
    <t xml:space="preserve">2022-11-10</t>
  </si>
  <si>
    <t xml:space="preserve">PAY-20221110-0119</t>
  </si>
  <si>
    <t xml:space="preserve">2022-11-15</t>
  </si>
  <si>
    <t xml:space="preserve">PMT-20221115-0120</t>
  </si>
  <si>
    <t xml:space="preserve">2022-11-23</t>
  </si>
  <si>
    <t xml:space="preserve">DEP-20221123-0127</t>
  </si>
  <si>
    <t xml:space="preserve">2022-11-25</t>
  </si>
  <si>
    <t xml:space="preserve">RCPT-20221125-0124</t>
  </si>
  <si>
    <t xml:space="preserve">RCPT-20221125-0125</t>
  </si>
  <si>
    <t xml:space="preserve">2022-11-26</t>
  </si>
  <si>
    <t xml:space="preserve">RCPT-20221126-0126</t>
  </si>
  <si>
    <t xml:space="preserve">2022-11-28</t>
  </si>
  <si>
    <t xml:space="preserve">TRF-20221128-0131</t>
  </si>
  <si>
    <t xml:space="preserve">2022-11-29</t>
  </si>
  <si>
    <t xml:space="preserve">EQP-20221129-0132</t>
  </si>
  <si>
    <t xml:space="preserve">2022-12-01</t>
  </si>
  <si>
    <t xml:space="preserve">BILL-20221201-0133</t>
  </si>
  <si>
    <t xml:space="preserve">2022-12-10</t>
  </si>
  <si>
    <t xml:space="preserve">PAY-20221210-0137</t>
  </si>
  <si>
    <t xml:space="preserve">2022-12-15</t>
  </si>
  <si>
    <t xml:space="preserve">PMT-20221215-0138</t>
  </si>
  <si>
    <t xml:space="preserve">2022-12-18</t>
  </si>
  <si>
    <t xml:space="preserve">BILL-20221218-0139</t>
  </si>
  <si>
    <t xml:space="preserve">2022-12-25</t>
  </si>
  <si>
    <t xml:space="preserve">RCPT-20221225-0144</t>
  </si>
  <si>
    <t xml:space="preserve">RCPT-20221225-0145</t>
  </si>
  <si>
    <t xml:space="preserve">2022-12-26</t>
  </si>
  <si>
    <t xml:space="preserve">RCPT-20221226-0146</t>
  </si>
  <si>
    <t xml:space="preserve">2022-12-28</t>
  </si>
  <si>
    <t xml:space="preserve">TRF-20221228-0147</t>
  </si>
  <si>
    <t xml:space="preserve">2022-12-30</t>
  </si>
  <si>
    <t xml:space="preserve">BILL-20221230-0148</t>
  </si>
  <si>
    <t xml:space="preserve">2023-01-01</t>
  </si>
  <si>
    <t xml:space="preserve">BILL-20230101-0149</t>
  </si>
  <si>
    <t xml:space="preserve">2023-01-10</t>
  </si>
  <si>
    <t xml:space="preserve">PAY-20230110-0152</t>
  </si>
  <si>
    <t xml:space="preserve">2023-01-12</t>
  </si>
  <si>
    <t xml:space="preserve">Employees - Admin</t>
  </si>
  <si>
    <t xml:space="preserve">General &amp; admin payroll</t>
  </si>
  <si>
    <t xml:space="preserve">PAY-20230112-0153</t>
  </si>
  <si>
    <t xml:space="preserve">6010 - Salaries &amp; Wages - General &amp; Admin</t>
  </si>
  <si>
    <t xml:space="preserve">2023-01-15</t>
  </si>
  <si>
    <t xml:space="preserve">PMT-20230115-0154</t>
  </si>
  <si>
    <t xml:space="preserve">2023-01-25</t>
  </si>
  <si>
    <t xml:space="preserve">RCPT-20230125-0158</t>
  </si>
  <si>
    <t xml:space="preserve">RCPT-20230125-0159</t>
  </si>
  <si>
    <t xml:space="preserve">2023-01-26</t>
  </si>
  <si>
    <t xml:space="preserve">RCPT-20230126-0160</t>
  </si>
  <si>
    <t xml:space="preserve">2023-01-27</t>
  </si>
  <si>
    <t xml:space="preserve">RCPT-20230127-0161</t>
  </si>
  <si>
    <t xml:space="preserve">2023-01-28</t>
  </si>
  <si>
    <t xml:space="preserve">TRF-20230128-0162</t>
  </si>
  <si>
    <t xml:space="preserve">2023-02-01</t>
  </si>
  <si>
    <t xml:space="preserve">BILL-20230201-0163</t>
  </si>
  <si>
    <t xml:space="preserve">2023-02-10</t>
  </si>
  <si>
    <t xml:space="preserve">PAY-20230210-0166</t>
  </si>
  <si>
    <t xml:space="preserve">2023-02-12</t>
  </si>
  <si>
    <t xml:space="preserve">PAY-20230212-0167</t>
  </si>
  <si>
    <t xml:space="preserve">2023-02-15</t>
  </si>
  <si>
    <t xml:space="preserve">PMT-20230215-0168</t>
  </si>
  <si>
    <t xml:space="preserve">2023-02-25</t>
  </si>
  <si>
    <t xml:space="preserve">RCPT-20230225-0172</t>
  </si>
  <si>
    <t xml:space="preserve">RCPT-20230225-0173</t>
  </si>
  <si>
    <t xml:space="preserve">2023-02-26</t>
  </si>
  <si>
    <t xml:space="preserve">RCPT-20230226-0174</t>
  </si>
  <si>
    <t xml:space="preserve">2023-02-28</t>
  </si>
  <si>
    <t xml:space="preserve">TRF-20230228-0175</t>
  </si>
  <si>
    <t xml:space="preserve">EQP-20230228-0176</t>
  </si>
  <si>
    <t xml:space="preserve">2023-03-01</t>
  </si>
  <si>
    <t xml:space="preserve">BILL-20230301-0177</t>
  </si>
  <si>
    <t xml:space="preserve">2023-03-10</t>
  </si>
  <si>
    <t xml:space="preserve">PAY-20230310-0181</t>
  </si>
  <si>
    <t xml:space="preserve">2023-03-12</t>
  </si>
  <si>
    <t xml:space="preserve">PAY-20230312-0182</t>
  </si>
  <si>
    <t xml:space="preserve">2023-03-15</t>
  </si>
  <si>
    <t xml:space="preserve">PMT-20230315-0183</t>
  </si>
  <si>
    <t xml:space="preserve">2023-03-25</t>
  </si>
  <si>
    <t xml:space="preserve">RCPT-20230325-0188</t>
  </si>
  <si>
    <t xml:space="preserve">RCPT-20230325-0189</t>
  </si>
  <si>
    <t xml:space="preserve">2023-03-26</t>
  </si>
  <si>
    <t xml:space="preserve">RCPT-20230326-0190</t>
  </si>
  <si>
    <t xml:space="preserve">2023-03-28</t>
  </si>
  <si>
    <t xml:space="preserve">TRF-20230328-0191</t>
  </si>
  <si>
    <t xml:space="preserve">2023-03-30</t>
  </si>
  <si>
    <t xml:space="preserve">BILL-20230330-0192</t>
  </si>
  <si>
    <t xml:space="preserve">2023-04-01</t>
  </si>
  <si>
    <t xml:space="preserve">BILL-20230401-0193</t>
  </si>
  <si>
    <t xml:space="preserve">2023-04-10</t>
  </si>
  <si>
    <t xml:space="preserve">PAY-20230410-0196</t>
  </si>
  <si>
    <t xml:space="preserve">2023-04-12</t>
  </si>
  <si>
    <t xml:space="preserve">PAY-20230412-0197</t>
  </si>
  <si>
    <t xml:space="preserve">2023-04-15</t>
  </si>
  <si>
    <t xml:space="preserve">PMT-20230415-0198</t>
  </si>
  <si>
    <t xml:space="preserve">2023-04-18</t>
  </si>
  <si>
    <t xml:space="preserve">BILL-20230418-0199</t>
  </si>
  <si>
    <t xml:space="preserve">2023-04-25</t>
  </si>
  <si>
    <t xml:space="preserve">RCPT-20230425-0203</t>
  </si>
  <si>
    <t xml:space="preserve">RCPT-20230425-0204</t>
  </si>
  <si>
    <t xml:space="preserve">2023-04-26</t>
  </si>
  <si>
    <t xml:space="preserve">RCPT-20230426-0205</t>
  </si>
  <si>
    <t xml:space="preserve">2023-04-27</t>
  </si>
  <si>
    <t xml:space="preserve">RCPT-20230427-0206</t>
  </si>
  <si>
    <t xml:space="preserve">2023-04-28</t>
  </si>
  <si>
    <t xml:space="preserve">TRF-20230428-0207</t>
  </si>
  <si>
    <t xml:space="preserve">2023-04-29</t>
  </si>
  <si>
    <t xml:space="preserve">EQP-20230429-0208</t>
  </si>
  <si>
    <t xml:space="preserve">2023-05-01</t>
  </si>
  <si>
    <t xml:space="preserve">BILL-20230501-0209</t>
  </si>
  <si>
    <t xml:space="preserve">2023-05-10</t>
  </si>
  <si>
    <t xml:space="preserve">PAY-20230510-0212</t>
  </si>
  <si>
    <t xml:space="preserve">2023-05-12</t>
  </si>
  <si>
    <t xml:space="preserve">PAY-20230512-0213</t>
  </si>
  <si>
    <t xml:space="preserve">2023-05-15</t>
  </si>
  <si>
    <t xml:space="preserve">PMT-20230515-0214</t>
  </si>
  <si>
    <t xml:space="preserve">2023-05-23</t>
  </si>
  <si>
    <t xml:space="preserve">DEP-20230523-0221</t>
  </si>
  <si>
    <t xml:space="preserve">2023-05-25</t>
  </si>
  <si>
    <t xml:space="preserve">RCPT-20230525-0218</t>
  </si>
  <si>
    <t xml:space="preserve">RCPT-20230525-0219</t>
  </si>
  <si>
    <t xml:space="preserve">2023-05-26</t>
  </si>
  <si>
    <t xml:space="preserve">RCPT-20230526-0220</t>
  </si>
  <si>
    <t xml:space="preserve">2023-05-28</t>
  </si>
  <si>
    <t xml:space="preserve">TRF-20230528-0225</t>
  </si>
  <si>
    <t xml:space="preserve">2023-06-01</t>
  </si>
  <si>
    <t xml:space="preserve">BILL-20230601-0226</t>
  </si>
  <si>
    <t xml:space="preserve">2023-06-10</t>
  </si>
  <si>
    <t xml:space="preserve">PAY-20230610-0230</t>
  </si>
  <si>
    <t xml:space="preserve">2023-06-12</t>
  </si>
  <si>
    <t xml:space="preserve">PAY-20230612-0231</t>
  </si>
  <si>
    <t xml:space="preserve">2023-06-15</t>
  </si>
  <si>
    <t xml:space="preserve">PMT-20230615-0232</t>
  </si>
  <si>
    <t xml:space="preserve">2023-06-25</t>
  </si>
  <si>
    <t xml:space="preserve">RCPT-20230625-0237</t>
  </si>
  <si>
    <t xml:space="preserve">RCPT-20230625-0238</t>
  </si>
  <si>
    <t xml:space="preserve">2023-06-26</t>
  </si>
  <si>
    <t xml:space="preserve">RCPT-20230626-0239</t>
  </si>
  <si>
    <t xml:space="preserve">2023-06-28</t>
  </si>
  <si>
    <t xml:space="preserve">TRF-20230628-0240</t>
  </si>
  <si>
    <t xml:space="preserve">2023-06-29</t>
  </si>
  <si>
    <t xml:space="preserve">EQP-20230629-0241</t>
  </si>
  <si>
    <t xml:space="preserve">2023-06-30</t>
  </si>
  <si>
    <t xml:space="preserve">BILL-20230630-0242</t>
  </si>
  <si>
    <t xml:space="preserve">2023-07-01</t>
  </si>
  <si>
    <t xml:space="preserve">BILL-20230701-0243</t>
  </si>
  <si>
    <t xml:space="preserve">2023-07-10</t>
  </si>
  <si>
    <t xml:space="preserve">PAY-20230710-0246</t>
  </si>
  <si>
    <t xml:space="preserve">2023-07-12</t>
  </si>
  <si>
    <t xml:space="preserve">PAY-20230712-0247</t>
  </si>
  <si>
    <t xml:space="preserve">2023-07-13</t>
  </si>
  <si>
    <t xml:space="preserve">Employees - Sales/Marketing</t>
  </si>
  <si>
    <t xml:space="preserve">Sales &amp; marketing payroll</t>
  </si>
  <si>
    <t xml:space="preserve">PAY-20230713-0248</t>
  </si>
  <si>
    <t xml:space="preserve">7010 - Salaries &amp; Wages - Sales &amp; Marketing</t>
  </si>
  <si>
    <t xml:space="preserve">2023-07-15</t>
  </si>
  <si>
    <t xml:space="preserve">PMT-20230715-0249</t>
  </si>
  <si>
    <t xml:space="preserve">2023-07-25</t>
  </si>
  <si>
    <t xml:space="preserve">RCPT-20230725-0253</t>
  </si>
  <si>
    <t xml:space="preserve">RCPT-20230725-0254</t>
  </si>
  <si>
    <t xml:space="preserve">2023-07-26</t>
  </si>
  <si>
    <t xml:space="preserve">RCPT-20230726-0255</t>
  </si>
  <si>
    <t xml:space="preserve">2023-07-27</t>
  </si>
  <si>
    <t xml:space="preserve">RCPT-20230727-0256</t>
  </si>
  <si>
    <t xml:space="preserve">2023-07-28</t>
  </si>
  <si>
    <t xml:space="preserve">TRF-20230728-0257</t>
  </si>
  <si>
    <t xml:space="preserve">2023-08-01</t>
  </si>
  <si>
    <t xml:space="preserve">BILL-20230801-0258</t>
  </si>
  <si>
    <t xml:space="preserve">2023-08-10</t>
  </si>
  <si>
    <t xml:space="preserve">PAY-20230810-0261</t>
  </si>
  <si>
    <t xml:space="preserve">2023-08-12</t>
  </si>
  <si>
    <t xml:space="preserve">PAY-20230812-0262</t>
  </si>
  <si>
    <t xml:space="preserve">2023-08-13</t>
  </si>
  <si>
    <t xml:space="preserve">PAY-20230813-0263</t>
  </si>
  <si>
    <t xml:space="preserve">2023-08-15</t>
  </si>
  <si>
    <t xml:space="preserve">PMT-20230815-0264</t>
  </si>
  <si>
    <t xml:space="preserve">2023-08-18</t>
  </si>
  <si>
    <t xml:space="preserve">BILL-20230818-0265</t>
  </si>
  <si>
    <t xml:space="preserve">2023-08-25</t>
  </si>
  <si>
    <t xml:space="preserve">RCPT-20230825-0269</t>
  </si>
  <si>
    <t xml:space="preserve">RCPT-20230825-0270</t>
  </si>
  <si>
    <t xml:space="preserve">2023-08-26</t>
  </si>
  <si>
    <t xml:space="preserve">RCPT-20230826-0271</t>
  </si>
  <si>
    <t xml:space="preserve">2023-08-28</t>
  </si>
  <si>
    <t xml:space="preserve">TRF-20230828-0272</t>
  </si>
  <si>
    <t xml:space="preserve">2023-09-01</t>
  </si>
  <si>
    <t xml:space="preserve">BILL-20230901-0273</t>
  </si>
  <si>
    <t xml:space="preserve">2023-09-10</t>
  </si>
  <si>
    <t xml:space="preserve">PAY-20230910-0277</t>
  </si>
  <si>
    <t xml:space="preserve">2023-09-12</t>
  </si>
  <si>
    <t xml:space="preserve">PAY-20230912-0278</t>
  </si>
  <si>
    <t xml:space="preserve">2023-09-13</t>
  </si>
  <si>
    <t xml:space="preserve">PAY-20230913-0279</t>
  </si>
  <si>
    <t xml:space="preserve">2023-09-15</t>
  </si>
  <si>
    <t xml:space="preserve">PMT-20230915-0280</t>
  </si>
  <si>
    <t xml:space="preserve">2023-09-25</t>
  </si>
  <si>
    <t xml:space="preserve">RCPT-20230925-0285</t>
  </si>
  <si>
    <t xml:space="preserve">RCPT-20230925-0286</t>
  </si>
  <si>
    <t xml:space="preserve">2023-09-26</t>
  </si>
  <si>
    <t xml:space="preserve">RCPT-20230926-0287</t>
  </si>
  <si>
    <t xml:space="preserve">2023-09-28</t>
  </si>
  <si>
    <t xml:space="preserve">TRF-20230928-0288</t>
  </si>
  <si>
    <t xml:space="preserve">2023-09-29</t>
  </si>
  <si>
    <t xml:space="preserve">EQP-20230929-0289</t>
  </si>
  <si>
    <t xml:space="preserve">2023-09-30</t>
  </si>
  <si>
    <t xml:space="preserve">BILL-20230930-0290</t>
  </si>
  <si>
    <t xml:space="preserve">2023-10-01</t>
  </si>
  <si>
    <t xml:space="preserve">BILL-20231001-0291</t>
  </si>
  <si>
    <t xml:space="preserve">2023-10-10</t>
  </si>
  <si>
    <t xml:space="preserve">PAY-20231010-0294</t>
  </si>
  <si>
    <t xml:space="preserve">2023-10-12</t>
  </si>
  <si>
    <t xml:space="preserve">PAY-20231012-0295</t>
  </si>
  <si>
    <t xml:space="preserve">2023-10-13</t>
  </si>
  <si>
    <t xml:space="preserve">PAY-20231013-0296</t>
  </si>
  <si>
    <t xml:space="preserve">2023-10-15</t>
  </si>
  <si>
    <t xml:space="preserve">PMT-20231015-0297</t>
  </si>
  <si>
    <t xml:space="preserve">2023-10-25</t>
  </si>
  <si>
    <t xml:space="preserve">RCPT-20231025-0301</t>
  </si>
  <si>
    <t xml:space="preserve">RCPT-20231025-0302</t>
  </si>
  <si>
    <t xml:space="preserve">2023-10-26</t>
  </si>
  <si>
    <t xml:space="preserve">RCPT-20231026-0303</t>
  </si>
  <si>
    <t xml:space="preserve">2023-10-27</t>
  </si>
  <si>
    <t xml:space="preserve">RCPT-20231027-0304</t>
  </si>
  <si>
    <t xml:space="preserve">2023-10-28</t>
  </si>
  <si>
    <t xml:space="preserve">TRF-20231028-0305</t>
  </si>
  <si>
    <t xml:space="preserve">2023-11-01</t>
  </si>
  <si>
    <t xml:space="preserve">BILL-20231101-0306</t>
  </si>
  <si>
    <t xml:space="preserve">2023-11-10</t>
  </si>
  <si>
    <t xml:space="preserve">PAY-20231110-0309</t>
  </si>
  <si>
    <t xml:space="preserve">2023-11-12</t>
  </si>
  <si>
    <t xml:space="preserve">PAY-20231112-0310</t>
  </si>
  <si>
    <t xml:space="preserve">2023-11-13</t>
  </si>
  <si>
    <t xml:space="preserve">PAY-20231113-0311</t>
  </si>
  <si>
    <t xml:space="preserve">2023-11-15</t>
  </si>
  <si>
    <t xml:space="preserve">PMT-20231115-0312</t>
  </si>
  <si>
    <t xml:space="preserve">2023-11-23</t>
  </si>
  <si>
    <t xml:space="preserve">DEP-20231123-0319</t>
  </si>
  <si>
    <t xml:space="preserve">2023-11-25</t>
  </si>
  <si>
    <t xml:space="preserve">RCPT-20231125-0316</t>
  </si>
  <si>
    <t xml:space="preserve">RCPT-20231125-0317</t>
  </si>
  <si>
    <t xml:space="preserve">2023-11-26</t>
  </si>
  <si>
    <t xml:space="preserve">RCPT-20231126-0318</t>
  </si>
  <si>
    <t xml:space="preserve">2023-11-28</t>
  </si>
  <si>
    <t xml:space="preserve">TRF-20231128-0323</t>
  </si>
  <si>
    <t xml:space="preserve">2023-11-29</t>
  </si>
  <si>
    <t xml:space="preserve">EQP-20231129-0324</t>
  </si>
  <si>
    <t xml:space="preserve">2023-12-01</t>
  </si>
  <si>
    <t xml:space="preserve">BILL-20231201-0325</t>
  </si>
  <si>
    <t xml:space="preserve">Owner - Salary</t>
  </si>
  <si>
    <t xml:space="preserve">Owner salary</t>
  </si>
  <si>
    <t xml:space="preserve">PAY-OWNER_1</t>
  </si>
  <si>
    <t xml:space="preserve">Owner dividends</t>
  </si>
  <si>
    <t xml:space="preserve">DIVIDENDS-01</t>
  </si>
  <si>
    <t xml:space="preserve">Priya Singh</t>
  </si>
  <si>
    <t xml:space="preserve">3600 - Owner's Draws / Dividends</t>
  </si>
  <si>
    <t xml:space="preserve">2023-12-10</t>
  </si>
  <si>
    <t xml:space="preserve">PAY-20231210-0329</t>
  </si>
  <si>
    <t xml:space="preserve">2023-12-12</t>
  </si>
  <si>
    <t xml:space="preserve">PAY-20231212-0330</t>
  </si>
  <si>
    <t xml:space="preserve">2023-12-13</t>
  </si>
  <si>
    <t xml:space="preserve">PAY-20231213-0331</t>
  </si>
  <si>
    <t xml:space="preserve">2023-12-15</t>
  </si>
  <si>
    <t xml:space="preserve">PMT-20231215-0332</t>
  </si>
  <si>
    <t xml:space="preserve">2023-12-18</t>
  </si>
  <si>
    <t xml:space="preserve">BILL-20231218-0333</t>
  </si>
  <si>
    <t xml:space="preserve">2023-12-25</t>
  </si>
  <si>
    <t xml:space="preserve">RCPT-20231225-0338</t>
  </si>
  <si>
    <t xml:space="preserve">RCPT-20231225-0339</t>
  </si>
  <si>
    <t xml:space="preserve">2023-12-26</t>
  </si>
  <si>
    <t xml:space="preserve">RCPT-20231226-0340</t>
  </si>
  <si>
    <t xml:space="preserve">2023-12-28</t>
  </si>
  <si>
    <t xml:space="preserve">TRF-20231228-0341</t>
  </si>
  <si>
    <t xml:space="preserve">2023-12-30</t>
  </si>
  <si>
    <t xml:space="preserve">BILL-20231230-0342</t>
  </si>
  <si>
    <t xml:space="preserve">2024-01-01</t>
  </si>
  <si>
    <t xml:space="preserve">BILL-20240101-0343</t>
  </si>
  <si>
    <t xml:space="preserve">2024-01-10</t>
  </si>
  <si>
    <t xml:space="preserve">PAY-20240110-0346</t>
  </si>
  <si>
    <t xml:space="preserve">2024-01-12</t>
  </si>
  <si>
    <t xml:space="preserve">PAY-20240112-0347</t>
  </si>
  <si>
    <t xml:space="preserve">2024-01-13</t>
  </si>
  <si>
    <t xml:space="preserve">PAY-20240113-0348</t>
  </si>
  <si>
    <t xml:space="preserve">2024-01-15</t>
  </si>
  <si>
    <t xml:space="preserve">PMT-20240115-0349</t>
  </si>
  <si>
    <t xml:space="preserve">2024-01-25</t>
  </si>
  <si>
    <t xml:space="preserve">RCPT-20240125-0353</t>
  </si>
  <si>
    <t xml:space="preserve">RCPT-20240125-0354</t>
  </si>
  <si>
    <t xml:space="preserve">2024-01-26</t>
  </si>
  <si>
    <t xml:space="preserve">RCPT-20240126-0355</t>
  </si>
  <si>
    <t xml:space="preserve">2024-01-27</t>
  </si>
  <si>
    <t xml:space="preserve">RCPT-20240127-0356</t>
  </si>
  <si>
    <t xml:space="preserve">2024-01-28</t>
  </si>
  <si>
    <t xml:space="preserve">TRF-20240128-0357</t>
  </si>
  <si>
    <t xml:space="preserve">2024-01-29</t>
  </si>
  <si>
    <t xml:space="preserve">EQP-20240129-0358</t>
  </si>
  <si>
    <t xml:space="preserve">2024-02-01</t>
  </si>
  <si>
    <t xml:space="preserve">BILL-20240201-0359</t>
  </si>
  <si>
    <t xml:space="preserve">2024-02-10</t>
  </si>
  <si>
    <t xml:space="preserve">PAY-20240210-0362</t>
  </si>
  <si>
    <t xml:space="preserve">2024-02-12</t>
  </si>
  <si>
    <t xml:space="preserve">PAY-20240212-0363</t>
  </si>
  <si>
    <t xml:space="preserve">2024-02-13</t>
  </si>
  <si>
    <t xml:space="preserve">PAY-20240213-0364</t>
  </si>
  <si>
    <t xml:space="preserve">2024-02-15</t>
  </si>
  <si>
    <t xml:space="preserve">PMT-20240215-0365</t>
  </si>
  <si>
    <t xml:space="preserve">2024-02-25</t>
  </si>
  <si>
    <t xml:space="preserve">RCPT-20240225-0369</t>
  </si>
  <si>
    <t xml:space="preserve">RCPT-20240225-0370</t>
  </si>
  <si>
    <t xml:space="preserve">2024-02-26</t>
  </si>
  <si>
    <t xml:space="preserve">RCPT-20240226-0371</t>
  </si>
  <si>
    <t xml:space="preserve">MAPLE FAMILY HEALTH CLINIC</t>
  </si>
  <si>
    <t xml:space="preserve">2024-02-28</t>
  </si>
  <si>
    <t xml:space="preserve">TRF-20240228-0372</t>
  </si>
  <si>
    <t xml:space="preserve">2024-02-29</t>
  </si>
  <si>
    <t xml:space="preserve">2024-03-01</t>
  </si>
  <si>
    <t xml:space="preserve">BILL-20240301-0373</t>
  </si>
  <si>
    <t xml:space="preserve">2024-03-10</t>
  </si>
  <si>
    <t xml:space="preserve">PAY-20240310-0377</t>
  </si>
  <si>
    <t xml:space="preserve">2024-03-12</t>
  </si>
  <si>
    <t xml:space="preserve">PAY-20240312-0378</t>
  </si>
  <si>
    <t xml:space="preserve">2024-03-13</t>
  </si>
  <si>
    <t xml:space="preserve">PAY-20240313-0379</t>
  </si>
  <si>
    <t xml:space="preserve">2024-03-15</t>
  </si>
  <si>
    <t xml:space="preserve">PMT-20240315-0380</t>
  </si>
  <si>
    <t xml:space="preserve">2024-03-25</t>
  </si>
  <si>
    <t xml:space="preserve">RCPT-20240325-0385</t>
  </si>
  <si>
    <t xml:space="preserve">RCPT-20240325-0386</t>
  </si>
  <si>
    <t xml:space="preserve">2024-03-26</t>
  </si>
  <si>
    <t xml:space="preserve">RCPT-20240326-0387</t>
  </si>
  <si>
    <t xml:space="preserve">2024-03-28</t>
  </si>
  <si>
    <t xml:space="preserve">TRF-20240328-0388</t>
  </si>
  <si>
    <t xml:space="preserve">2024-03-29</t>
  </si>
  <si>
    <t xml:space="preserve">EQP-20240329-0389</t>
  </si>
  <si>
    <t xml:space="preserve">2024-03-30</t>
  </si>
  <si>
    <t xml:space="preserve">BILL-20240330-0390</t>
  </si>
  <si>
    <t xml:space="preserve">2024-03-31</t>
  </si>
  <si>
    <t xml:space="preserve">2024-04-01</t>
  </si>
  <si>
    <t xml:space="preserve">BILL-20240401-0391</t>
  </si>
  <si>
    <t xml:space="preserve">2024-04-10</t>
  </si>
  <si>
    <t xml:space="preserve">PAY-20240410-0394</t>
  </si>
  <si>
    <t xml:space="preserve">2024-04-12</t>
  </si>
  <si>
    <t xml:space="preserve">PAY-20240412-0395</t>
  </si>
  <si>
    <t xml:space="preserve">2024-04-13</t>
  </si>
  <si>
    <t xml:space="preserve">PAY-20240413-0396</t>
  </si>
  <si>
    <t xml:space="preserve">2024-04-15</t>
  </si>
  <si>
    <t xml:space="preserve">PMT-20240415-0397</t>
  </si>
  <si>
    <t xml:space="preserve">2024-04-18</t>
  </si>
  <si>
    <t xml:space="preserve">BILL-20240418-0398</t>
  </si>
  <si>
    <t xml:space="preserve">2024-04-25</t>
  </si>
  <si>
    <t xml:space="preserve">RCPT-20240425-0402</t>
  </si>
  <si>
    <t xml:space="preserve">RCPT-20240425-0403</t>
  </si>
  <si>
    <t xml:space="preserve">2024-04-26</t>
  </si>
  <si>
    <t xml:space="preserve">RCPT-20240426-0404</t>
  </si>
  <si>
    <t xml:space="preserve">2024-04-27</t>
  </si>
  <si>
    <t xml:space="preserve">RCPT-20240427-0405</t>
  </si>
  <si>
    <t xml:space="preserve">2024-04-28</t>
  </si>
  <si>
    <t xml:space="preserve">TRF-20240428-0406</t>
  </si>
  <si>
    <t xml:space="preserve">2024-04-30</t>
  </si>
  <si>
    <t xml:space="preserve">2024-05-01</t>
  </si>
  <si>
    <t xml:space="preserve">BILL-20240501-0407</t>
  </si>
  <si>
    <t xml:space="preserve">2024-05-10</t>
  </si>
  <si>
    <t xml:space="preserve">PAY-20240510-0410</t>
  </si>
  <si>
    <t xml:space="preserve">2024-05-12</t>
  </si>
  <si>
    <t xml:space="preserve">PAY-20240512-0411</t>
  </si>
  <si>
    <t xml:space="preserve">2024-05-13</t>
  </si>
  <si>
    <t xml:space="preserve">PAY-20240513-0412</t>
  </si>
  <si>
    <t xml:space="preserve">2024-05-15</t>
  </si>
  <si>
    <t xml:space="preserve">PMT-20240515-0413</t>
  </si>
  <si>
    <t xml:space="preserve">2024-05-23</t>
  </si>
  <si>
    <t xml:space="preserve">DEP-20240523-0420</t>
  </si>
  <si>
    <t xml:space="preserve">2024-05-25</t>
  </si>
  <si>
    <t xml:space="preserve">RCPT-20240525-0417</t>
  </si>
  <si>
    <t xml:space="preserve">RCPT-20240525-0418</t>
  </si>
  <si>
    <t xml:space="preserve">2024-05-26</t>
  </si>
  <si>
    <t xml:space="preserve">RCPT-20240526-0419</t>
  </si>
  <si>
    <t xml:space="preserve">2024-05-28</t>
  </si>
  <si>
    <t xml:space="preserve">TRF-20240528-0424</t>
  </si>
  <si>
    <t xml:space="preserve">2024-05-31</t>
  </si>
  <si>
    <t xml:space="preserve">2024-06-01</t>
  </si>
  <si>
    <t xml:space="preserve">BILL-20240601-0425</t>
  </si>
  <si>
    <t xml:space="preserve">2024-06-10</t>
  </si>
  <si>
    <t xml:space="preserve">PAY-20240610-0429</t>
  </si>
  <si>
    <t xml:space="preserve">2024-06-12</t>
  </si>
  <si>
    <t xml:space="preserve">PAY-20240612-0430</t>
  </si>
  <si>
    <t xml:space="preserve">2024-06-13</t>
  </si>
  <si>
    <t xml:space="preserve">PAY-20240613-0431</t>
  </si>
  <si>
    <t xml:space="preserve">2024-06-15</t>
  </si>
  <si>
    <t xml:space="preserve">PMT-20240615-0432</t>
  </si>
  <si>
    <t xml:space="preserve">2024-06-25</t>
  </si>
  <si>
    <t xml:space="preserve">RCPT-20240625-0437</t>
  </si>
  <si>
    <t xml:space="preserve">RCPT-20240625-0438</t>
  </si>
  <si>
    <t xml:space="preserve">2024-06-26</t>
  </si>
  <si>
    <t xml:space="preserve">RCPT-20240626-0439</t>
  </si>
  <si>
    <t xml:space="preserve">2024-06-28</t>
  </si>
  <si>
    <t xml:space="preserve">TRF-20240628-0440</t>
  </si>
  <si>
    <t xml:space="preserve">2024-06-29</t>
  </si>
  <si>
    <t xml:space="preserve">EQP-20240629-0441</t>
  </si>
  <si>
    <t xml:space="preserve">2024-06-30</t>
  </si>
  <si>
    <t xml:space="preserve">BILL-20240630-0442</t>
  </si>
  <si>
    <t xml:space="preserve">2024-07-01</t>
  </si>
  <si>
    <t xml:space="preserve">BILL-20240701-0443</t>
  </si>
  <si>
    <t xml:space="preserve">2024-07-10</t>
  </si>
  <si>
    <t xml:space="preserve">PAY-20240710-0446</t>
  </si>
  <si>
    <t xml:space="preserve">2024-07-12</t>
  </si>
  <si>
    <t xml:space="preserve">PAY-20240712-0447</t>
  </si>
  <si>
    <t xml:space="preserve">2024-07-13</t>
  </si>
  <si>
    <t xml:space="preserve">PAY-20240713-0448</t>
  </si>
  <si>
    <t xml:space="preserve">2024-07-15</t>
  </si>
  <si>
    <t xml:space="preserve">PMT-20240715-0449</t>
  </si>
  <si>
    <t xml:space="preserve">2024-07-25</t>
  </si>
  <si>
    <t xml:space="preserve">RCPT-20240725-0453</t>
  </si>
  <si>
    <t xml:space="preserve">RCPT-20240725-0454</t>
  </si>
  <si>
    <t xml:space="preserve">2024-07-26</t>
  </si>
  <si>
    <t xml:space="preserve">RCPT-20240726-0455</t>
  </si>
  <si>
    <t xml:space="preserve">2024-07-27</t>
  </si>
  <si>
    <t xml:space="preserve">RCPT-20240727-0456</t>
  </si>
  <si>
    <t xml:space="preserve">2024-07-28</t>
  </si>
  <si>
    <t xml:space="preserve">TRF-20240728-0457</t>
  </si>
  <si>
    <t xml:space="preserve">DIVIDENDS-02</t>
  </si>
  <si>
    <t xml:space="preserve">2024-07-31</t>
  </si>
  <si>
    <t xml:space="preserve">2024-08-01</t>
  </si>
  <si>
    <t xml:space="preserve">BILL-20240801-0458</t>
  </si>
  <si>
    <t xml:space="preserve">2024-08-10</t>
  </si>
  <si>
    <t xml:space="preserve">PAY-20240810-0461</t>
  </si>
  <si>
    <t xml:space="preserve">2024-08-12</t>
  </si>
  <si>
    <t xml:space="preserve">PAY-20240812-0462</t>
  </si>
  <si>
    <t xml:space="preserve">2024-08-13</t>
  </si>
  <si>
    <t xml:space="preserve">PAY-20240813-0463</t>
  </si>
  <si>
    <t xml:space="preserve">2024-08-15</t>
  </si>
  <si>
    <t xml:space="preserve">PMT-20240815-0464</t>
  </si>
  <si>
    <t xml:space="preserve">2024-08-18</t>
  </si>
  <si>
    <t xml:space="preserve">BILL-20240818-0465</t>
  </si>
  <si>
    <t xml:space="preserve">2024-08-25</t>
  </si>
  <si>
    <t xml:space="preserve">RCPT-20240825-0469</t>
  </si>
  <si>
    <t xml:space="preserve">RCPT-20240825-0470</t>
  </si>
  <si>
    <t xml:space="preserve">2024-08-26</t>
  </si>
  <si>
    <t xml:space="preserve">RCPT-20240826-0471</t>
  </si>
  <si>
    <t xml:space="preserve">2024-08-28</t>
  </si>
  <si>
    <t xml:space="preserve">TRF-20240828-0472</t>
  </si>
  <si>
    <t xml:space="preserve">2024-08-29</t>
  </si>
  <si>
    <t xml:space="preserve">EQP-20240829-0473</t>
  </si>
  <si>
    <t xml:space="preserve">2024-08-31</t>
  </si>
  <si>
    <t xml:space="preserve">2024-09-01</t>
  </si>
  <si>
    <t xml:space="preserve">BILL-20240901-0474</t>
  </si>
  <si>
    <t xml:space="preserve">2024-09-10</t>
  </si>
  <si>
    <t xml:space="preserve">PAY-20240910-0478</t>
  </si>
  <si>
    <t xml:space="preserve">2024-09-12</t>
  </si>
  <si>
    <t xml:space="preserve">PAY-20240912-0479</t>
  </si>
  <si>
    <t xml:space="preserve">2024-09-13</t>
  </si>
  <si>
    <t xml:space="preserve">PAY-20240913-0480</t>
  </si>
  <si>
    <t xml:space="preserve">2024-09-15</t>
  </si>
  <si>
    <t xml:space="preserve">PMT-20240915-0481</t>
  </si>
  <si>
    <t xml:space="preserve">2024-09-25</t>
  </si>
  <si>
    <t xml:space="preserve">RCPT-20240925-0487</t>
  </si>
  <si>
    <t xml:space="preserve">RCPT-20240925-0488</t>
  </si>
  <si>
    <t xml:space="preserve">2024-09-26</t>
  </si>
  <si>
    <t xml:space="preserve">RCPT-20240926-0489</t>
  </si>
  <si>
    <t xml:space="preserve">2024-09-28</t>
  </si>
  <si>
    <t xml:space="preserve">TRF-20240928-0490</t>
  </si>
  <si>
    <t xml:space="preserve">2024-09-30</t>
  </si>
  <si>
    <t xml:space="preserve">BILL-20240930-0491</t>
  </si>
  <si>
    <t xml:space="preserve">2024-10-01</t>
  </si>
  <si>
    <t xml:space="preserve">BILL-20241001-0492</t>
  </si>
  <si>
    <t xml:space="preserve">2024-10-03</t>
  </si>
  <si>
    <t xml:space="preserve">ECS COFFEE</t>
  </si>
  <si>
    <t xml:space="preserve">Coffee purchase</t>
  </si>
  <si>
    <t xml:space="preserve">ECS_COFFEE-01</t>
  </si>
  <si>
    <t xml:space="preserve">8000 – Miscellaneous Expenses</t>
  </si>
  <si>
    <t xml:space="preserve">2024-10-10</t>
  </si>
  <si>
    <t xml:space="preserve">PAY-20241010-0496</t>
  </si>
  <si>
    <t xml:space="preserve">2024-10-12</t>
  </si>
  <si>
    <t xml:space="preserve">PAY-20241012-0497</t>
  </si>
  <si>
    <t xml:space="preserve">2024-10-13</t>
  </si>
  <si>
    <t xml:space="preserve">PAY-20241013-0498</t>
  </si>
  <si>
    <t xml:space="preserve">2024-10-15</t>
  </si>
  <si>
    <t xml:space="preserve">PMT-20241015-0499</t>
  </si>
  <si>
    <t xml:space="preserve">2024-10-25</t>
  </si>
  <si>
    <t xml:space="preserve">RCPT-20241025-0504</t>
  </si>
  <si>
    <t xml:space="preserve">RCPT-20241025-0505</t>
  </si>
  <si>
    <t xml:space="preserve">Ontario Power Generation (OPG)</t>
  </si>
  <si>
    <t xml:space="preserve">Payment for OPG milestone</t>
  </si>
  <si>
    <t xml:space="preserve">RCPT-20241025-0506</t>
  </si>
  <si>
    <t xml:space="preserve">2024-10-26</t>
  </si>
  <si>
    <t xml:space="preserve">RCPT-20241026-0507</t>
  </si>
  <si>
    <t xml:space="preserve">2024-10-27</t>
  </si>
  <si>
    <t xml:space="preserve">RCPT-20241027-0508</t>
  </si>
  <si>
    <t xml:space="preserve">2024-10-28</t>
  </si>
  <si>
    <t xml:space="preserve">TRF-20241028-0509</t>
  </si>
  <si>
    <t xml:space="preserve">2024-10-29</t>
  </si>
  <si>
    <t xml:space="preserve">EQP-20241029-0510</t>
  </si>
  <si>
    <t xml:space="preserve">2024-10-31</t>
  </si>
  <si>
    <t xml:space="preserve">2024-11-01</t>
  </si>
  <si>
    <t xml:space="preserve">BILL-20241101-0511</t>
  </si>
  <si>
    <t xml:space="preserve">2024-11-10</t>
  </si>
  <si>
    <t xml:space="preserve">PAY-20241110-0515</t>
  </si>
  <si>
    <t xml:space="preserve">2024-11-12</t>
  </si>
  <si>
    <t xml:space="preserve">PAY-20241112-0516</t>
  </si>
  <si>
    <t xml:space="preserve">2024-11-13</t>
  </si>
  <si>
    <t xml:space="preserve">PAY-20241113-0517</t>
  </si>
  <si>
    <t xml:space="preserve">2024-11-15</t>
  </si>
  <si>
    <t xml:space="preserve">PMT-20241115-0518</t>
  </si>
  <si>
    <t xml:space="preserve">2024-11-23</t>
  </si>
  <si>
    <t xml:space="preserve">DEP-20241123-0527</t>
  </si>
  <si>
    <t xml:space="preserve">2024-11-25</t>
  </si>
  <si>
    <t xml:space="preserve">RCPT-20241125-0523</t>
  </si>
  <si>
    <t xml:space="preserve">RCPT-20241125-0524</t>
  </si>
  <si>
    <t xml:space="preserve">RCPT-20241125-0525</t>
  </si>
  <si>
    <t xml:space="preserve">2024-11-26</t>
  </si>
  <si>
    <t xml:space="preserve">RCPT-20241126-0526</t>
  </si>
  <si>
    <t xml:space="preserve">2024-11-28</t>
  </si>
  <si>
    <t xml:space="preserve">TRF-20241128-0531</t>
  </si>
  <si>
    <t xml:space="preserve">2024-11-30</t>
  </si>
  <si>
    <t xml:space="preserve">2024-12-01</t>
  </si>
  <si>
    <t xml:space="preserve">BILL-20241201-0532</t>
  </si>
  <si>
    <t xml:space="preserve">PAY-OWNER_2</t>
  </si>
  <si>
    <t xml:space="preserve">Owners</t>
  </si>
  <si>
    <t xml:space="preserve">DIVIDEND-03</t>
  </si>
  <si>
    <t xml:space="preserve">2024-12-10</t>
  </si>
  <si>
    <t xml:space="preserve">PAY-20241210-0536</t>
  </si>
  <si>
    <t xml:space="preserve">2024-12-12</t>
  </si>
  <si>
    <t xml:space="preserve">PAY-20241212-0537</t>
  </si>
  <si>
    <t xml:space="preserve">2024-12-13</t>
  </si>
  <si>
    <t xml:space="preserve">PAY-20241213-0538</t>
  </si>
  <si>
    <t xml:space="preserve">2024-12-15</t>
  </si>
  <si>
    <t xml:space="preserve">PMT-20241215-0539</t>
  </si>
  <si>
    <t xml:space="preserve">2024-12-18</t>
  </si>
  <si>
    <t xml:space="preserve">BILL-20241218-0540</t>
  </si>
  <si>
    <t xml:space="preserve">2024-12-25</t>
  </si>
  <si>
    <t xml:space="preserve">RCPT-20241225-0546</t>
  </si>
  <si>
    <t xml:space="preserve">RCPT-20241225-0547</t>
  </si>
  <si>
    <t xml:space="preserve">RCPT-20241225-0548</t>
  </si>
  <si>
    <t xml:space="preserve">2024-12-26</t>
  </si>
  <si>
    <t xml:space="preserve">RCPT-20241226-0549</t>
  </si>
  <si>
    <t xml:space="preserve">2024-12-28</t>
  </si>
  <si>
    <t xml:space="preserve">TRF-20241228-0550</t>
  </si>
  <si>
    <t xml:space="preserve">2024-12-30</t>
  </si>
  <si>
    <t xml:space="preserve">BILL-20241230-0551</t>
  </si>
  <si>
    <t xml:space="preserve">2024-12-31</t>
  </si>
  <si>
    <t xml:space="preserve">2025-01-01</t>
  </si>
  <si>
    <t xml:space="preserve">BILL-20250101-0552</t>
  </si>
  <si>
    <t xml:space="preserve">2025-01-10</t>
  </si>
  <si>
    <t xml:space="preserve">PAY-20250110-0556</t>
  </si>
  <si>
    <t xml:space="preserve">2025-01-12</t>
  </si>
  <si>
    <t xml:space="preserve">PAY-20250112-0557</t>
  </si>
  <si>
    <t xml:space="preserve">2025-01-13</t>
  </si>
  <si>
    <t xml:space="preserve">PAY-20250113-0558</t>
  </si>
  <si>
    <t xml:space="preserve">2025-01-15</t>
  </si>
  <si>
    <t xml:space="preserve">PMT-20250115-0559</t>
  </si>
  <si>
    <t xml:space="preserve">2025-01-25</t>
  </si>
  <si>
    <t xml:space="preserve">RCPT-20250125-0564</t>
  </si>
  <si>
    <t xml:space="preserve">RCPT-20250125-0565</t>
  </si>
  <si>
    <t xml:space="preserve">RCPT-20250125-0566</t>
  </si>
  <si>
    <t xml:space="preserve">2025-01-26</t>
  </si>
  <si>
    <t xml:space="preserve">RCPT-20250126-0567</t>
  </si>
  <si>
    <t xml:space="preserve">2025-01-27</t>
  </si>
  <si>
    <t xml:space="preserve">RCPT-20250127-0568</t>
  </si>
  <si>
    <t xml:space="preserve">2025-01-28</t>
  </si>
  <si>
    <t xml:space="preserve">TRF-20250128-0569</t>
  </si>
  <si>
    <t xml:space="preserve">2025-01-29</t>
  </si>
  <si>
    <t xml:space="preserve">EQP-20250129-0570</t>
  </si>
  <si>
    <t xml:space="preserve">2025-01-31</t>
  </si>
  <si>
    <t xml:space="preserve">2025-02-01</t>
  </si>
  <si>
    <t xml:space="preserve">BILL-20250201-0571</t>
  </si>
  <si>
    <t xml:space="preserve">2025-02-10</t>
  </si>
  <si>
    <t xml:space="preserve">PAY-20250210-0575</t>
  </si>
  <si>
    <t xml:space="preserve">2025-02-12</t>
  </si>
  <si>
    <t xml:space="preserve">PAY-20250212-0576</t>
  </si>
  <si>
    <t xml:space="preserve">2025-02-13</t>
  </si>
  <si>
    <t xml:space="preserve">PAY-20250213-0577</t>
  </si>
  <si>
    <t xml:space="preserve">2025-02-15</t>
  </si>
  <si>
    <t xml:space="preserve">PMT-20250215-0578</t>
  </si>
  <si>
    <t xml:space="preserve">2025-02-25</t>
  </si>
  <si>
    <t xml:space="preserve">RCPT-20250225-0583</t>
  </si>
  <si>
    <t xml:space="preserve">RCPT-20250225-0584</t>
  </si>
  <si>
    <t xml:space="preserve">RCPT-20250225-0585</t>
  </si>
  <si>
    <t xml:space="preserve">2025-02-26</t>
  </si>
  <si>
    <t xml:space="preserve">RCPT-20250226-0586</t>
  </si>
  <si>
    <t xml:space="preserve">2025-02-28</t>
  </si>
  <si>
    <t xml:space="preserve">TRF-20250228-0587</t>
  </si>
  <si>
    <t xml:space="preserve">2025-03-01</t>
  </si>
  <si>
    <t xml:space="preserve">BILL-20250301-0588</t>
  </si>
  <si>
    <t xml:space="preserve">2025-03-10</t>
  </si>
  <si>
    <t xml:space="preserve">PAY-20250310-0592</t>
  </si>
  <si>
    <t xml:space="preserve">2025-03-12</t>
  </si>
  <si>
    <t xml:space="preserve">PAY-20250312-0593</t>
  </si>
  <si>
    <t xml:space="preserve">2025-03-13</t>
  </si>
  <si>
    <t xml:space="preserve">PAY-20250313-0594</t>
  </si>
  <si>
    <t xml:space="preserve">2025-03-15</t>
  </si>
  <si>
    <t xml:space="preserve">Coffee machine purchase</t>
  </si>
  <si>
    <t xml:space="preserve">ECS_COFFEE-02</t>
  </si>
  <si>
    <t xml:space="preserve">manual invoice created</t>
  </si>
  <si>
    <t xml:space="preserve">PMT-20250315-0595</t>
  </si>
  <si>
    <t xml:space="preserve">2025-03-25</t>
  </si>
  <si>
    <t xml:space="preserve">RCPT-20250325-0601</t>
  </si>
  <si>
    <t xml:space="preserve">RCPT-20250325-0602</t>
  </si>
  <si>
    <t xml:space="preserve">RCPT-20250325-0603</t>
  </si>
  <si>
    <t xml:space="preserve">2025-03-26</t>
  </si>
  <si>
    <t xml:space="preserve">RCPT-20250326-0604</t>
  </si>
  <si>
    <t xml:space="preserve">2025-03-28</t>
  </si>
  <si>
    <t xml:space="preserve">TRF-20250328-0605</t>
  </si>
  <si>
    <t xml:space="preserve">DIVIDENDS-04</t>
  </si>
  <si>
    <t xml:space="preserve">2025-03-29</t>
  </si>
  <si>
    <t xml:space="preserve">EQP-20250329-0606</t>
  </si>
  <si>
    <t xml:space="preserve">2025-03-30</t>
  </si>
  <si>
    <t xml:space="preserve">BILL-20250330-0607</t>
  </si>
  <si>
    <t xml:space="preserve">2025-03-31</t>
  </si>
  <si>
    <t xml:space="preserve">2025-04-01</t>
  </si>
  <si>
    <t xml:space="preserve">BILL-20250401-0608</t>
  </si>
  <si>
    <t xml:space="preserve">2025-04-10</t>
  </si>
  <si>
    <t xml:space="preserve">PAY-20250410-0612</t>
  </si>
  <si>
    <t xml:space="preserve">2025-04-12</t>
  </si>
  <si>
    <t xml:space="preserve">PAY-20250412-0613</t>
  </si>
  <si>
    <t xml:space="preserve">2025-04-13</t>
  </si>
  <si>
    <t xml:space="preserve">PAY-20250413-0614</t>
  </si>
  <si>
    <t xml:space="preserve">2025-04-15</t>
  </si>
  <si>
    <t xml:space="preserve">PMT-20250415-0615</t>
  </si>
  <si>
    <t xml:space="preserve">2025-04-18</t>
  </si>
  <si>
    <t xml:space="preserve">BILL-20250418-0616</t>
  </si>
  <si>
    <t xml:space="preserve">2025-04-25</t>
  </si>
  <si>
    <t xml:space="preserve">RCPT-20250425-0621</t>
  </si>
  <si>
    <t xml:space="preserve">RCPT-20250425-0622</t>
  </si>
  <si>
    <t xml:space="preserve">RCPT-20250425-0623</t>
  </si>
  <si>
    <t xml:space="preserve">2025-04-26</t>
  </si>
  <si>
    <t xml:space="preserve">RCPT-20250426-0624</t>
  </si>
  <si>
    <t xml:space="preserve">2025-04-27</t>
  </si>
  <si>
    <t xml:space="preserve">RCPT-20250427-0625</t>
  </si>
  <si>
    <t xml:space="preserve">2025-04-28</t>
  </si>
  <si>
    <t xml:space="preserve">TRF-20250428-0626</t>
  </si>
  <si>
    <t xml:space="preserve">2025-04-30</t>
  </si>
  <si>
    <t xml:space="preserve">2025-05-01</t>
  </si>
  <si>
    <t xml:space="preserve">BILL-20250501-0627</t>
  </si>
  <si>
    <t xml:space="preserve">2025-05-10</t>
  </si>
  <si>
    <t xml:space="preserve">PAY-20250510-0631</t>
  </si>
  <si>
    <t xml:space="preserve">2025-05-12</t>
  </si>
  <si>
    <t xml:space="preserve">PAY-20250512-0632</t>
  </si>
  <si>
    <t xml:space="preserve">2025-05-13</t>
  </si>
  <si>
    <t xml:space="preserve">PAY-20250513-0633</t>
  </si>
  <si>
    <t xml:space="preserve">Amazon</t>
  </si>
  <si>
    <t xml:space="preserve">Office equipment purchase</t>
  </si>
  <si>
    <t xml:space="preserve">AMZ-03</t>
  </si>
  <si>
    <t xml:space="preserve">Amazon.ca</t>
  </si>
  <si>
    <t xml:space="preserve">2025-05-15</t>
  </si>
  <si>
    <t xml:space="preserve">PMT-20250515-0634</t>
  </si>
  <si>
    <t xml:space="preserve">2025-05-23</t>
  </si>
  <si>
    <t xml:space="preserve">DEP-20250523-0643</t>
  </si>
  <si>
    <t xml:space="preserve">2025-05-25</t>
  </si>
  <si>
    <t xml:space="preserve">RCPT-20250525-0639</t>
  </si>
  <si>
    <t xml:space="preserve">RCPT-20250525-0640</t>
  </si>
  <si>
    <t xml:space="preserve">RCPT-20250525-0641</t>
  </si>
  <si>
    <t xml:space="preserve">2025-05-26</t>
  </si>
  <si>
    <t xml:space="preserve">RCPT-20250526-0642</t>
  </si>
  <si>
    <t xml:space="preserve">2025-05-28</t>
  </si>
  <si>
    <t xml:space="preserve">TRF-20250528-0647</t>
  </si>
  <si>
    <t xml:space="preserve">2025-05-29</t>
  </si>
  <si>
    <t xml:space="preserve">EQP-20250529-0648</t>
  </si>
  <si>
    <t xml:space="preserve">2025-05-31</t>
  </si>
  <si>
    <t xml:space="preserve">2025-06-01</t>
  </si>
  <si>
    <t xml:space="preserve">BILL-20250601-0649</t>
  </si>
  <si>
    <t xml:space="preserve">Amazon purchase – Fridge</t>
  </si>
  <si>
    <t xml:space="preserve">AMZ-02</t>
  </si>
  <si>
    <t xml:space="preserve">2025-06-10</t>
  </si>
  <si>
    <t xml:space="preserve">PAY-20250610-0653</t>
  </si>
  <si>
    <t xml:space="preserve">2025-06-12</t>
  </si>
  <si>
    <t xml:space="preserve">PAY-20250612-0654</t>
  </si>
  <si>
    <t xml:space="preserve">2025-06-13</t>
  </si>
  <si>
    <t xml:space="preserve">PAY-20250613-0655</t>
  </si>
  <si>
    <t xml:space="preserve">2025-06-15</t>
  </si>
  <si>
    <t xml:space="preserve">PMT-20250615-0656</t>
  </si>
  <si>
    <t xml:space="preserve">2025-06-25</t>
  </si>
  <si>
    <t xml:space="preserve">RCPT-20250625-0662</t>
  </si>
  <si>
    <t xml:space="preserve">RCPT-20250625-0663</t>
  </si>
  <si>
    <t xml:space="preserve">RCPT-20250625-0664</t>
  </si>
  <si>
    <t xml:space="preserve">2025-06-26</t>
  </si>
  <si>
    <t xml:space="preserve">RCPT-20250626-0665</t>
  </si>
  <si>
    <t xml:space="preserve">2025-06-28</t>
  </si>
  <si>
    <t xml:space="preserve">TRF-20250628-0666</t>
  </si>
  <si>
    <t xml:space="preserve">2025-06-30</t>
  </si>
  <si>
    <t xml:space="preserve">BILL-20250630-0667</t>
  </si>
  <si>
    <t xml:space="preserve">2025-07-01</t>
  </si>
  <si>
    <t xml:space="preserve">BILL-20250701-0668</t>
  </si>
  <si>
    <t xml:space="preserve">Amazon purchase – HyperX headset</t>
  </si>
  <si>
    <t xml:space="preserve">AMZ-01</t>
  </si>
  <si>
    <t xml:space="preserve">2025-07-10</t>
  </si>
  <si>
    <t xml:space="preserve">Owners dividends</t>
  </si>
  <si>
    <t xml:space="preserve">DIVIDENDS-05</t>
  </si>
  <si>
    <t xml:space="preserve">PAY-20250710-0672</t>
  </si>
  <si>
    <t xml:space="preserve">2025-07-12</t>
  </si>
  <si>
    <t xml:space="preserve">PAY-20250712-0673</t>
  </si>
  <si>
    <t xml:space="preserve">2025-07-13</t>
  </si>
  <si>
    <t xml:space="preserve">PAY-20250713-0674</t>
  </si>
  <si>
    <t xml:space="preserve">2025-07-15</t>
  </si>
  <si>
    <t xml:space="preserve">PMT-20250715-0675</t>
  </si>
  <si>
    <t xml:space="preserve">2025-07-25</t>
  </si>
  <si>
    <t xml:space="preserve">RCPT-20250725-0680</t>
  </si>
  <si>
    <t xml:space="preserve">RCPT-20250725-0681</t>
  </si>
  <si>
    <t xml:space="preserve">RCPT-20250725-0682</t>
  </si>
  <si>
    <t xml:space="preserve">2025-07-26</t>
  </si>
  <si>
    <t xml:space="preserve">RCPT-20250726-0683</t>
  </si>
  <si>
    <t xml:space="preserve">2025-07-27</t>
  </si>
  <si>
    <t xml:space="preserve">RCPT-20250727-0684</t>
  </si>
  <si>
    <t xml:space="preserve">2025-07-28</t>
  </si>
  <si>
    <t xml:space="preserve">TRF-20250728-0685</t>
  </si>
  <si>
    <t xml:space="preserve">2025-07-29</t>
  </si>
  <si>
    <t xml:space="preserve">EQP-20250729-0686</t>
  </si>
  <si>
    <t xml:space="preserve">2025-07-31</t>
  </si>
  <si>
    <t xml:space="preserve">2025-08-01</t>
  </si>
  <si>
    <t xml:space="preserve">BILL-20250801-0687</t>
  </si>
  <si>
    <t xml:space="preserve">2025-08-10</t>
  </si>
  <si>
    <t xml:space="preserve">PAY-20250810-0691</t>
  </si>
  <si>
    <t xml:space="preserve">2025-08-12</t>
  </si>
  <si>
    <t xml:space="preserve">PAY-20250812-0692</t>
  </si>
  <si>
    <t xml:space="preserve">2025-08-13</t>
  </si>
  <si>
    <t xml:space="preserve">PAY-20250813-0693</t>
  </si>
  <si>
    <t xml:space="preserve">2025-08-15</t>
  </si>
  <si>
    <t xml:space="preserve">PMT-20250815-0694</t>
  </si>
  <si>
    <t xml:space="preserve">2025-08-18</t>
  </si>
  <si>
    <t xml:space="preserve">BILL-20250818-0695</t>
  </si>
  <si>
    <t xml:space="preserve">2025-08-25</t>
  </si>
  <si>
    <t xml:space="preserve">RCPT-20250825-0700</t>
  </si>
  <si>
    <t xml:space="preserve">RCPT-20250825-0701</t>
  </si>
  <si>
    <t xml:space="preserve">RCPT-20250825-0702</t>
  </si>
  <si>
    <t xml:space="preserve">2025-08-26</t>
  </si>
  <si>
    <t xml:space="preserve">RCPT-20250826-0703</t>
  </si>
  <si>
    <t xml:space="preserve">2025-08-28</t>
  </si>
  <si>
    <t xml:space="preserve">TRF-20250828-0704</t>
  </si>
  <si>
    <t xml:space="preserve">2025-08-30</t>
  </si>
  <si>
    <t xml:space="preserve">check</t>
  </si>
  <si>
    <t xml:space="preserve">Various SaaS Vendors</t>
  </si>
  <si>
    <t xml:space="preserve">Internal software subscriptions (Slack, Jira, Office 365, etc.)</t>
  </si>
  <si>
    <t xml:space="preserve">CC-20220303-0003</t>
  </si>
  <si>
    <t xml:space="preserve">Microsoft 365</t>
  </si>
  <si>
    <t xml:space="preserve">6500 - Software &amp; Subscriptions (Internal)</t>
  </si>
  <si>
    <t xml:space="preserve">Ad Platforms</t>
  </si>
  <si>
    <t xml:space="preserve">Monthly advertising &amp; promotion</t>
  </si>
  <si>
    <t xml:space="preserve">CC-20220304-0004</t>
  </si>
  <si>
    <t xml:space="preserve">Google Ads </t>
  </si>
  <si>
    <t xml:space="preserve">7050 - Advertising &amp; Promotion</t>
  </si>
  <si>
    <t xml:space="preserve">Project Vendors</t>
  </si>
  <si>
    <t xml:space="preserve">Direct project software/licenses</t>
  </si>
  <si>
    <t xml:space="preserve">CC-20220306-0005</t>
  </si>
  <si>
    <t xml:space="preserve">Microsoft Copilot</t>
  </si>
  <si>
    <t xml:space="preserve">5200 - Direct Project Software &amp; Assets</t>
  </si>
  <si>
    <t xml:space="preserve">PAYMENT – THANK YOU</t>
  </si>
  <si>
    <t xml:space="preserve">1010 - Chequing Account</t>
  </si>
  <si>
    <t xml:space="preserve">AMAZON Purchase</t>
  </si>
  <si>
    <r>
      <rPr>
        <sz val="11"/>
        <color theme="1"/>
        <rFont val="Calibri"/>
        <family val="0"/>
        <charset val="1"/>
      </rPr>
      <t xml:space="preserve">8000 - </t>
    </r>
    <r>
      <rPr>
        <sz val="10"/>
        <color theme="1"/>
        <rFont val="Arial"/>
        <family val="0"/>
        <charset val="1"/>
      </rPr>
      <t xml:space="preserve">Miscellaneous Expenses</t>
    </r>
  </si>
  <si>
    <t xml:space="preserve">Uber</t>
  </si>
  <si>
    <t xml:space="preserve">UBER</t>
  </si>
  <si>
    <t xml:space="preserve">Doordash</t>
  </si>
  <si>
    <t xml:space="preserve">DD/DOORDASHMCDONALDS VANCOUVER </t>
  </si>
  <si>
    <t xml:space="preserve">CIK</t>
  </si>
  <si>
    <t xml:space="preserve">CIK TELECOM</t>
  </si>
  <si>
    <t xml:space="preserve">CC-20220403-0015</t>
  </si>
  <si>
    <t xml:space="preserve">Google Cloud</t>
  </si>
  <si>
    <t xml:space="preserve">CC-20220404-0016</t>
  </si>
  <si>
    <t xml:space="preserve">DD/DOORDASHSTARBUCKS VANCOUVER </t>
  </si>
  <si>
    <t xml:space="preserve">Gull &amp; Firkin</t>
  </si>
  <si>
    <t xml:space="preserve">Meal expense</t>
  </si>
  <si>
    <t xml:space="preserve">8000 - Miscellaneous Expenses</t>
  </si>
  <si>
    <t xml:space="preserve">DD/DOORDASHRUTHS VANCOUVER </t>
  </si>
  <si>
    <t xml:space="preserve">DD/DOORDASHPIZZAPIZZA VANCOUVER </t>
  </si>
  <si>
    <t xml:space="preserve">DD/DOORDASHOSAKASUSHI VANCOUVER </t>
  </si>
  <si>
    <t xml:space="preserve">UBER EATS</t>
  </si>
  <si>
    <t xml:space="preserve">CC-20220503-0029</t>
  </si>
  <si>
    <t xml:space="preserve">Slack Technologies</t>
  </si>
  <si>
    <t xml:space="preserve">CC-20220504-0030</t>
  </si>
  <si>
    <t xml:space="preserve">CC-20220603-0046</t>
  </si>
  <si>
    <t xml:space="preserve">AWS</t>
  </si>
  <si>
    <t xml:space="preserve">CC-20220604-0047</t>
  </si>
  <si>
    <t xml:space="preserve">CC-20220606-0048</t>
  </si>
  <si>
    <t xml:space="preserve">CC-20220703-0061</t>
  </si>
  <si>
    <t xml:space="preserve">CC-20220704-0062</t>
  </si>
  <si>
    <t xml:space="preserve">CC-20220803-0075</t>
  </si>
  <si>
    <t xml:space="preserve">CC-20220804-0076</t>
  </si>
  <si>
    <t xml:space="preserve">CC-20220903-0088</t>
  </si>
  <si>
    <t xml:space="preserve">CC-20220904-0089</t>
  </si>
  <si>
    <t xml:space="preserve">CC-20220906-0090</t>
  </si>
  <si>
    <t xml:space="preserve">CC-20221003-0104</t>
  </si>
  <si>
    <t xml:space="preserve">CC-20221004-0105</t>
  </si>
  <si>
    <t xml:space="preserve">CC-20221103-0117</t>
  </si>
  <si>
    <t xml:space="preserve">CC-20221104-0118</t>
  </si>
  <si>
    <t xml:space="preserve">CC-20221203-0134</t>
  </si>
  <si>
    <t xml:space="preserve">CC-20221204-0135</t>
  </si>
  <si>
    <t xml:space="preserve">CC-20221206-0136</t>
  </si>
  <si>
    <t xml:space="preserve">CC-20230103-0150</t>
  </si>
  <si>
    <t xml:space="preserve">CC-20230104-0151</t>
  </si>
  <si>
    <t xml:space="preserve">CC-20230203-0164</t>
  </si>
  <si>
    <t xml:space="preserve">CC-20230204-0165</t>
  </si>
  <si>
    <t xml:space="preserve">CC-20230303-0178</t>
  </si>
  <si>
    <t xml:space="preserve">CC-20230304-0179</t>
  </si>
  <si>
    <t xml:space="preserve">CC-20230306-0180</t>
  </si>
  <si>
    <t xml:space="preserve">CC-20230403-0194</t>
  </si>
  <si>
    <t xml:space="preserve">CC-20230404-0195</t>
  </si>
  <si>
    <t xml:space="preserve">CC-20230503-0210</t>
  </si>
  <si>
    <t xml:space="preserve">CC-20230504-0211</t>
  </si>
  <si>
    <t xml:space="preserve">CC-20230603-0227</t>
  </si>
  <si>
    <t xml:space="preserve">CC-20230604-0228</t>
  </si>
  <si>
    <t xml:space="preserve">CC-20230606-0229</t>
  </si>
  <si>
    <t xml:space="preserve">CC-20230703-0244</t>
  </si>
  <si>
    <t xml:space="preserve">CC-20230704-0245</t>
  </si>
  <si>
    <t xml:space="preserve">CC-20230803-0259</t>
  </si>
  <si>
    <t xml:space="preserve">CC-20230804-0260</t>
  </si>
  <si>
    <t xml:space="preserve">CC-20230903-0274</t>
  </si>
  <si>
    <t xml:space="preserve">CC-20230904-0275</t>
  </si>
  <si>
    <t xml:space="preserve">CC-20230906-0276</t>
  </si>
  <si>
    <t xml:space="preserve">CC-20231003-0292</t>
  </si>
  <si>
    <t xml:space="preserve">CC-20231004-0293</t>
  </si>
  <si>
    <t xml:space="preserve">CC-20231103-0307</t>
  </si>
  <si>
    <t xml:space="preserve">CC-20231104-0308</t>
  </si>
  <si>
    <t xml:space="preserve">CC-20231203-0326</t>
  </si>
  <si>
    <t xml:space="preserve">CC-20231204-0327</t>
  </si>
  <si>
    <t xml:space="preserve">CC-20231206-0328</t>
  </si>
  <si>
    <t xml:space="preserve">CC-20240103-0344</t>
  </si>
  <si>
    <t xml:space="preserve">CC-20240104-0345</t>
  </si>
  <si>
    <t xml:space="preserve">CC-20240203-0360</t>
  </si>
  <si>
    <t xml:space="preserve">CC-20240204-0361</t>
  </si>
  <si>
    <t xml:space="preserve">CC-20240303-0374</t>
  </si>
  <si>
    <t xml:space="preserve">CC-20240304-0375</t>
  </si>
  <si>
    <t xml:space="preserve">CC-20240306-0376</t>
  </si>
  <si>
    <t xml:space="preserve">CC-20240403-0392</t>
  </si>
  <si>
    <t xml:space="preserve">CC-20240404-0393</t>
  </si>
  <si>
    <t xml:space="preserve">CC-20240503-0408</t>
  </si>
  <si>
    <t xml:space="preserve">CC-20240504-0409</t>
  </si>
  <si>
    <t xml:space="preserve">CC-20240603-0426</t>
  </si>
  <si>
    <t xml:space="preserve">CC-20240604-0427</t>
  </si>
  <si>
    <t xml:space="preserve">CC-20240606-0428</t>
  </si>
  <si>
    <t xml:space="preserve">CC-20240703-0444</t>
  </si>
  <si>
    <t xml:space="preserve">CC-20240704-0445</t>
  </si>
  <si>
    <t xml:space="preserve">CC-20240803-0459</t>
  </si>
  <si>
    <t xml:space="preserve">CC-20240804-0460</t>
  </si>
  <si>
    <t xml:space="preserve">CC-20240903-0475</t>
  </si>
  <si>
    <t xml:space="preserve">CC-20240904-0476</t>
  </si>
  <si>
    <t xml:space="preserve">CC-20240906-0477</t>
  </si>
  <si>
    <t xml:space="preserve">CC-20241003-0493</t>
  </si>
  <si>
    <t xml:space="preserve">CC-20241004-0494</t>
  </si>
  <si>
    <t xml:space="preserve">CC-20241006-0495</t>
  </si>
  <si>
    <t xml:space="preserve">CC-20241103-0512</t>
  </si>
  <si>
    <t xml:space="preserve">CC-20241104-0513</t>
  </si>
  <si>
    <t xml:space="preserve">CC-20241106-0514</t>
  </si>
  <si>
    <t xml:space="preserve">CC-20241203-0533</t>
  </si>
  <si>
    <t xml:space="preserve">CC-20241204-0534</t>
  </si>
  <si>
    <t xml:space="preserve">CC-20241206-0535</t>
  </si>
  <si>
    <t xml:space="preserve">CC-20250103-0553</t>
  </si>
  <si>
    <t xml:space="preserve">CC-20250104-0554</t>
  </si>
  <si>
    <t xml:space="preserve">CC-20250106-0555</t>
  </si>
  <si>
    <t xml:space="preserve">CC-20250203-0572</t>
  </si>
  <si>
    <t xml:space="preserve">CC-20250204-0573</t>
  </si>
  <si>
    <t xml:space="preserve">CC-20250206-0574</t>
  </si>
  <si>
    <t xml:space="preserve">CC-20250303-0589</t>
  </si>
  <si>
    <t xml:space="preserve">CC-20250304-0590</t>
  </si>
  <si>
    <t xml:space="preserve">CC-20250306-0591</t>
  </si>
  <si>
    <t xml:space="preserve">CC-20250403-0609</t>
  </si>
  <si>
    <t xml:space="preserve">CC-20250404-0610</t>
  </si>
  <si>
    <t xml:space="preserve">CC-20250406-0611</t>
  </si>
  <si>
    <t xml:space="preserve">CC-20250503-0628</t>
  </si>
  <si>
    <t xml:space="preserve">CC-20250504-0629</t>
  </si>
  <si>
    <t xml:space="preserve">CC-20250506-0630</t>
  </si>
  <si>
    <t xml:space="preserve">CC-20250603-0650</t>
  </si>
  <si>
    <t xml:space="preserve">CC-20250604-0651</t>
  </si>
  <si>
    <t xml:space="preserve">CC-20250606-0652</t>
  </si>
  <si>
    <t xml:space="preserve">CC-20250703-0669</t>
  </si>
  <si>
    <t xml:space="preserve">CC-20250704-0670</t>
  </si>
  <si>
    <t xml:space="preserve">CC-20250706-0671</t>
  </si>
  <si>
    <t xml:space="preserve">2025-07-09</t>
  </si>
  <si>
    <t xml:space="preserve">Shoppers Drugmart</t>
  </si>
  <si>
    <t xml:space="preserve">Miscellaneous purchase</t>
  </si>
  <si>
    <t xml:space="preserve">MISC-01</t>
  </si>
  <si>
    <t xml:space="preserve">CC-20250803-0688</t>
  </si>
  <si>
    <t xml:space="preserve">CC-20250804-0689</t>
  </si>
  <si>
    <t xml:space="preserve">CC-20250806-0690</t>
  </si>
  <si>
    <t xml:space="preserve">Reference Number</t>
  </si>
  <si>
    <t xml:space="preserve">Item Number</t>
  </si>
  <si>
    <t xml:space="preserve">Quantity</t>
  </si>
  <si>
    <t xml:space="preserve">Unit Price</t>
  </si>
  <si>
    <t xml:space="preserve">Subtotal</t>
  </si>
  <si>
    <t xml:space="preserve">Federal Tax</t>
  </si>
  <si>
    <t xml:space="preserve">Provincial Tax</t>
  </si>
  <si>
    <t xml:space="preserve">Total Tax</t>
  </si>
  <si>
    <t xml:space="preserve">Amount</t>
  </si>
  <si>
    <t xml:space="preserve">210-BPKX</t>
  </si>
  <si>
    <t xml:space="preserve">Alienware 34 Gaming Monitor – AW3425DWM</t>
  </si>
  <si>
    <t xml:space="preserve">XPS9310</t>
  </si>
  <si>
    <t xml:space="preserve">Dell XPS 13 Laptop</t>
  </si>
  <si>
    <t xml:space="preserve">U2421HE </t>
  </si>
  <si>
    <t xml:space="preserve">Dell UltraSharp U2421HE 24″ FHD Monitor </t>
  </si>
  <si>
    <t xml:space="preserve">MC14250 </t>
  </si>
  <si>
    <t xml:space="preserve">Dell Pro Max 14 Laptop</t>
  </si>
  <si>
    <t xml:space="preserve">Total Result</t>
  </si>
  <si>
    <t xml:space="preserve">TRANSFER FROM CHEQUING</t>
  </si>
  <si>
    <t xml:space="preserve">1010 – Chequing Account</t>
  </si>
  <si>
    <t xml:space="preserve">Street Address</t>
  </si>
  <si>
    <t xml:space="preserve">City</t>
  </si>
  <si>
    <t xml:space="preserve">Province/State</t>
  </si>
  <si>
    <t xml:space="preserve">Country</t>
  </si>
  <si>
    <t xml:space="preserve">Postal Code</t>
  </si>
  <si>
    <t xml:space="preserve">Description_2</t>
  </si>
  <si>
    <t xml:space="preserve">Consulting Services</t>
  </si>
  <si>
    <t xml:space="preserve">4200 - Maintenance &amp; Support Revenue</t>
  </si>
  <si>
    <t xml:space="preserve">Maintenance and support</t>
  </si>
  <si>
    <t xml:space="preserve">Development Service</t>
  </si>
  <si>
    <t xml:space="preserve">- all -</t>
  </si>
  <si>
    <t xml:space="preserve">Count - Reference</t>
  </si>
  <si>
    <t xml:space="preserve">company_name</t>
  </si>
  <si>
    <t xml:space="preserve">BrightDesk Consulting</t>
  </si>
  <si>
    <t xml:space="preserve">address</t>
  </si>
  <si>
    <t xml:space="preserve">22 Wellington St E</t>
  </si>
  <si>
    <t xml:space="preserve">city</t>
  </si>
  <si>
    <t xml:space="preserve">Toronto</t>
  </si>
  <si>
    <t xml:space="preserve">province</t>
  </si>
  <si>
    <t xml:space="preserve">ONT</t>
  </si>
  <si>
    <t xml:space="preserve">country</t>
  </si>
  <si>
    <t xml:space="preserve">Canada</t>
  </si>
  <si>
    <t xml:space="preserve">postal_code</t>
  </si>
  <si>
    <t xml:space="preserve">M3C 2Z4</t>
  </si>
  <si>
    <t xml:space="preserve">phone</t>
  </si>
  <si>
    <t xml:space="preserve">416-555-1879</t>
  </si>
  <si>
    <t xml:space="preserve">120 King St W, Suite 1500</t>
  </si>
  <si>
    <t xml:space="preserve">ON</t>
  </si>
  <si>
    <t xml:space="preserve">M5H 1J9</t>
  </si>
  <si>
    <t xml:space="preserve">845 Riverbend Rd</t>
  </si>
  <si>
    <t xml:space="preserve">Ottawa</t>
  </si>
  <si>
    <t xml:space="preserve">K2C 3M1</t>
  </si>
  <si>
    <t xml:space="preserve">223 Dundas St E, Unit 402</t>
  </si>
  <si>
    <t xml:space="preserve">Mississauga</t>
  </si>
  <si>
    <t xml:space="preserve">L5A 1X2</t>
  </si>
  <si>
    <t xml:space="preserve">77 Bay St, Suite 2100</t>
  </si>
  <si>
    <t xml:space="preserve">M5J 0A2</t>
  </si>
  <si>
    <t xml:space="preserve">34 Mapleview Dr W</t>
  </si>
  <si>
    <t xml:space="preserve">Barrie</t>
  </si>
  <si>
    <t xml:space="preserve">L4N 9H6</t>
  </si>
  <si>
    <t xml:space="preserve">610 Queen St E, Suite 305</t>
  </si>
  <si>
    <t xml:space="preserve">M4M 1G3</t>
  </si>
  <si>
    <t xml:space="preserve">1425 Industrial Pkwy N</t>
  </si>
  <si>
    <t xml:space="preserve">Milton</t>
  </si>
  <si>
    <t xml:space="preserve">L9T 5A1</t>
  </si>
  <si>
    <t xml:space="preserve">700 University Ave</t>
  </si>
  <si>
    <t xml:space="preserve">M5G 1X6</t>
  </si>
  <si>
    <t xml:space="preserve">150 Elgin St, 7th Floor</t>
  </si>
  <si>
    <t xml:space="preserve">K2P 1L4</t>
  </si>
  <si>
    <t xml:space="preserve">5100 Erin Mills Pkwy</t>
  </si>
  <si>
    <t xml:space="preserve">L5M 4Z5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</si>
</sst>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.00"/>
    <numFmt numFmtId="166" formatCode="&quot;TRUE&quot;;&quot;TRUE&quot;;&quot;FALSE&quot;"/>
    <numFmt numFmtId="167" formatCode="yyyy/mm/dd"/>
    <numFmt numFmtId="168" formatCode="0.00"/>
    <numFmt numFmtId="169" formatCode="#,##0.00;[RED]\-#,##0.00"/>
  </numFmts>
  <fonts count="11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0"/>
      <charset val="1"/>
    </font>
    <font>
      <sz val="11"/>
      <color theme="1"/>
      <name val="Arial"/>
      <family val="0"/>
      <charset val="1"/>
    </font>
    <font>
      <sz val="10"/>
      <color theme="1"/>
      <name val="Times New Roman"/>
      <family val="0"/>
      <charset val="1"/>
    </font>
    <font>
      <sz val="11"/>
      <color rgb="FFC9211E"/>
      <name val="Calibri"/>
      <family val="0"/>
      <charset val="1"/>
    </font>
    <font>
      <sz val="10"/>
      <color theme="1"/>
      <name val="Arial"/>
      <family val="0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8000"/>
        <bgColor rgb="FFFF6600"/>
      </patternFill>
    </fill>
    <fill>
      <patternFill patternType="solid">
        <fgColor rgb="FF81D41A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0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2" xfId="2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3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8" fontId="0" fillId="0" borderId="4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1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8" fontId="0" fillId="0" borderId="6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8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8" fontId="4" fillId="0" borderId="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Field" xfId="21"/>
    <cellStyle name="Pivot Table Result" xfId="22"/>
    <cellStyle name="Pivot Table Title" xfId="23"/>
    <cellStyle name="Pivot Table Value" xfId="24"/>
    <cellStyle name="Pivot Table Corner" xfId="25"/>
  </cellStyles>
  <dxfs count="7">
    <dxf>
      <fill>
        <patternFill patternType="solid">
          <fgColor rgb="FF81D41A"/>
          <bgColor rgb="FF000000"/>
        </patternFill>
      </fill>
    </dxf>
    <dxf>
      <fill>
        <patternFill patternType="solid">
          <fgColor rgb="FFFF00FF"/>
          <bgColor rgb="FF000000"/>
        </patternFill>
      </fill>
    </dxf>
    <dxf>
      <fill>
        <patternFill patternType="solid">
          <fgColor rgb="FFFF80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C9211E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sharedStrings" Target="sharedStrings.xml"/><Relationship Id="rId14" Type="http://schemas.openxmlformats.org/officeDocument/2006/relationships/pivotCacheDefinition" Target="pivotCache/pivotCacheDefinition1.xml"/><Relationship Id="rId15" Type="http://schemas.openxmlformats.org/officeDocument/2006/relationships/pivotCacheDefinition" Target="pivotCache/pivotCacheDefinition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6" createdVersion="3">
  <cacheSource type="worksheet">
    <worksheetSource ref="A1:K37" sheet="bills"/>
  </cacheSource>
  <cacheFields count="11">
    <cacheField name="Reference Number" numFmtId="0">
      <sharedItems count="18">
        <s v="EQP-20220529-0044"/>
        <s v="EQP-20220729-0073"/>
        <s v="EQP-20220929-0101"/>
        <s v="EQP-20221129-0132"/>
        <s v="EQP-20230228-0176"/>
        <s v="EQP-20230429-0208"/>
        <s v="EQP-20230629-0241"/>
        <s v="EQP-20230929-0289"/>
        <s v="EQP-20231129-0324"/>
        <s v="EQP-20240129-0358"/>
        <s v="EQP-20240329-0389"/>
        <s v="EQP-20240629-0441"/>
        <s v="EQP-20240829-0473"/>
        <s v="EQP-20241029-0510"/>
        <s v="EQP-20250129-0570"/>
        <s v="EQP-20250329-0606"/>
        <s v="EQP-20250529-0648"/>
        <s v="EQP-20250729-0686"/>
      </sharedItems>
    </cacheField>
    <cacheField name="Date" numFmtId="0">
      <sharedItems count="18">
        <s v="2022-05-29"/>
        <s v="2022-07-29"/>
        <s v="2022-09-29"/>
        <s v="2022-11-29"/>
        <s v="2023-02-28"/>
        <s v="2023-04-29"/>
        <s v="2023-06-29"/>
        <s v="2023-09-29"/>
        <s v="2023-11-29"/>
        <s v="2024-01-29"/>
        <s v="2024-03-29"/>
        <s v="2024-06-29"/>
        <s v="2024-08-29"/>
        <s v="2024-10-29"/>
        <s v="2025-01-29"/>
        <s v="2025-03-29"/>
        <s v="2025-05-29"/>
        <s v="2025-07-29"/>
      </sharedItems>
    </cacheField>
    <cacheField name="Item Number" numFmtId="0">
      <sharedItems count="4">
        <s v="210-BPKX"/>
        <s v="MC14250 "/>
        <s v="U2421HE "/>
        <s v="XPS9310"/>
      </sharedItems>
    </cacheField>
    <cacheField name="Description" numFmtId="0">
      <sharedItems count="4">
        <s v="Alienware 34 Gaming Monitor – AW3425DWM"/>
        <s v="Dell Pro Max 14 Laptop"/>
        <s v="Dell UltraSharp U2421HE 24″ FHD Monitor "/>
        <s v="Dell XPS 13 Laptop"/>
      </sharedItems>
    </cacheField>
    <cacheField name="Quantity" numFmtId="0">
      <sharedItems containsSemiMixedTypes="0" containsString="0" containsNumber="1" containsInteger="1" minValue="1" maxValue="2" count="2">
        <n v="1"/>
        <n v="2"/>
      </sharedItems>
    </cacheField>
    <cacheField name="Unit Price" numFmtId="0">
      <sharedItems containsSemiMixedTypes="0" containsString="0" containsNumber="1" minValue="349.99" maxValue="1849" count="5">
        <n v="349.99"/>
        <n v="439.99"/>
        <n v="1569.99"/>
        <n v="1759"/>
        <n v="1849"/>
      </sharedItems>
    </cacheField>
    <cacheField name="Subtotal" numFmtId="0">
      <sharedItems containsSemiMixedTypes="0" containsString="0" containsNumber="1" minValue="439.99" maxValue="1849" count="5">
        <n v="439.99"/>
        <n v="699.98"/>
        <n v="1569.99"/>
        <n v="1759"/>
        <n v="1849"/>
      </sharedItems>
    </cacheField>
    <cacheField name="Federal Tax" numFmtId="0">
      <sharedItems containsSemiMixedTypes="0" containsString="0" containsNumber="1" containsInteger="1" minValue="0" maxValue="0" count="1">
        <n v="0"/>
      </sharedItems>
    </cacheField>
    <cacheField name="Provincial Tax" numFmtId="0">
      <sharedItems containsSemiMixedTypes="0" containsString="0" containsNumber="1" minValue="0.13" maxValue="0.13" count="1">
        <n v="0.13"/>
      </sharedItems>
    </cacheField>
    <cacheField name="Total Tax" numFmtId="0">
      <sharedItems containsSemiMixedTypes="0" containsString="0" containsNumber="1" minValue="45.4987" maxValue="240.37" count="5">
        <n v="45.4987"/>
        <n v="57.1987"/>
        <n v="204.0987"/>
        <n v="228.67"/>
        <n v="240.37"/>
      </sharedItems>
    </cacheField>
    <cacheField name="Amount" numFmtId="0">
      <sharedItems containsSemiMixedTypes="0" containsString="0" containsNumber="1" minValue="497.1887" maxValue="2089.37" count="5">
        <n v="497.1887"/>
        <n v="745.4787"/>
        <n v="1774.0887"/>
        <n v="1987.67"/>
        <n v="2089.37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155" createdVersion="3">
  <cacheSource type="worksheet">
    <worksheetSource ref="B1:T156" sheet="company_invoice_data"/>
  </cacheSource>
  <cacheFields count="9">
    <cacheField name="Date" numFmtId="0">
      <sharedItems count="103">
        <s v="2022-04-25"/>
        <s v="2022-04-26"/>
        <s v="2022-04-27"/>
        <s v="2022-05-23"/>
        <s v="2022-05-25"/>
        <s v="2022-05-26"/>
        <s v="2022-06-25"/>
        <s v="2022-06-26"/>
        <s v="2022-07-25"/>
        <s v="2022-07-26"/>
        <s v="2022-07-27"/>
        <s v="2022-08-25"/>
        <s v="2022-08-26"/>
        <s v="2022-09-25"/>
        <s v="2022-09-26"/>
        <s v="2022-10-25"/>
        <s v="2022-10-26"/>
        <s v="2022-10-27"/>
        <s v="2022-11-23"/>
        <s v="2022-11-25"/>
        <s v="2022-11-26"/>
        <s v="2022-12-25"/>
        <s v="2022-12-26"/>
        <s v="2023-01-25"/>
        <s v="2023-01-26"/>
        <s v="2023-01-27"/>
        <s v="2023-02-25"/>
        <s v="2023-02-26"/>
        <s v="2023-03-25"/>
        <s v="2023-03-26"/>
        <s v="2023-04-25"/>
        <s v="2023-04-26"/>
        <s v="2023-04-27"/>
        <s v="2023-05-23"/>
        <s v="2023-05-25"/>
        <s v="2023-05-26"/>
        <s v="2023-06-25"/>
        <s v="2023-06-26"/>
        <s v="2023-07-25"/>
        <s v="2023-07-26"/>
        <s v="2023-07-27"/>
        <s v="2023-08-25"/>
        <s v="2023-08-26"/>
        <s v="2023-09-25"/>
        <s v="2023-09-26"/>
        <s v="2023-10-25"/>
        <s v="2023-10-26"/>
        <s v="2023-10-27"/>
        <s v="2023-11-23"/>
        <s v="2023-11-25"/>
        <s v="2023-11-26"/>
        <s v="2023-12-25"/>
        <s v="2023-12-26"/>
        <s v="2024-01-25"/>
        <s v="2024-01-26"/>
        <s v="2024-01-27"/>
        <s v="2024-02-25"/>
        <s v="2024-02-26"/>
        <s v="2024-03-25"/>
        <s v="2024-03-26"/>
        <s v="2024-04-25"/>
        <s v="2024-04-26"/>
        <s v="2024-04-27"/>
        <s v="2024-05-23"/>
        <s v="2024-05-25"/>
        <s v="2024-05-26"/>
        <s v="2024-06-25"/>
        <s v="2024-06-26"/>
        <s v="2024-07-25"/>
        <s v="2024-07-26"/>
        <s v="2024-07-27"/>
        <s v="2024-08-25"/>
        <s v="2024-08-26"/>
        <s v="2024-09-25"/>
        <s v="2024-09-26"/>
        <s v="2024-10-25"/>
        <s v="2024-10-26"/>
        <s v="2024-10-27"/>
        <s v="2024-11-23"/>
        <s v="2024-11-25"/>
        <s v="2024-11-26"/>
        <s v="2024-12-25"/>
        <s v="2024-12-26"/>
        <s v="2025-01-25"/>
        <s v="2025-01-26"/>
        <s v="2025-01-27"/>
        <s v="2025-02-25"/>
        <s v="2025-02-26"/>
        <s v="2025-03-25"/>
        <s v="2025-03-26"/>
        <s v="2025-04-25"/>
        <s v="2025-04-26"/>
        <s v="2025-04-27"/>
        <s v="2025-05-23"/>
        <s v="2025-05-25"/>
        <s v="2025-05-26"/>
        <s v="2025-06-25"/>
        <s v="2025-06-26"/>
        <s v="2025-07-25"/>
        <s v="2025-07-26"/>
        <s v="2025-07-27"/>
        <s v="2025-08-25"/>
        <s v="2025-08-26"/>
      </sharedItems>
    </cacheField>
    <cacheField name="Contact" numFmtId="0">
      <sharedItems count="9">
        <s v="Acme FinTech"/>
        <s v="BrightGrid Energy"/>
        <s v="CivicWorks"/>
        <s v="Enterprise Client"/>
        <s v="Maple Health"/>
        <s v="NorthPeak Logistics"/>
        <s v="Ontario Power Generation (OPG)"/>
        <s v="Strategy Client"/>
        <s v="Support Clients"/>
      </sharedItems>
    </cacheField>
    <cacheField name="Description" numFmtId="0">
      <sharedItems count="9">
        <s v="Client deposit for upcoming work (deferred revenue)"/>
        <s v="Payment for Acme FinTech INV"/>
        <s v="Payment for BrightGrid Energy INV"/>
        <s v="Payment for CivicWorks INV"/>
        <s v="Payment for consulting"/>
        <s v="Payment for Maple Health INV"/>
        <s v="Payment for NorthPeak Logistics INV"/>
        <s v="Payment for OPG milestone"/>
        <s v="Payment for support invoices"/>
      </sharedItems>
    </cacheField>
    <cacheField name="Reference" numFmtId="0">
      <sharedItems count="155">
        <s v="DEP-20220523-0039"/>
        <s v="DEP-20221123-0127"/>
        <s v="DEP-20230523-0221"/>
        <s v="DEP-20231123-0319"/>
        <s v="DEP-20240523-0420"/>
        <s v="DEP-20241123-0527"/>
        <s v="DEP-20250523-0643"/>
        <s v="RCPT-20220425-0023"/>
        <s v="RCPT-20220425-0024"/>
        <s v="RCPT-20220426-0025"/>
        <s v="RCPT-20220427-0026"/>
        <s v="RCPT-20220525-0036"/>
        <s v="RCPT-20220525-0037"/>
        <s v="RCPT-20220526-0038"/>
        <s v="RCPT-20220625-0055"/>
        <s v="RCPT-20220625-0056"/>
        <s v="RCPT-20220626-0057"/>
        <s v="RCPT-20220725-0068"/>
        <s v="RCPT-20220725-0069"/>
        <s v="RCPT-20220726-0070"/>
        <s v="RCPT-20220727-0071"/>
        <s v="RCPT-20220825-0083"/>
        <s v="RCPT-20220825-0084"/>
        <s v="RCPT-20220826-0085"/>
        <s v="RCPT-20220925-0097"/>
        <s v="RCPT-20220925-0098"/>
        <s v="RCPT-20220926-0099"/>
        <s v="RCPT-20221025-0111"/>
        <s v="RCPT-20221025-0112"/>
        <s v="RCPT-20221026-0113"/>
        <s v="RCPT-20221027-0114"/>
        <s v="RCPT-20221125-0124"/>
        <s v="RCPT-20221125-0125"/>
        <s v="RCPT-20221126-0126"/>
        <s v="RCPT-20221225-0144"/>
        <s v="RCPT-20221225-0145"/>
        <s v="RCPT-20221226-0146"/>
        <s v="RCPT-20230125-0158"/>
        <s v="RCPT-20230125-0159"/>
        <s v="RCPT-20230126-0160"/>
        <s v="RCPT-20230127-0161"/>
        <s v="RCPT-20230225-0172"/>
        <s v="RCPT-20230225-0173"/>
        <s v="RCPT-20230226-0174"/>
        <s v="RCPT-20230325-0188"/>
        <s v="RCPT-20230325-0189"/>
        <s v="RCPT-20230326-0190"/>
        <s v="RCPT-20230425-0203"/>
        <s v="RCPT-20230425-0204"/>
        <s v="RCPT-20230426-0205"/>
        <s v="RCPT-20230427-0206"/>
        <s v="RCPT-20230525-0218"/>
        <s v="RCPT-20230525-0219"/>
        <s v="RCPT-20230526-0220"/>
        <s v="RCPT-20230625-0237"/>
        <s v="RCPT-20230625-0238"/>
        <s v="RCPT-20230626-0239"/>
        <s v="RCPT-20230725-0253"/>
        <s v="RCPT-20230725-0254"/>
        <s v="RCPT-20230726-0255"/>
        <s v="RCPT-20230727-0256"/>
        <s v="RCPT-20230825-0269"/>
        <s v="RCPT-20230825-0270"/>
        <s v="RCPT-20230826-0271"/>
        <s v="RCPT-20230925-0285"/>
        <s v="RCPT-20230925-0286"/>
        <s v="RCPT-20230926-0287"/>
        <s v="RCPT-20231025-0301"/>
        <s v="RCPT-20231025-0302"/>
        <s v="RCPT-20231026-0303"/>
        <s v="RCPT-20231027-0304"/>
        <s v="RCPT-20231125-0316"/>
        <s v="RCPT-20231125-0317"/>
        <s v="RCPT-20231126-0318"/>
        <s v="RCPT-20231225-0338"/>
        <s v="RCPT-20231225-0339"/>
        <s v="RCPT-20231226-0340"/>
        <s v="RCPT-20240125-0353"/>
        <s v="RCPT-20240125-0354"/>
        <s v="RCPT-20240126-0355"/>
        <s v="RCPT-20240127-0356"/>
        <s v="RCPT-20240225-0369"/>
        <s v="RCPT-20240225-0370"/>
        <s v="RCPT-20240226-0371"/>
        <s v="RCPT-20240325-0385"/>
        <s v="RCPT-20240325-0386"/>
        <s v="RCPT-20240326-0387"/>
        <s v="RCPT-20240425-0402"/>
        <s v="RCPT-20240425-0403"/>
        <s v="RCPT-20240426-0404"/>
        <s v="RCPT-20240427-0405"/>
        <s v="RCPT-20240525-0417"/>
        <s v="RCPT-20240525-0418"/>
        <s v="RCPT-20240526-0419"/>
        <s v="RCPT-20240625-0437"/>
        <s v="RCPT-20240625-0438"/>
        <s v="RCPT-20240626-0439"/>
        <s v="RCPT-20240725-0453"/>
        <s v="RCPT-20240725-0454"/>
        <s v="RCPT-20240726-0455"/>
        <s v="RCPT-20240727-0456"/>
        <s v="RCPT-20240825-0469"/>
        <s v="RCPT-20240825-0470"/>
        <s v="RCPT-20240826-0471"/>
        <s v="RCPT-20240925-0487"/>
        <s v="RCPT-20240925-0488"/>
        <s v="RCPT-20240926-0489"/>
        <s v="RCPT-20241025-0504"/>
        <s v="RCPT-20241025-0505"/>
        <s v="RCPT-20241025-0506"/>
        <s v="RCPT-20241026-0507"/>
        <s v="RCPT-20241027-0508"/>
        <s v="RCPT-20241125-0523"/>
        <s v="RCPT-20241125-0524"/>
        <s v="RCPT-20241125-0525"/>
        <s v="RCPT-20241126-0526"/>
        <s v="RCPT-20241225-0546"/>
        <s v="RCPT-20241225-0547"/>
        <s v="RCPT-20241225-0548"/>
        <s v="RCPT-20241226-0549"/>
        <s v="RCPT-20250125-0564"/>
        <s v="RCPT-20250125-0565"/>
        <s v="RCPT-20250125-0566"/>
        <s v="RCPT-20250126-0567"/>
        <s v="RCPT-20250127-0568"/>
        <s v="RCPT-20250225-0583"/>
        <s v="RCPT-20250225-0584"/>
        <s v="RCPT-20250225-0585"/>
        <s v="RCPT-20250226-0586"/>
        <s v="RCPT-20250325-0601"/>
        <s v="RCPT-20250325-0602"/>
        <s v="RCPT-20250325-0603"/>
        <s v="RCPT-20250326-0604"/>
        <s v="RCPT-20250425-0621"/>
        <s v="RCPT-20250425-0622"/>
        <s v="RCPT-20250425-0623"/>
        <s v="RCPT-20250426-0624"/>
        <s v="RCPT-20250427-0625"/>
        <s v="RCPT-20250525-0639"/>
        <s v="RCPT-20250525-0640"/>
        <s v="RCPT-20250525-0641"/>
        <s v="RCPT-20250526-0642"/>
        <s v="RCPT-20250625-0662"/>
        <s v="RCPT-20250625-0663"/>
        <s v="RCPT-20250625-0664"/>
        <s v="RCPT-20250626-0665"/>
        <s v="RCPT-20250725-0680"/>
        <s v="RCPT-20250725-0681"/>
        <s v="RCPT-20250725-0682"/>
        <s v="RCPT-20250726-0683"/>
        <s v="RCPT-20250727-0684"/>
        <s v="RCPT-20250825-0700"/>
        <s v="RCPT-20250825-0701"/>
        <s v="RCPT-20250825-0702"/>
        <s v="RCPT-20250826-0703"/>
      </sharedItems>
    </cacheField>
    <cacheField name="Payee" numFmtId="0">
      <sharedItems count="10">
        <s v="Acme FinTech"/>
        <s v="BrightGrid Energy"/>
        <s v="CivicWorks"/>
        <s v="GRAYSON &amp; PARTNERS LLP"/>
        <s v="MAPLE FAMILY HEALTH CLINIC"/>
        <s v="Maple Health"/>
        <s v="NorthPeak Logistics"/>
        <s v="Ontario Power Generation (OPG)"/>
        <s v="SHOPIFY INC"/>
        <s v="VENTURE ESTATE"/>
      </sharedItems>
    </cacheField>
    <cacheField name="Debit" numFmtId="0">
      <sharedItems containsSemiMixedTypes="0" containsString="0" containsNumber="1" minValue="806.64" maxValue="110672.59" count="155">
        <n v="806.64"/>
        <n v="815.18"/>
        <n v="836.76"/>
        <n v="838.36"/>
        <n v="880.15"/>
        <n v="942.87"/>
        <n v="960.62"/>
        <n v="975.61"/>
        <n v="1024.01"/>
        <n v="1074.32"/>
        <n v="1100.2"/>
        <n v="1132.19"/>
        <n v="1172.62"/>
        <n v="1174.06"/>
        <n v="2902.41"/>
        <n v="3383.13"/>
        <n v="3541.34"/>
        <n v="3832.45"/>
        <n v="4324.46"/>
        <n v="4569.89"/>
        <n v="4897.34"/>
        <n v="5180.23"/>
        <n v="5603.85"/>
        <n v="5870.99"/>
        <n v="6013.69"/>
        <n v="6512.99"/>
        <n v="6664.94"/>
        <n v="6697.71"/>
        <n v="6996.44"/>
        <n v="7042.94"/>
        <n v="7253.6"/>
        <n v="7781.39"/>
        <n v="8021.07"/>
        <n v="8184.56"/>
        <n v="8562.25"/>
        <n v="8958.72"/>
        <n v="9276.51"/>
        <n v="9563.57"/>
        <n v="9912.5"/>
        <n v="10046.25"/>
        <n v="10230.77"/>
        <n v="10377.91"/>
        <n v="10563.91"/>
        <n v="10627.05"/>
        <n v="10976.41"/>
        <n v="11028.11"/>
        <n v="11350.61"/>
        <n v="11565.47"/>
        <n v="11707.96"/>
        <n v="12075.44"/>
        <n v="12420.07"/>
        <n v="12624.44"/>
        <n v="12853.96"/>
        <n v="13160.6"/>
        <n v="13539.76"/>
        <n v="13886.11"/>
        <n v="14120.46"/>
        <n v="14143.17"/>
        <n v="14416.53"/>
        <n v="14871.37"/>
        <n v="15139.74"/>
        <n v="15389.46"/>
        <n v="15484.75"/>
        <n v="16466.9"/>
        <n v="17347.65"/>
        <n v="17451.38"/>
        <n v="18078.9"/>
        <n v="21180.64"/>
        <n v="21689.31"/>
        <n v="22089.66"/>
        <n v="22590.69"/>
        <n v="23084.16"/>
        <n v="24809.55"/>
        <n v="25658.37"/>
        <n v="26177.98"/>
        <n v="27117.17"/>
        <n v="28435.08"/>
        <n v="28569.96"/>
        <n v="29999.33"/>
        <n v="29999.59"/>
        <n v="29999.62"/>
        <n v="29999.81"/>
        <n v="29999.87"/>
        <n v="30000.41"/>
        <n v="30000.65"/>
        <n v="32405.31"/>
        <n v="32443.31"/>
        <n v="32535.75"/>
        <n v="33134.98"/>
        <n v="33635.37"/>
        <n v="33884.8"/>
        <n v="36015.46"/>
        <n v="36150.9"/>
        <n v="37214.97"/>
        <n v="38485.85"/>
        <n v="40804.12"/>
        <n v="40809.96"/>
        <n v="42651.85"/>
        <n v="42857.04"/>
        <n v="43203.25"/>
        <n v="44124.85"/>
        <n v="46699.36"/>
        <n v="46835.92"/>
        <n v="47188.65"/>
        <n v="48607.15"/>
        <n v="48664.37"/>
        <n v="50452.77"/>
        <n v="50484.3"/>
        <n v="50700.41"/>
        <n v="54024.84"/>
        <n v="54226.09"/>
        <n v="54437.07"/>
        <n v="55227.33"/>
        <n v="57701.36"/>
        <n v="58119.55"/>
        <n v="58906.85"/>
        <n v="61206.52"/>
        <n v="61214.49"/>
        <n v="61794.43"/>
        <n v="62743.8"/>
        <n v="64806.24"/>
        <n v="66160.19"/>
        <n v="66186.89"/>
        <n v="66197.74"/>
        <n v="68978.66"/>
        <n v="69052.95"/>
        <n v="70048.55"/>
        <n v="70253.34"/>
        <n v="70783.3"/>
        <n v="73781.32"/>
        <n v="75727.06"/>
        <n v="76050.98"/>
        <n v="79999.01"/>
        <n v="79999.06"/>
        <n v="79999.07"/>
        <n v="79999.16"/>
        <n v="79999.25"/>
        <n v="79999.64"/>
        <n v="79999.66"/>
        <n v="79999.82"/>
        <n v="80000.01"/>
        <n v="80000.28"/>
        <n v="80000.38"/>
        <n v="81654.01"/>
        <n v="82841.52"/>
        <n v="86552.82"/>
        <n v="87179.78"/>
        <n v="88359.7"/>
        <n v="92691.67"/>
        <n v="94117.24"/>
        <n v="99239.99"/>
        <n v="99298.69"/>
        <n v="103466.82"/>
        <n v="103579.72"/>
        <n v="110672.59"/>
      </sharedItems>
    </cacheField>
    <cacheField name="Related account" numFmtId="0">
      <sharedItems count="2">
        <s v="1200 - Accounts Receivable"/>
        <s v="2450 - Deferred Revenue / Client Deposits"/>
      </sharedItems>
    </cacheField>
    <cacheField name="new amount" numFmtId="0">
      <sharedItems containsString="0" containsBlank="1" count="1">
        <m/>
      </sharedItems>
    </cacheField>
    <cacheField name="note" numFmtId="0">
      <sharedItems containsString="0" containsBlank="1" count="1"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x v="0"/>
    <x v="0"/>
    <x v="0"/>
    <x v="0"/>
    <x v="0"/>
    <x v="1"/>
    <x v="0"/>
    <x v="0"/>
    <x v="0"/>
    <x v="1"/>
    <x v="0"/>
  </r>
  <r>
    <x v="0"/>
    <x v="0"/>
    <x v="3"/>
    <x v="3"/>
    <x v="0"/>
    <x v="2"/>
    <x v="2"/>
    <x v="0"/>
    <x v="0"/>
    <x v="2"/>
    <x v="2"/>
  </r>
  <r>
    <x v="1"/>
    <x v="1"/>
    <x v="2"/>
    <x v="2"/>
    <x v="1"/>
    <x v="0"/>
    <x v="1"/>
    <x v="0"/>
    <x v="0"/>
    <x v="0"/>
    <x v="1"/>
  </r>
  <r>
    <x v="1"/>
    <x v="1"/>
    <x v="3"/>
    <x v="3"/>
    <x v="0"/>
    <x v="2"/>
    <x v="2"/>
    <x v="0"/>
    <x v="0"/>
    <x v="2"/>
    <x v="2"/>
  </r>
  <r>
    <x v="2"/>
    <x v="2"/>
    <x v="0"/>
    <x v="0"/>
    <x v="0"/>
    <x v="1"/>
    <x v="0"/>
    <x v="0"/>
    <x v="0"/>
    <x v="1"/>
    <x v="0"/>
  </r>
  <r>
    <x v="2"/>
    <x v="2"/>
    <x v="3"/>
    <x v="3"/>
    <x v="0"/>
    <x v="2"/>
    <x v="2"/>
    <x v="0"/>
    <x v="0"/>
    <x v="2"/>
    <x v="2"/>
  </r>
  <r>
    <x v="3"/>
    <x v="3"/>
    <x v="3"/>
    <x v="3"/>
    <x v="0"/>
    <x v="2"/>
    <x v="2"/>
    <x v="0"/>
    <x v="0"/>
    <x v="2"/>
    <x v="2"/>
  </r>
  <r>
    <x v="3"/>
    <x v="3"/>
    <x v="2"/>
    <x v="2"/>
    <x v="1"/>
    <x v="0"/>
    <x v="1"/>
    <x v="0"/>
    <x v="0"/>
    <x v="0"/>
    <x v="1"/>
  </r>
  <r>
    <x v="4"/>
    <x v="4"/>
    <x v="0"/>
    <x v="0"/>
    <x v="0"/>
    <x v="1"/>
    <x v="0"/>
    <x v="0"/>
    <x v="0"/>
    <x v="1"/>
    <x v="0"/>
  </r>
  <r>
    <x v="4"/>
    <x v="4"/>
    <x v="3"/>
    <x v="3"/>
    <x v="0"/>
    <x v="2"/>
    <x v="2"/>
    <x v="0"/>
    <x v="0"/>
    <x v="2"/>
    <x v="2"/>
  </r>
  <r>
    <x v="5"/>
    <x v="5"/>
    <x v="3"/>
    <x v="3"/>
    <x v="0"/>
    <x v="3"/>
    <x v="3"/>
    <x v="0"/>
    <x v="0"/>
    <x v="3"/>
    <x v="3"/>
  </r>
  <r>
    <x v="5"/>
    <x v="5"/>
    <x v="2"/>
    <x v="2"/>
    <x v="1"/>
    <x v="0"/>
    <x v="1"/>
    <x v="0"/>
    <x v="0"/>
    <x v="0"/>
    <x v="1"/>
  </r>
  <r>
    <x v="6"/>
    <x v="6"/>
    <x v="0"/>
    <x v="0"/>
    <x v="0"/>
    <x v="1"/>
    <x v="0"/>
    <x v="0"/>
    <x v="0"/>
    <x v="1"/>
    <x v="0"/>
  </r>
  <r>
    <x v="6"/>
    <x v="6"/>
    <x v="3"/>
    <x v="3"/>
    <x v="0"/>
    <x v="3"/>
    <x v="3"/>
    <x v="0"/>
    <x v="0"/>
    <x v="3"/>
    <x v="3"/>
  </r>
  <r>
    <x v="7"/>
    <x v="7"/>
    <x v="3"/>
    <x v="3"/>
    <x v="0"/>
    <x v="3"/>
    <x v="3"/>
    <x v="0"/>
    <x v="0"/>
    <x v="3"/>
    <x v="3"/>
  </r>
  <r>
    <x v="7"/>
    <x v="7"/>
    <x v="2"/>
    <x v="2"/>
    <x v="1"/>
    <x v="0"/>
    <x v="1"/>
    <x v="0"/>
    <x v="0"/>
    <x v="0"/>
    <x v="1"/>
  </r>
  <r>
    <x v="8"/>
    <x v="8"/>
    <x v="0"/>
    <x v="0"/>
    <x v="0"/>
    <x v="1"/>
    <x v="0"/>
    <x v="0"/>
    <x v="0"/>
    <x v="1"/>
    <x v="0"/>
  </r>
  <r>
    <x v="8"/>
    <x v="8"/>
    <x v="3"/>
    <x v="3"/>
    <x v="0"/>
    <x v="3"/>
    <x v="3"/>
    <x v="0"/>
    <x v="0"/>
    <x v="3"/>
    <x v="3"/>
  </r>
  <r>
    <x v="9"/>
    <x v="9"/>
    <x v="2"/>
    <x v="2"/>
    <x v="1"/>
    <x v="0"/>
    <x v="1"/>
    <x v="0"/>
    <x v="0"/>
    <x v="0"/>
    <x v="1"/>
  </r>
  <r>
    <x v="9"/>
    <x v="9"/>
    <x v="3"/>
    <x v="3"/>
    <x v="0"/>
    <x v="3"/>
    <x v="3"/>
    <x v="0"/>
    <x v="0"/>
    <x v="3"/>
    <x v="3"/>
  </r>
  <r>
    <x v="10"/>
    <x v="10"/>
    <x v="2"/>
    <x v="2"/>
    <x v="1"/>
    <x v="0"/>
    <x v="1"/>
    <x v="0"/>
    <x v="0"/>
    <x v="0"/>
    <x v="1"/>
  </r>
  <r>
    <x v="10"/>
    <x v="10"/>
    <x v="3"/>
    <x v="3"/>
    <x v="0"/>
    <x v="3"/>
    <x v="3"/>
    <x v="0"/>
    <x v="0"/>
    <x v="3"/>
    <x v="3"/>
  </r>
  <r>
    <x v="11"/>
    <x v="11"/>
    <x v="2"/>
    <x v="2"/>
    <x v="1"/>
    <x v="0"/>
    <x v="1"/>
    <x v="0"/>
    <x v="0"/>
    <x v="0"/>
    <x v="1"/>
  </r>
  <r>
    <x v="11"/>
    <x v="11"/>
    <x v="3"/>
    <x v="3"/>
    <x v="0"/>
    <x v="3"/>
    <x v="3"/>
    <x v="0"/>
    <x v="0"/>
    <x v="3"/>
    <x v="3"/>
  </r>
  <r>
    <x v="12"/>
    <x v="12"/>
    <x v="2"/>
    <x v="2"/>
    <x v="1"/>
    <x v="0"/>
    <x v="1"/>
    <x v="0"/>
    <x v="0"/>
    <x v="0"/>
    <x v="1"/>
  </r>
  <r>
    <x v="12"/>
    <x v="12"/>
    <x v="3"/>
    <x v="3"/>
    <x v="0"/>
    <x v="3"/>
    <x v="3"/>
    <x v="0"/>
    <x v="0"/>
    <x v="3"/>
    <x v="3"/>
  </r>
  <r>
    <x v="13"/>
    <x v="13"/>
    <x v="2"/>
    <x v="2"/>
    <x v="1"/>
    <x v="0"/>
    <x v="1"/>
    <x v="0"/>
    <x v="0"/>
    <x v="0"/>
    <x v="1"/>
  </r>
  <r>
    <x v="13"/>
    <x v="13"/>
    <x v="3"/>
    <x v="3"/>
    <x v="0"/>
    <x v="3"/>
    <x v="3"/>
    <x v="0"/>
    <x v="0"/>
    <x v="3"/>
    <x v="3"/>
  </r>
  <r>
    <x v="14"/>
    <x v="14"/>
    <x v="2"/>
    <x v="2"/>
    <x v="1"/>
    <x v="0"/>
    <x v="1"/>
    <x v="0"/>
    <x v="0"/>
    <x v="0"/>
    <x v="1"/>
  </r>
  <r>
    <x v="14"/>
    <x v="14"/>
    <x v="3"/>
    <x v="3"/>
    <x v="0"/>
    <x v="3"/>
    <x v="3"/>
    <x v="0"/>
    <x v="0"/>
    <x v="3"/>
    <x v="3"/>
  </r>
  <r>
    <x v="15"/>
    <x v="15"/>
    <x v="2"/>
    <x v="2"/>
    <x v="1"/>
    <x v="0"/>
    <x v="1"/>
    <x v="0"/>
    <x v="0"/>
    <x v="0"/>
    <x v="1"/>
  </r>
  <r>
    <x v="15"/>
    <x v="15"/>
    <x v="3"/>
    <x v="3"/>
    <x v="0"/>
    <x v="3"/>
    <x v="3"/>
    <x v="0"/>
    <x v="0"/>
    <x v="3"/>
    <x v="3"/>
  </r>
  <r>
    <x v="16"/>
    <x v="16"/>
    <x v="2"/>
    <x v="2"/>
    <x v="1"/>
    <x v="0"/>
    <x v="1"/>
    <x v="0"/>
    <x v="0"/>
    <x v="0"/>
    <x v="1"/>
  </r>
  <r>
    <x v="16"/>
    <x v="16"/>
    <x v="3"/>
    <x v="3"/>
    <x v="0"/>
    <x v="2"/>
    <x v="2"/>
    <x v="0"/>
    <x v="0"/>
    <x v="2"/>
    <x v="2"/>
  </r>
  <r>
    <x v="17"/>
    <x v="17"/>
    <x v="2"/>
    <x v="2"/>
    <x v="1"/>
    <x v="0"/>
    <x v="1"/>
    <x v="0"/>
    <x v="0"/>
    <x v="0"/>
    <x v="1"/>
  </r>
  <r>
    <x v="17"/>
    <x v="17"/>
    <x v="1"/>
    <x v="1"/>
    <x v="0"/>
    <x v="4"/>
    <x v="4"/>
    <x v="0"/>
    <x v="0"/>
    <x v="4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5">
  <r>
    <x v="0"/>
    <x v="0"/>
    <x v="1"/>
    <x v="7"/>
    <x v="0"/>
    <x v="39"/>
    <x v="0"/>
    <x v="0"/>
    <x v="0"/>
  </r>
  <r>
    <x v="0"/>
    <x v="4"/>
    <x v="5"/>
    <x v="8"/>
    <x v="5"/>
    <x v="27"/>
    <x v="0"/>
    <x v="0"/>
    <x v="0"/>
  </r>
  <r>
    <x v="1"/>
    <x v="8"/>
    <x v="8"/>
    <x v="9"/>
    <x v="0"/>
    <x v="14"/>
    <x v="0"/>
    <x v="0"/>
    <x v="0"/>
  </r>
  <r>
    <x v="2"/>
    <x v="7"/>
    <x v="4"/>
    <x v="10"/>
    <x v="3"/>
    <x v="5"/>
    <x v="0"/>
    <x v="0"/>
    <x v="0"/>
  </r>
  <r>
    <x v="3"/>
    <x v="3"/>
    <x v="0"/>
    <x v="0"/>
    <x v="8"/>
    <x v="83"/>
    <x v="1"/>
    <x v="0"/>
    <x v="0"/>
  </r>
  <r>
    <x v="4"/>
    <x v="4"/>
    <x v="5"/>
    <x v="11"/>
    <x v="5"/>
    <x v="42"/>
    <x v="0"/>
    <x v="0"/>
    <x v="0"/>
  </r>
  <r>
    <x v="4"/>
    <x v="2"/>
    <x v="3"/>
    <x v="12"/>
    <x v="2"/>
    <x v="29"/>
    <x v="0"/>
    <x v="0"/>
    <x v="0"/>
  </r>
  <r>
    <x v="5"/>
    <x v="8"/>
    <x v="8"/>
    <x v="13"/>
    <x v="3"/>
    <x v="15"/>
    <x v="0"/>
    <x v="0"/>
    <x v="0"/>
  </r>
  <r>
    <x v="6"/>
    <x v="2"/>
    <x v="3"/>
    <x v="14"/>
    <x v="2"/>
    <x v="64"/>
    <x v="0"/>
    <x v="0"/>
    <x v="0"/>
  </r>
  <r>
    <x v="6"/>
    <x v="5"/>
    <x v="6"/>
    <x v="15"/>
    <x v="6"/>
    <x v="47"/>
    <x v="0"/>
    <x v="0"/>
    <x v="0"/>
  </r>
  <r>
    <x v="7"/>
    <x v="8"/>
    <x v="8"/>
    <x v="16"/>
    <x v="9"/>
    <x v="16"/>
    <x v="0"/>
    <x v="0"/>
    <x v="0"/>
  </r>
  <r>
    <x v="8"/>
    <x v="5"/>
    <x v="6"/>
    <x v="17"/>
    <x v="6"/>
    <x v="63"/>
    <x v="0"/>
    <x v="0"/>
    <x v="0"/>
  </r>
  <r>
    <x v="8"/>
    <x v="1"/>
    <x v="2"/>
    <x v="18"/>
    <x v="1"/>
    <x v="44"/>
    <x v="0"/>
    <x v="0"/>
    <x v="0"/>
  </r>
  <r>
    <x v="9"/>
    <x v="8"/>
    <x v="8"/>
    <x v="19"/>
    <x v="9"/>
    <x v="17"/>
    <x v="0"/>
    <x v="0"/>
    <x v="0"/>
  </r>
  <r>
    <x v="10"/>
    <x v="7"/>
    <x v="4"/>
    <x v="20"/>
    <x v="3"/>
    <x v="11"/>
    <x v="0"/>
    <x v="0"/>
    <x v="0"/>
  </r>
  <r>
    <x v="11"/>
    <x v="1"/>
    <x v="2"/>
    <x v="21"/>
    <x v="1"/>
    <x v="71"/>
    <x v="0"/>
    <x v="0"/>
    <x v="0"/>
  </r>
  <r>
    <x v="11"/>
    <x v="0"/>
    <x v="1"/>
    <x v="22"/>
    <x v="0"/>
    <x v="61"/>
    <x v="0"/>
    <x v="0"/>
    <x v="0"/>
  </r>
  <r>
    <x v="12"/>
    <x v="8"/>
    <x v="8"/>
    <x v="23"/>
    <x v="3"/>
    <x v="18"/>
    <x v="0"/>
    <x v="0"/>
    <x v="0"/>
  </r>
  <r>
    <x v="13"/>
    <x v="0"/>
    <x v="1"/>
    <x v="24"/>
    <x v="0"/>
    <x v="67"/>
    <x v="0"/>
    <x v="0"/>
    <x v="0"/>
  </r>
  <r>
    <x v="13"/>
    <x v="4"/>
    <x v="5"/>
    <x v="25"/>
    <x v="5"/>
    <x v="56"/>
    <x v="0"/>
    <x v="0"/>
    <x v="0"/>
  </r>
  <r>
    <x v="14"/>
    <x v="8"/>
    <x v="8"/>
    <x v="26"/>
    <x v="9"/>
    <x v="19"/>
    <x v="0"/>
    <x v="0"/>
    <x v="0"/>
  </r>
  <r>
    <x v="15"/>
    <x v="4"/>
    <x v="5"/>
    <x v="27"/>
    <x v="5"/>
    <x v="74"/>
    <x v="0"/>
    <x v="0"/>
    <x v="0"/>
  </r>
  <r>
    <x v="15"/>
    <x v="2"/>
    <x v="3"/>
    <x v="28"/>
    <x v="2"/>
    <x v="65"/>
    <x v="0"/>
    <x v="0"/>
    <x v="0"/>
  </r>
  <r>
    <x v="16"/>
    <x v="8"/>
    <x v="8"/>
    <x v="29"/>
    <x v="9"/>
    <x v="20"/>
    <x v="0"/>
    <x v="0"/>
    <x v="0"/>
  </r>
  <r>
    <x v="17"/>
    <x v="7"/>
    <x v="4"/>
    <x v="30"/>
    <x v="3"/>
    <x v="3"/>
    <x v="0"/>
    <x v="0"/>
    <x v="0"/>
  </r>
  <r>
    <x v="18"/>
    <x v="3"/>
    <x v="0"/>
    <x v="1"/>
    <x v="8"/>
    <x v="79"/>
    <x v="1"/>
    <x v="0"/>
    <x v="0"/>
  </r>
  <r>
    <x v="19"/>
    <x v="2"/>
    <x v="3"/>
    <x v="31"/>
    <x v="2"/>
    <x v="75"/>
    <x v="0"/>
    <x v="0"/>
    <x v="0"/>
  </r>
  <r>
    <x v="19"/>
    <x v="5"/>
    <x v="6"/>
    <x v="32"/>
    <x v="6"/>
    <x v="66"/>
    <x v="0"/>
    <x v="0"/>
    <x v="0"/>
  </r>
  <r>
    <x v="20"/>
    <x v="8"/>
    <x v="8"/>
    <x v="33"/>
    <x v="3"/>
    <x v="21"/>
    <x v="0"/>
    <x v="0"/>
    <x v="0"/>
  </r>
  <r>
    <x v="21"/>
    <x v="5"/>
    <x v="6"/>
    <x v="34"/>
    <x v="6"/>
    <x v="88"/>
    <x v="0"/>
    <x v="0"/>
    <x v="0"/>
  </r>
  <r>
    <x v="21"/>
    <x v="1"/>
    <x v="2"/>
    <x v="35"/>
    <x v="1"/>
    <x v="69"/>
    <x v="0"/>
    <x v="0"/>
    <x v="0"/>
  </r>
  <r>
    <x v="22"/>
    <x v="8"/>
    <x v="8"/>
    <x v="36"/>
    <x v="9"/>
    <x v="22"/>
    <x v="0"/>
    <x v="0"/>
    <x v="0"/>
  </r>
  <r>
    <x v="23"/>
    <x v="1"/>
    <x v="2"/>
    <x v="37"/>
    <x v="1"/>
    <x v="87"/>
    <x v="0"/>
    <x v="0"/>
    <x v="0"/>
  </r>
  <r>
    <x v="23"/>
    <x v="0"/>
    <x v="1"/>
    <x v="38"/>
    <x v="0"/>
    <x v="68"/>
    <x v="0"/>
    <x v="0"/>
    <x v="0"/>
  </r>
  <r>
    <x v="24"/>
    <x v="8"/>
    <x v="8"/>
    <x v="39"/>
    <x v="9"/>
    <x v="23"/>
    <x v="0"/>
    <x v="0"/>
    <x v="0"/>
  </r>
  <r>
    <x v="25"/>
    <x v="7"/>
    <x v="4"/>
    <x v="40"/>
    <x v="3"/>
    <x v="6"/>
    <x v="0"/>
    <x v="0"/>
    <x v="0"/>
  </r>
  <r>
    <x v="26"/>
    <x v="0"/>
    <x v="1"/>
    <x v="41"/>
    <x v="0"/>
    <x v="90"/>
    <x v="0"/>
    <x v="0"/>
    <x v="0"/>
  </r>
  <r>
    <x v="26"/>
    <x v="4"/>
    <x v="5"/>
    <x v="42"/>
    <x v="5"/>
    <x v="70"/>
    <x v="0"/>
    <x v="0"/>
    <x v="0"/>
  </r>
  <r>
    <x v="27"/>
    <x v="8"/>
    <x v="8"/>
    <x v="43"/>
    <x v="3"/>
    <x v="24"/>
    <x v="0"/>
    <x v="0"/>
    <x v="0"/>
  </r>
  <r>
    <x v="28"/>
    <x v="4"/>
    <x v="5"/>
    <x v="44"/>
    <x v="5"/>
    <x v="93"/>
    <x v="0"/>
    <x v="0"/>
    <x v="0"/>
  </r>
  <r>
    <x v="28"/>
    <x v="2"/>
    <x v="3"/>
    <x v="45"/>
    <x v="2"/>
    <x v="72"/>
    <x v="0"/>
    <x v="0"/>
    <x v="0"/>
  </r>
  <r>
    <x v="29"/>
    <x v="8"/>
    <x v="8"/>
    <x v="46"/>
    <x v="9"/>
    <x v="25"/>
    <x v="0"/>
    <x v="0"/>
    <x v="0"/>
  </r>
  <r>
    <x v="30"/>
    <x v="2"/>
    <x v="3"/>
    <x v="47"/>
    <x v="2"/>
    <x v="94"/>
    <x v="0"/>
    <x v="0"/>
    <x v="0"/>
  </r>
  <r>
    <x v="30"/>
    <x v="5"/>
    <x v="6"/>
    <x v="48"/>
    <x v="6"/>
    <x v="73"/>
    <x v="0"/>
    <x v="0"/>
    <x v="0"/>
  </r>
  <r>
    <x v="31"/>
    <x v="8"/>
    <x v="8"/>
    <x v="49"/>
    <x v="9"/>
    <x v="26"/>
    <x v="0"/>
    <x v="0"/>
    <x v="0"/>
  </r>
  <r>
    <x v="32"/>
    <x v="7"/>
    <x v="4"/>
    <x v="50"/>
    <x v="3"/>
    <x v="2"/>
    <x v="0"/>
    <x v="0"/>
    <x v="0"/>
  </r>
  <r>
    <x v="33"/>
    <x v="3"/>
    <x v="0"/>
    <x v="2"/>
    <x v="8"/>
    <x v="80"/>
    <x v="1"/>
    <x v="0"/>
    <x v="0"/>
  </r>
  <r>
    <x v="34"/>
    <x v="5"/>
    <x v="6"/>
    <x v="51"/>
    <x v="6"/>
    <x v="97"/>
    <x v="0"/>
    <x v="0"/>
    <x v="0"/>
  </r>
  <r>
    <x v="34"/>
    <x v="1"/>
    <x v="2"/>
    <x v="52"/>
    <x v="1"/>
    <x v="76"/>
    <x v="0"/>
    <x v="0"/>
    <x v="0"/>
  </r>
  <r>
    <x v="35"/>
    <x v="8"/>
    <x v="8"/>
    <x v="53"/>
    <x v="3"/>
    <x v="28"/>
    <x v="0"/>
    <x v="0"/>
    <x v="0"/>
  </r>
  <r>
    <x v="36"/>
    <x v="1"/>
    <x v="2"/>
    <x v="54"/>
    <x v="1"/>
    <x v="98"/>
    <x v="0"/>
    <x v="0"/>
    <x v="0"/>
  </r>
  <r>
    <x v="36"/>
    <x v="0"/>
    <x v="1"/>
    <x v="55"/>
    <x v="0"/>
    <x v="77"/>
    <x v="0"/>
    <x v="0"/>
    <x v="0"/>
  </r>
  <r>
    <x v="37"/>
    <x v="8"/>
    <x v="8"/>
    <x v="56"/>
    <x v="9"/>
    <x v="30"/>
    <x v="0"/>
    <x v="0"/>
    <x v="0"/>
  </r>
  <r>
    <x v="38"/>
    <x v="0"/>
    <x v="1"/>
    <x v="57"/>
    <x v="0"/>
    <x v="106"/>
    <x v="0"/>
    <x v="0"/>
    <x v="0"/>
  </r>
  <r>
    <x v="38"/>
    <x v="4"/>
    <x v="5"/>
    <x v="58"/>
    <x v="5"/>
    <x v="89"/>
    <x v="0"/>
    <x v="0"/>
    <x v="0"/>
  </r>
  <r>
    <x v="39"/>
    <x v="8"/>
    <x v="8"/>
    <x v="59"/>
    <x v="9"/>
    <x v="31"/>
    <x v="0"/>
    <x v="0"/>
    <x v="0"/>
  </r>
  <r>
    <x v="40"/>
    <x v="7"/>
    <x v="4"/>
    <x v="60"/>
    <x v="3"/>
    <x v="12"/>
    <x v="0"/>
    <x v="0"/>
    <x v="0"/>
  </r>
  <r>
    <x v="41"/>
    <x v="4"/>
    <x v="5"/>
    <x v="61"/>
    <x v="5"/>
    <x v="104"/>
    <x v="0"/>
    <x v="0"/>
    <x v="0"/>
  </r>
  <r>
    <x v="41"/>
    <x v="2"/>
    <x v="3"/>
    <x v="62"/>
    <x v="2"/>
    <x v="85"/>
    <x v="0"/>
    <x v="0"/>
    <x v="0"/>
  </r>
  <r>
    <x v="42"/>
    <x v="8"/>
    <x v="8"/>
    <x v="63"/>
    <x v="3"/>
    <x v="32"/>
    <x v="0"/>
    <x v="0"/>
    <x v="0"/>
  </r>
  <r>
    <x v="43"/>
    <x v="2"/>
    <x v="3"/>
    <x v="64"/>
    <x v="2"/>
    <x v="105"/>
    <x v="0"/>
    <x v="0"/>
    <x v="0"/>
  </r>
  <r>
    <x v="43"/>
    <x v="5"/>
    <x v="6"/>
    <x v="65"/>
    <x v="6"/>
    <x v="86"/>
    <x v="0"/>
    <x v="0"/>
    <x v="0"/>
  </r>
  <r>
    <x v="44"/>
    <x v="8"/>
    <x v="8"/>
    <x v="66"/>
    <x v="6"/>
    <x v="33"/>
    <x v="0"/>
    <x v="0"/>
    <x v="0"/>
  </r>
  <r>
    <x v="45"/>
    <x v="5"/>
    <x v="6"/>
    <x v="67"/>
    <x v="6"/>
    <x v="109"/>
    <x v="0"/>
    <x v="0"/>
    <x v="0"/>
  </r>
  <r>
    <x v="45"/>
    <x v="1"/>
    <x v="2"/>
    <x v="68"/>
    <x v="1"/>
    <x v="91"/>
    <x v="0"/>
    <x v="0"/>
    <x v="0"/>
  </r>
  <r>
    <x v="46"/>
    <x v="8"/>
    <x v="8"/>
    <x v="69"/>
    <x v="6"/>
    <x v="34"/>
    <x v="0"/>
    <x v="0"/>
    <x v="0"/>
  </r>
  <r>
    <x v="47"/>
    <x v="7"/>
    <x v="4"/>
    <x v="70"/>
    <x v="3"/>
    <x v="8"/>
    <x v="0"/>
    <x v="0"/>
    <x v="0"/>
  </r>
  <r>
    <x v="48"/>
    <x v="3"/>
    <x v="0"/>
    <x v="3"/>
    <x v="8"/>
    <x v="84"/>
    <x v="1"/>
    <x v="0"/>
    <x v="0"/>
  </r>
  <r>
    <x v="49"/>
    <x v="1"/>
    <x v="2"/>
    <x v="71"/>
    <x v="1"/>
    <x v="110"/>
    <x v="0"/>
    <x v="0"/>
    <x v="0"/>
  </r>
  <r>
    <x v="49"/>
    <x v="0"/>
    <x v="1"/>
    <x v="72"/>
    <x v="0"/>
    <x v="92"/>
    <x v="0"/>
    <x v="0"/>
    <x v="0"/>
  </r>
  <r>
    <x v="50"/>
    <x v="8"/>
    <x v="8"/>
    <x v="73"/>
    <x v="6"/>
    <x v="35"/>
    <x v="0"/>
    <x v="0"/>
    <x v="0"/>
  </r>
  <r>
    <x v="51"/>
    <x v="0"/>
    <x v="1"/>
    <x v="74"/>
    <x v="0"/>
    <x v="117"/>
    <x v="0"/>
    <x v="0"/>
    <x v="0"/>
  </r>
  <r>
    <x v="51"/>
    <x v="4"/>
    <x v="5"/>
    <x v="75"/>
    <x v="5"/>
    <x v="96"/>
    <x v="0"/>
    <x v="0"/>
    <x v="0"/>
  </r>
  <r>
    <x v="52"/>
    <x v="8"/>
    <x v="8"/>
    <x v="76"/>
    <x v="6"/>
    <x v="36"/>
    <x v="0"/>
    <x v="0"/>
    <x v="0"/>
  </r>
  <r>
    <x v="53"/>
    <x v="4"/>
    <x v="5"/>
    <x v="77"/>
    <x v="5"/>
    <x v="116"/>
    <x v="0"/>
    <x v="0"/>
    <x v="0"/>
  </r>
  <r>
    <x v="53"/>
    <x v="2"/>
    <x v="3"/>
    <x v="78"/>
    <x v="2"/>
    <x v="95"/>
    <x v="0"/>
    <x v="0"/>
    <x v="0"/>
  </r>
  <r>
    <x v="54"/>
    <x v="8"/>
    <x v="8"/>
    <x v="79"/>
    <x v="1"/>
    <x v="37"/>
    <x v="0"/>
    <x v="0"/>
    <x v="0"/>
  </r>
  <r>
    <x v="55"/>
    <x v="7"/>
    <x v="4"/>
    <x v="80"/>
    <x v="3"/>
    <x v="1"/>
    <x v="0"/>
    <x v="0"/>
    <x v="0"/>
  </r>
  <r>
    <x v="56"/>
    <x v="2"/>
    <x v="3"/>
    <x v="81"/>
    <x v="2"/>
    <x v="120"/>
    <x v="0"/>
    <x v="0"/>
    <x v="0"/>
  </r>
  <r>
    <x v="56"/>
    <x v="5"/>
    <x v="6"/>
    <x v="82"/>
    <x v="6"/>
    <x v="99"/>
    <x v="0"/>
    <x v="0"/>
    <x v="0"/>
  </r>
  <r>
    <x v="57"/>
    <x v="8"/>
    <x v="8"/>
    <x v="83"/>
    <x v="4"/>
    <x v="38"/>
    <x v="0"/>
    <x v="0"/>
    <x v="0"/>
  </r>
  <r>
    <x v="58"/>
    <x v="5"/>
    <x v="6"/>
    <x v="84"/>
    <x v="6"/>
    <x v="122"/>
    <x v="0"/>
    <x v="0"/>
    <x v="0"/>
  </r>
  <r>
    <x v="58"/>
    <x v="1"/>
    <x v="2"/>
    <x v="85"/>
    <x v="1"/>
    <x v="100"/>
    <x v="0"/>
    <x v="0"/>
    <x v="0"/>
  </r>
  <r>
    <x v="59"/>
    <x v="8"/>
    <x v="8"/>
    <x v="86"/>
    <x v="1"/>
    <x v="40"/>
    <x v="0"/>
    <x v="0"/>
    <x v="0"/>
  </r>
  <r>
    <x v="60"/>
    <x v="1"/>
    <x v="2"/>
    <x v="87"/>
    <x v="1"/>
    <x v="127"/>
    <x v="0"/>
    <x v="0"/>
    <x v="0"/>
  </r>
  <r>
    <x v="60"/>
    <x v="0"/>
    <x v="1"/>
    <x v="88"/>
    <x v="0"/>
    <x v="102"/>
    <x v="0"/>
    <x v="0"/>
    <x v="0"/>
  </r>
  <r>
    <x v="61"/>
    <x v="8"/>
    <x v="8"/>
    <x v="89"/>
    <x v="4"/>
    <x v="41"/>
    <x v="0"/>
    <x v="0"/>
    <x v="0"/>
  </r>
  <r>
    <x v="62"/>
    <x v="7"/>
    <x v="4"/>
    <x v="90"/>
    <x v="3"/>
    <x v="9"/>
    <x v="0"/>
    <x v="0"/>
    <x v="0"/>
  </r>
  <r>
    <x v="63"/>
    <x v="3"/>
    <x v="0"/>
    <x v="4"/>
    <x v="8"/>
    <x v="78"/>
    <x v="1"/>
    <x v="0"/>
    <x v="0"/>
  </r>
  <r>
    <x v="64"/>
    <x v="0"/>
    <x v="1"/>
    <x v="91"/>
    <x v="0"/>
    <x v="126"/>
    <x v="0"/>
    <x v="0"/>
    <x v="0"/>
  </r>
  <r>
    <x v="64"/>
    <x v="4"/>
    <x v="5"/>
    <x v="92"/>
    <x v="5"/>
    <x v="101"/>
    <x v="0"/>
    <x v="0"/>
    <x v="0"/>
  </r>
  <r>
    <x v="65"/>
    <x v="8"/>
    <x v="8"/>
    <x v="93"/>
    <x v="1"/>
    <x v="43"/>
    <x v="0"/>
    <x v="0"/>
    <x v="0"/>
  </r>
  <r>
    <x v="66"/>
    <x v="4"/>
    <x v="5"/>
    <x v="94"/>
    <x v="5"/>
    <x v="128"/>
    <x v="0"/>
    <x v="0"/>
    <x v="0"/>
  </r>
  <r>
    <x v="66"/>
    <x v="2"/>
    <x v="3"/>
    <x v="95"/>
    <x v="2"/>
    <x v="103"/>
    <x v="0"/>
    <x v="0"/>
    <x v="0"/>
  </r>
  <r>
    <x v="67"/>
    <x v="8"/>
    <x v="8"/>
    <x v="96"/>
    <x v="4"/>
    <x v="45"/>
    <x v="0"/>
    <x v="0"/>
    <x v="0"/>
  </r>
  <r>
    <x v="68"/>
    <x v="2"/>
    <x v="3"/>
    <x v="97"/>
    <x v="2"/>
    <x v="131"/>
    <x v="0"/>
    <x v="0"/>
    <x v="0"/>
  </r>
  <r>
    <x v="68"/>
    <x v="5"/>
    <x v="6"/>
    <x v="98"/>
    <x v="6"/>
    <x v="108"/>
    <x v="0"/>
    <x v="0"/>
    <x v="0"/>
  </r>
  <r>
    <x v="69"/>
    <x v="8"/>
    <x v="8"/>
    <x v="99"/>
    <x v="4"/>
    <x v="46"/>
    <x v="0"/>
    <x v="0"/>
    <x v="0"/>
  </r>
  <r>
    <x v="70"/>
    <x v="7"/>
    <x v="4"/>
    <x v="100"/>
    <x v="3"/>
    <x v="4"/>
    <x v="0"/>
    <x v="0"/>
    <x v="0"/>
  </r>
  <r>
    <x v="71"/>
    <x v="5"/>
    <x v="6"/>
    <x v="101"/>
    <x v="6"/>
    <x v="130"/>
    <x v="0"/>
    <x v="0"/>
    <x v="0"/>
  </r>
  <r>
    <x v="71"/>
    <x v="1"/>
    <x v="2"/>
    <x v="102"/>
    <x v="1"/>
    <x v="107"/>
    <x v="0"/>
    <x v="0"/>
    <x v="0"/>
  </r>
  <r>
    <x v="72"/>
    <x v="8"/>
    <x v="8"/>
    <x v="103"/>
    <x v="1"/>
    <x v="48"/>
    <x v="0"/>
    <x v="0"/>
    <x v="0"/>
  </r>
  <r>
    <x v="73"/>
    <x v="1"/>
    <x v="2"/>
    <x v="104"/>
    <x v="1"/>
    <x v="143"/>
    <x v="0"/>
    <x v="0"/>
    <x v="0"/>
  </r>
  <r>
    <x v="73"/>
    <x v="0"/>
    <x v="1"/>
    <x v="105"/>
    <x v="0"/>
    <x v="111"/>
    <x v="0"/>
    <x v="0"/>
    <x v="0"/>
  </r>
  <r>
    <x v="74"/>
    <x v="8"/>
    <x v="8"/>
    <x v="106"/>
    <x v="2"/>
    <x v="49"/>
    <x v="0"/>
    <x v="0"/>
    <x v="0"/>
  </r>
  <r>
    <x v="75"/>
    <x v="0"/>
    <x v="1"/>
    <x v="107"/>
    <x v="0"/>
    <x v="144"/>
    <x v="0"/>
    <x v="0"/>
    <x v="0"/>
  </r>
  <r>
    <x v="75"/>
    <x v="4"/>
    <x v="5"/>
    <x v="108"/>
    <x v="5"/>
    <x v="112"/>
    <x v="0"/>
    <x v="0"/>
    <x v="0"/>
  </r>
  <r>
    <x v="75"/>
    <x v="6"/>
    <x v="7"/>
    <x v="109"/>
    <x v="7"/>
    <x v="141"/>
    <x v="0"/>
    <x v="0"/>
    <x v="0"/>
  </r>
  <r>
    <x v="76"/>
    <x v="8"/>
    <x v="8"/>
    <x v="110"/>
    <x v="4"/>
    <x v="50"/>
    <x v="0"/>
    <x v="0"/>
    <x v="0"/>
  </r>
  <r>
    <x v="77"/>
    <x v="7"/>
    <x v="4"/>
    <x v="111"/>
    <x v="3"/>
    <x v="0"/>
    <x v="0"/>
    <x v="0"/>
    <x v="0"/>
  </r>
  <r>
    <x v="78"/>
    <x v="3"/>
    <x v="0"/>
    <x v="5"/>
    <x v="8"/>
    <x v="81"/>
    <x v="1"/>
    <x v="0"/>
    <x v="0"/>
  </r>
  <r>
    <x v="79"/>
    <x v="4"/>
    <x v="5"/>
    <x v="112"/>
    <x v="5"/>
    <x v="145"/>
    <x v="0"/>
    <x v="0"/>
    <x v="0"/>
  </r>
  <r>
    <x v="79"/>
    <x v="2"/>
    <x v="3"/>
    <x v="113"/>
    <x v="2"/>
    <x v="113"/>
    <x v="0"/>
    <x v="0"/>
    <x v="0"/>
  </r>
  <r>
    <x v="79"/>
    <x v="6"/>
    <x v="7"/>
    <x v="114"/>
    <x v="7"/>
    <x v="138"/>
    <x v="0"/>
    <x v="0"/>
    <x v="0"/>
  </r>
  <r>
    <x v="80"/>
    <x v="8"/>
    <x v="8"/>
    <x v="115"/>
    <x v="2"/>
    <x v="51"/>
    <x v="0"/>
    <x v="0"/>
    <x v="0"/>
  </r>
  <r>
    <x v="81"/>
    <x v="2"/>
    <x v="3"/>
    <x v="116"/>
    <x v="2"/>
    <x v="147"/>
    <x v="0"/>
    <x v="0"/>
    <x v="0"/>
  </r>
  <r>
    <x v="81"/>
    <x v="5"/>
    <x v="6"/>
    <x v="117"/>
    <x v="6"/>
    <x v="115"/>
    <x v="0"/>
    <x v="0"/>
    <x v="0"/>
  </r>
  <r>
    <x v="81"/>
    <x v="6"/>
    <x v="7"/>
    <x v="118"/>
    <x v="7"/>
    <x v="135"/>
    <x v="0"/>
    <x v="0"/>
    <x v="0"/>
  </r>
  <r>
    <x v="82"/>
    <x v="8"/>
    <x v="8"/>
    <x v="119"/>
    <x v="3"/>
    <x v="52"/>
    <x v="0"/>
    <x v="0"/>
    <x v="0"/>
  </r>
  <r>
    <x v="83"/>
    <x v="5"/>
    <x v="6"/>
    <x v="120"/>
    <x v="6"/>
    <x v="146"/>
    <x v="0"/>
    <x v="0"/>
    <x v="0"/>
  </r>
  <r>
    <x v="83"/>
    <x v="1"/>
    <x v="2"/>
    <x v="121"/>
    <x v="1"/>
    <x v="114"/>
    <x v="0"/>
    <x v="0"/>
    <x v="0"/>
  </r>
  <r>
    <x v="83"/>
    <x v="6"/>
    <x v="7"/>
    <x v="122"/>
    <x v="7"/>
    <x v="139"/>
    <x v="0"/>
    <x v="0"/>
    <x v="0"/>
  </r>
  <r>
    <x v="84"/>
    <x v="8"/>
    <x v="8"/>
    <x v="123"/>
    <x v="2"/>
    <x v="53"/>
    <x v="0"/>
    <x v="0"/>
    <x v="0"/>
  </r>
  <r>
    <x v="85"/>
    <x v="7"/>
    <x v="4"/>
    <x v="124"/>
    <x v="3"/>
    <x v="13"/>
    <x v="0"/>
    <x v="0"/>
    <x v="0"/>
  </r>
  <r>
    <x v="86"/>
    <x v="1"/>
    <x v="2"/>
    <x v="125"/>
    <x v="1"/>
    <x v="149"/>
    <x v="0"/>
    <x v="0"/>
    <x v="0"/>
  </r>
  <r>
    <x v="86"/>
    <x v="0"/>
    <x v="1"/>
    <x v="126"/>
    <x v="0"/>
    <x v="119"/>
    <x v="0"/>
    <x v="0"/>
    <x v="0"/>
  </r>
  <r>
    <x v="86"/>
    <x v="6"/>
    <x v="7"/>
    <x v="127"/>
    <x v="7"/>
    <x v="137"/>
    <x v="0"/>
    <x v="0"/>
    <x v="0"/>
  </r>
  <r>
    <x v="87"/>
    <x v="8"/>
    <x v="8"/>
    <x v="128"/>
    <x v="3"/>
    <x v="54"/>
    <x v="0"/>
    <x v="0"/>
    <x v="0"/>
  </r>
  <r>
    <x v="88"/>
    <x v="0"/>
    <x v="1"/>
    <x v="129"/>
    <x v="0"/>
    <x v="148"/>
    <x v="0"/>
    <x v="0"/>
    <x v="0"/>
  </r>
  <r>
    <x v="88"/>
    <x v="4"/>
    <x v="5"/>
    <x v="130"/>
    <x v="5"/>
    <x v="118"/>
    <x v="0"/>
    <x v="0"/>
    <x v="0"/>
  </r>
  <r>
    <x v="88"/>
    <x v="6"/>
    <x v="7"/>
    <x v="131"/>
    <x v="7"/>
    <x v="142"/>
    <x v="0"/>
    <x v="0"/>
    <x v="0"/>
  </r>
  <r>
    <x v="89"/>
    <x v="8"/>
    <x v="8"/>
    <x v="132"/>
    <x v="2"/>
    <x v="55"/>
    <x v="0"/>
    <x v="0"/>
    <x v="0"/>
  </r>
  <r>
    <x v="90"/>
    <x v="4"/>
    <x v="5"/>
    <x v="133"/>
    <x v="5"/>
    <x v="151"/>
    <x v="0"/>
    <x v="0"/>
    <x v="0"/>
  </r>
  <r>
    <x v="90"/>
    <x v="2"/>
    <x v="3"/>
    <x v="134"/>
    <x v="2"/>
    <x v="123"/>
    <x v="0"/>
    <x v="0"/>
    <x v="0"/>
  </r>
  <r>
    <x v="90"/>
    <x v="6"/>
    <x v="7"/>
    <x v="135"/>
    <x v="7"/>
    <x v="133"/>
    <x v="0"/>
    <x v="0"/>
    <x v="0"/>
  </r>
  <r>
    <x v="91"/>
    <x v="8"/>
    <x v="8"/>
    <x v="136"/>
    <x v="1"/>
    <x v="57"/>
    <x v="0"/>
    <x v="0"/>
    <x v="0"/>
  </r>
  <r>
    <x v="92"/>
    <x v="7"/>
    <x v="4"/>
    <x v="137"/>
    <x v="3"/>
    <x v="7"/>
    <x v="0"/>
    <x v="0"/>
    <x v="0"/>
  </r>
  <r>
    <x v="93"/>
    <x v="3"/>
    <x v="0"/>
    <x v="6"/>
    <x v="8"/>
    <x v="82"/>
    <x v="1"/>
    <x v="0"/>
    <x v="0"/>
  </r>
  <r>
    <x v="94"/>
    <x v="2"/>
    <x v="3"/>
    <x v="138"/>
    <x v="2"/>
    <x v="150"/>
    <x v="0"/>
    <x v="0"/>
    <x v="0"/>
  </r>
  <r>
    <x v="94"/>
    <x v="5"/>
    <x v="6"/>
    <x v="139"/>
    <x v="6"/>
    <x v="121"/>
    <x v="0"/>
    <x v="0"/>
    <x v="0"/>
  </r>
  <r>
    <x v="94"/>
    <x v="6"/>
    <x v="7"/>
    <x v="140"/>
    <x v="7"/>
    <x v="132"/>
    <x v="0"/>
    <x v="0"/>
    <x v="0"/>
  </r>
  <r>
    <x v="95"/>
    <x v="8"/>
    <x v="8"/>
    <x v="141"/>
    <x v="2"/>
    <x v="58"/>
    <x v="0"/>
    <x v="0"/>
    <x v="0"/>
  </r>
  <r>
    <x v="96"/>
    <x v="5"/>
    <x v="6"/>
    <x v="142"/>
    <x v="6"/>
    <x v="153"/>
    <x v="0"/>
    <x v="0"/>
    <x v="0"/>
  </r>
  <r>
    <x v="96"/>
    <x v="1"/>
    <x v="2"/>
    <x v="143"/>
    <x v="1"/>
    <x v="125"/>
    <x v="0"/>
    <x v="0"/>
    <x v="0"/>
  </r>
  <r>
    <x v="96"/>
    <x v="6"/>
    <x v="7"/>
    <x v="144"/>
    <x v="7"/>
    <x v="136"/>
    <x v="0"/>
    <x v="0"/>
    <x v="0"/>
  </r>
  <r>
    <x v="97"/>
    <x v="8"/>
    <x v="8"/>
    <x v="145"/>
    <x v="3"/>
    <x v="59"/>
    <x v="0"/>
    <x v="0"/>
    <x v="0"/>
  </r>
  <r>
    <x v="98"/>
    <x v="1"/>
    <x v="2"/>
    <x v="146"/>
    <x v="1"/>
    <x v="152"/>
    <x v="0"/>
    <x v="0"/>
    <x v="0"/>
  </r>
  <r>
    <x v="98"/>
    <x v="0"/>
    <x v="1"/>
    <x v="147"/>
    <x v="0"/>
    <x v="124"/>
    <x v="0"/>
    <x v="0"/>
    <x v="0"/>
  </r>
  <r>
    <x v="98"/>
    <x v="6"/>
    <x v="7"/>
    <x v="148"/>
    <x v="7"/>
    <x v="140"/>
    <x v="0"/>
    <x v="0"/>
    <x v="0"/>
  </r>
  <r>
    <x v="99"/>
    <x v="8"/>
    <x v="8"/>
    <x v="149"/>
    <x v="2"/>
    <x v="60"/>
    <x v="0"/>
    <x v="0"/>
    <x v="0"/>
  </r>
  <r>
    <x v="100"/>
    <x v="7"/>
    <x v="4"/>
    <x v="150"/>
    <x v="3"/>
    <x v="10"/>
    <x v="0"/>
    <x v="0"/>
    <x v="0"/>
  </r>
  <r>
    <x v="101"/>
    <x v="0"/>
    <x v="1"/>
    <x v="151"/>
    <x v="0"/>
    <x v="154"/>
    <x v="0"/>
    <x v="0"/>
    <x v="0"/>
  </r>
  <r>
    <x v="101"/>
    <x v="4"/>
    <x v="5"/>
    <x v="152"/>
    <x v="5"/>
    <x v="129"/>
    <x v="0"/>
    <x v="0"/>
    <x v="0"/>
  </r>
  <r>
    <x v="101"/>
    <x v="6"/>
    <x v="7"/>
    <x v="153"/>
    <x v="7"/>
    <x v="134"/>
    <x v="0"/>
    <x v="0"/>
    <x v="0"/>
  </r>
  <r>
    <x v="102"/>
    <x v="8"/>
    <x v="8"/>
    <x v="154"/>
    <x v="1"/>
    <x v="62"/>
    <x v="0"/>
    <x v="0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Pivot Table_bills_1" cacheId="1" applyNumberFormats="0" applyBorderFormats="0" applyFontFormats="0" applyPatternFormats="0" applyAlignmentFormats="0" applyWidthHeightFormats="0" dataCaption="Values" showDrill="1" useAutoFormatting="0" itemPrintTitles="1" indent="0" outline="0" outlineData="0" compact="0" compactData="0">
  <location ref="A1:C19" firstHeaderRow="0" firstDataRow="0" firstDataCol="2"/>
  <pivotFields count="11">
    <pivotField axis="axisRow" compact="0" showAll="0" outline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Row" compact="0" showAll="0" defaultSubtotal="0" outline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dataField="1" compact="0" showAll="0" outline="0"/>
  </pivotFields>
  <rowFields count="2">
    <field x="1"/>
    <field x="0"/>
  </rowFields>
  <rowItems count="19">
    <i>
      <x v="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 v="18"/>
    </i>
  </rowItems>
  <colItems count="1">
    <i t="grand">
      <x v="0"/>
    </i>
  </colItems>
  <dataFields count="1">
    <dataField name="Sum - Amount" fld="10" subtotal="sum" numFmtId="168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1" cacheId="2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3:B14" firstHeaderRow="1" firstDataRow="1" firstDataCol="1" rowPageCount="1" colPageCount="1"/>
  <pivotFields count="9">
    <pivotField compact="0" showAll="0"/>
    <pivotField compact="0" showAll="0"/>
    <pivotField compact="0" showAll="0"/>
    <pivotField axis="axisPage" dataField="1" compact="0" showAll="0" defaultSubtotal="0" outline="0">
      <items count="1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</items>
    </pivotField>
    <pivotField axis="axisRow" compact="0" showAll="0" defaultSubtotal="0" outline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compact="0" showAll="0"/>
    <pivotField compact="0" showAll="0"/>
    <pivotField compact="0" showAll="0"/>
    <pivotField compact="0" showAll="0"/>
  </pivotFields>
  <rowFields count="1">
    <field x="4"/>
  </rowFields>
  <rowItems count="11">
    <i>
      <x v="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 v="10"/>
    </i>
  </rowItems>
  <colItems count="1">
    <i t="grand">
      <x v="0"/>
    </i>
  </colItems>
  <pageFields count="1">
    <pageField fld="3" hier="-1"/>
  </pageFields>
  <dataFields count="1">
    <dataField name="Count - Reference*" fld="3" subtotal="count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3" activeCellId="0" sqref="A23"/>
    </sheetView>
  </sheetViews>
  <sheetFormatPr defaultColWidth="11.53515625" defaultRowHeight="15.75" customHeight="true" zeroHeight="false" outlineLevelRow="0" outlineLevelCol="0"/>
  <cols>
    <col collapsed="false" customWidth="true" hidden="false" outlineLevel="0" max="1" min="1" style="1" width="25.77"/>
    <col collapsed="false" customWidth="true" hidden="false" outlineLevel="0" max="2" min="2" style="1" width="36.22"/>
    <col collapsed="false" customWidth="true" hidden="false" outlineLevel="0" max="3" min="3" style="1" width="20.07"/>
    <col collapsed="false" customWidth="true" hidden="false" outlineLevel="0" max="4" min="4" style="1" width="58.89"/>
  </cols>
  <sheetData>
    <row r="1" customFormat="false" ht="15.75" hidden="false" customHeight="false" outlineLevel="0" collapsed="false">
      <c r="A1" s="2" t="s">
        <v>0</v>
      </c>
      <c r="B1" s="2"/>
      <c r="C1" s="2"/>
      <c r="D1" s="2" t="s">
        <v>1</v>
      </c>
    </row>
    <row r="2" customFormat="false" ht="15.75" hidden="false" customHeight="false" outlineLevel="0" collapsed="false">
      <c r="A2" s="3" t="n">
        <v>1010</v>
      </c>
      <c r="B2" s="2" t="s">
        <v>2</v>
      </c>
      <c r="C2" s="2" t="s">
        <v>3</v>
      </c>
      <c r="D2" s="2" t="s">
        <v>4</v>
      </c>
    </row>
    <row r="3" customFormat="false" ht="15.75" hidden="false" customHeight="false" outlineLevel="0" collapsed="false">
      <c r="A3" s="3" t="n">
        <v>1020</v>
      </c>
      <c r="B3" s="2" t="s">
        <v>5</v>
      </c>
      <c r="C3" s="2" t="s">
        <v>3</v>
      </c>
      <c r="D3" s="2" t="s">
        <v>6</v>
      </c>
    </row>
    <row r="4" customFormat="false" ht="15.75" hidden="false" customHeight="false" outlineLevel="0" collapsed="false">
      <c r="A4" s="3" t="n">
        <v>1200</v>
      </c>
      <c r="B4" s="2" t="s">
        <v>7</v>
      </c>
      <c r="C4" s="2" t="s">
        <v>3</v>
      </c>
      <c r="D4" s="2" t="s">
        <v>8</v>
      </c>
    </row>
    <row r="5" customFormat="false" ht="15.75" hidden="false" customHeight="false" outlineLevel="0" collapsed="false">
      <c r="A5" s="3" t="n">
        <v>1300</v>
      </c>
      <c r="B5" s="2" t="s">
        <v>9</v>
      </c>
      <c r="C5" s="2" t="s">
        <v>3</v>
      </c>
      <c r="D5" s="2" t="s">
        <v>10</v>
      </c>
    </row>
    <row r="6" customFormat="false" ht="15.75" hidden="false" customHeight="false" outlineLevel="0" collapsed="false">
      <c r="A6" s="3" t="n">
        <v>1400</v>
      </c>
      <c r="B6" s="2" t="s">
        <v>11</v>
      </c>
      <c r="C6" s="2" t="s">
        <v>3</v>
      </c>
      <c r="D6" s="2" t="s">
        <v>12</v>
      </c>
    </row>
    <row r="7" customFormat="false" ht="15.75" hidden="false" customHeight="false" outlineLevel="0" collapsed="false">
      <c r="A7" s="3" t="n">
        <v>1500</v>
      </c>
      <c r="B7" s="2" t="s">
        <v>13</v>
      </c>
      <c r="C7" s="2" t="s">
        <v>14</v>
      </c>
      <c r="D7" s="2" t="s">
        <v>15</v>
      </c>
    </row>
    <row r="8" customFormat="false" ht="15.75" hidden="false" customHeight="false" outlineLevel="0" collapsed="false">
      <c r="A8" s="3" t="n">
        <v>1510</v>
      </c>
      <c r="B8" s="2" t="s">
        <v>16</v>
      </c>
      <c r="C8" s="2" t="s">
        <v>14</v>
      </c>
      <c r="D8" s="2" t="s">
        <v>17</v>
      </c>
    </row>
    <row r="9" customFormat="false" ht="15.75" hidden="false" customHeight="false" outlineLevel="0" collapsed="false">
      <c r="A9" s="2" t="s">
        <v>18</v>
      </c>
      <c r="B9" s="2"/>
      <c r="C9" s="2"/>
      <c r="D9" s="2" t="s">
        <v>19</v>
      </c>
    </row>
    <row r="10" customFormat="false" ht="15.75" hidden="false" customHeight="false" outlineLevel="0" collapsed="false">
      <c r="A10" s="3" t="n">
        <v>2010</v>
      </c>
      <c r="B10" s="2" t="s">
        <v>20</v>
      </c>
      <c r="C10" s="2" t="s">
        <v>21</v>
      </c>
      <c r="D10" s="2" t="s">
        <v>22</v>
      </c>
    </row>
    <row r="11" customFormat="false" ht="15.75" hidden="false" customHeight="false" outlineLevel="0" collapsed="false">
      <c r="A11" s="3" t="n">
        <v>2100</v>
      </c>
      <c r="B11" s="2" t="s">
        <v>23</v>
      </c>
      <c r="C11" s="2" t="s">
        <v>21</v>
      </c>
      <c r="D11" s="2" t="s">
        <v>24</v>
      </c>
    </row>
    <row r="12" customFormat="false" ht="15.75" hidden="false" customHeight="false" outlineLevel="0" collapsed="false">
      <c r="A12" s="3" t="n">
        <v>2300</v>
      </c>
      <c r="B12" s="2" t="s">
        <v>25</v>
      </c>
      <c r="C12" s="2" t="s">
        <v>21</v>
      </c>
      <c r="D12" s="2" t="s">
        <v>26</v>
      </c>
    </row>
    <row r="13" customFormat="false" ht="15.75" hidden="false" customHeight="false" outlineLevel="0" collapsed="false">
      <c r="A13" s="3" t="n">
        <v>2400</v>
      </c>
      <c r="B13" s="2" t="s">
        <v>27</v>
      </c>
      <c r="C13" s="2" t="s">
        <v>21</v>
      </c>
      <c r="D13" s="2" t="s">
        <v>28</v>
      </c>
    </row>
    <row r="14" customFormat="false" ht="15.75" hidden="false" customHeight="false" outlineLevel="0" collapsed="false">
      <c r="A14" s="3" t="n">
        <v>2410</v>
      </c>
      <c r="B14" s="2" t="s">
        <v>29</v>
      </c>
      <c r="C14" s="2" t="s">
        <v>21</v>
      </c>
      <c r="D14" s="2" t="s">
        <v>30</v>
      </c>
    </row>
    <row r="15" customFormat="false" ht="15.75" hidden="false" customHeight="false" outlineLevel="0" collapsed="false">
      <c r="A15" s="3" t="n">
        <v>2450</v>
      </c>
      <c r="B15" s="2" t="s">
        <v>31</v>
      </c>
      <c r="C15" s="2" t="s">
        <v>21</v>
      </c>
      <c r="D15" s="2" t="s">
        <v>32</v>
      </c>
    </row>
    <row r="16" customFormat="false" ht="15.75" hidden="false" customHeight="false" outlineLevel="0" collapsed="false">
      <c r="A16" s="3" t="n">
        <v>2500</v>
      </c>
      <c r="B16" s="2" t="s">
        <v>33</v>
      </c>
      <c r="C16" s="2" t="s">
        <v>34</v>
      </c>
      <c r="D16" s="2" t="s">
        <v>35</v>
      </c>
    </row>
    <row r="17" customFormat="false" ht="15.75" hidden="false" customHeight="false" outlineLevel="0" collapsed="false">
      <c r="A17" s="2" t="s">
        <v>36</v>
      </c>
      <c r="B17" s="2"/>
      <c r="C17" s="2"/>
      <c r="D17" s="2" t="s">
        <v>37</v>
      </c>
    </row>
    <row r="18" customFormat="false" ht="15.75" hidden="false" customHeight="false" outlineLevel="0" collapsed="false">
      <c r="A18" s="3" t="n">
        <v>3000</v>
      </c>
      <c r="B18" s="2" t="s">
        <v>38</v>
      </c>
      <c r="C18" s="2" t="s">
        <v>39</v>
      </c>
      <c r="D18" s="2" t="s">
        <v>40</v>
      </c>
    </row>
    <row r="19" customFormat="false" ht="15.75" hidden="false" customHeight="false" outlineLevel="0" collapsed="false">
      <c r="A19" s="3" t="n">
        <v>3500</v>
      </c>
      <c r="B19" s="2" t="s">
        <v>41</v>
      </c>
      <c r="C19" s="2" t="s">
        <v>39</v>
      </c>
      <c r="D19" s="2" t="s">
        <v>42</v>
      </c>
    </row>
    <row r="20" customFormat="false" ht="15.75" hidden="false" customHeight="false" outlineLevel="0" collapsed="false">
      <c r="A20" s="3" t="n">
        <v>3600</v>
      </c>
      <c r="B20" s="2" t="s">
        <v>43</v>
      </c>
      <c r="C20" s="2" t="s">
        <v>39</v>
      </c>
      <c r="D20" s="2" t="s">
        <v>44</v>
      </c>
    </row>
    <row r="21" customFormat="false" ht="15.75" hidden="false" customHeight="false" outlineLevel="0" collapsed="false">
      <c r="A21" s="2" t="s">
        <v>45</v>
      </c>
      <c r="B21" s="2"/>
      <c r="C21" s="2"/>
      <c r="D21" s="2" t="s">
        <v>46</v>
      </c>
    </row>
    <row r="22" customFormat="false" ht="15.75" hidden="false" customHeight="false" outlineLevel="0" collapsed="false">
      <c r="A22" s="3" t="n">
        <v>4000</v>
      </c>
      <c r="B22" s="2" t="s">
        <v>47</v>
      </c>
      <c r="C22" s="2" t="s">
        <v>48</v>
      </c>
      <c r="D22" s="2" t="s">
        <v>49</v>
      </c>
    </row>
    <row r="23" customFormat="false" ht="15.75" hidden="false" customHeight="false" outlineLevel="0" collapsed="false">
      <c r="A23" s="3" t="n">
        <v>4100</v>
      </c>
      <c r="B23" s="2" t="s">
        <v>50</v>
      </c>
      <c r="C23" s="2" t="s">
        <v>48</v>
      </c>
      <c r="D23" s="2" t="s">
        <v>51</v>
      </c>
    </row>
    <row r="24" customFormat="false" ht="15.75" hidden="false" customHeight="false" outlineLevel="0" collapsed="false">
      <c r="A24" s="3" t="n">
        <v>4200</v>
      </c>
      <c r="B24" s="2" t="s">
        <v>52</v>
      </c>
      <c r="C24" s="2" t="s">
        <v>48</v>
      </c>
      <c r="D24" s="2" t="s">
        <v>53</v>
      </c>
    </row>
    <row r="25" customFormat="false" ht="15.75" hidden="false" customHeight="false" outlineLevel="0" collapsed="false">
      <c r="A25" s="2" t="s">
        <v>54</v>
      </c>
      <c r="B25" s="2"/>
      <c r="C25" s="2"/>
      <c r="D25" s="2" t="s">
        <v>55</v>
      </c>
    </row>
    <row r="26" customFormat="false" ht="15.75" hidden="false" customHeight="false" outlineLevel="0" collapsed="false">
      <c r="A26" s="3" t="n">
        <v>5000</v>
      </c>
      <c r="B26" s="2" t="s">
        <v>56</v>
      </c>
      <c r="C26" s="2" t="s">
        <v>57</v>
      </c>
      <c r="D26" s="2" t="s">
        <v>58</v>
      </c>
    </row>
    <row r="27" customFormat="false" ht="15.75" hidden="false" customHeight="false" outlineLevel="0" collapsed="false">
      <c r="A27" s="3" t="n">
        <v>5100</v>
      </c>
      <c r="B27" s="2" t="s">
        <v>59</v>
      </c>
      <c r="C27" s="2" t="s">
        <v>57</v>
      </c>
      <c r="D27" s="2" t="s">
        <v>60</v>
      </c>
    </row>
    <row r="28" customFormat="false" ht="15.75" hidden="false" customHeight="false" outlineLevel="0" collapsed="false">
      <c r="A28" s="3" t="n">
        <v>5200</v>
      </c>
      <c r="B28" s="2" t="s">
        <v>61</v>
      </c>
      <c r="C28" s="2" t="s">
        <v>57</v>
      </c>
      <c r="D28" s="2" t="s">
        <v>62</v>
      </c>
    </row>
    <row r="29" customFormat="false" ht="15.75" hidden="false" customHeight="false" outlineLevel="0" collapsed="false">
      <c r="A29" s="2" t="s">
        <v>63</v>
      </c>
      <c r="B29" s="2"/>
      <c r="C29" s="2"/>
      <c r="D29" s="2" t="s">
        <v>64</v>
      </c>
    </row>
    <row r="30" customFormat="false" ht="15.75" hidden="false" customHeight="false" outlineLevel="0" collapsed="false">
      <c r="A30" s="3" t="n">
        <v>6010</v>
      </c>
      <c r="B30" s="2" t="s">
        <v>65</v>
      </c>
      <c r="C30" s="2" t="s">
        <v>66</v>
      </c>
      <c r="D30" s="2" t="s">
        <v>67</v>
      </c>
    </row>
    <row r="31" customFormat="false" ht="15.75" hidden="false" customHeight="false" outlineLevel="0" collapsed="false">
      <c r="A31" s="3" t="n">
        <v>6100</v>
      </c>
      <c r="B31" s="2" t="s">
        <v>68</v>
      </c>
      <c r="C31" s="2" t="s">
        <v>66</v>
      </c>
      <c r="D31" s="2" t="s">
        <v>69</v>
      </c>
    </row>
    <row r="32" customFormat="false" ht="15.75" hidden="false" customHeight="false" outlineLevel="0" collapsed="false">
      <c r="A32" s="3" t="n">
        <v>6400</v>
      </c>
      <c r="B32" s="2" t="s">
        <v>70</v>
      </c>
      <c r="C32" s="2" t="s">
        <v>66</v>
      </c>
      <c r="D32" s="2" t="s">
        <v>71</v>
      </c>
    </row>
    <row r="33" customFormat="false" ht="15.75" hidden="false" customHeight="false" outlineLevel="0" collapsed="false">
      <c r="A33" s="3" t="n">
        <v>6500</v>
      </c>
      <c r="B33" s="2" t="s">
        <v>72</v>
      </c>
      <c r="C33" s="2" t="s">
        <v>66</v>
      </c>
      <c r="D33" s="2" t="s">
        <v>73</v>
      </c>
    </row>
    <row r="34" customFormat="false" ht="15.75" hidden="false" customHeight="false" outlineLevel="0" collapsed="false">
      <c r="A34" s="3" t="n">
        <v>7010</v>
      </c>
      <c r="B34" s="2" t="s">
        <v>74</v>
      </c>
      <c r="C34" s="2" t="s">
        <v>66</v>
      </c>
      <c r="D34" s="2" t="s">
        <v>75</v>
      </c>
    </row>
    <row r="35" customFormat="false" ht="15.75" hidden="false" customHeight="false" outlineLevel="0" collapsed="false">
      <c r="A35" s="3" t="n">
        <v>7050</v>
      </c>
      <c r="B35" s="2" t="s">
        <v>76</v>
      </c>
      <c r="C35" s="2" t="s">
        <v>66</v>
      </c>
      <c r="D35" s="2" t="s">
        <v>77</v>
      </c>
    </row>
    <row r="36" customFormat="false" ht="15.75" hidden="false" customHeight="true" outlineLevel="0" collapsed="false">
      <c r="A36" s="1" t="s">
        <v>78</v>
      </c>
    </row>
    <row r="37" customFormat="false" ht="15.75" hidden="false" customHeight="true" outlineLevel="0" collapsed="false">
      <c r="A37" s="1" t="n">
        <v>8000</v>
      </c>
      <c r="B37" s="1" t="s">
        <v>79</v>
      </c>
      <c r="C37" s="2" t="s">
        <v>66</v>
      </c>
      <c r="D37" s="1" t="s">
        <v>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3515625" defaultRowHeight="13.8" customHeight="true" zeroHeight="false" outlineLevelRow="0" outlineLevelCol="0"/>
  <cols>
    <col collapsed="false" customWidth="true" hidden="false" outlineLevel="0" max="1" min="1" style="0" width="28.1"/>
  </cols>
  <sheetData>
    <row r="1" customFormat="false" ht="23.85" hidden="false" customHeight="false" outlineLevel="0" collapsed="false">
      <c r="A1" s="56" t="s">
        <v>85</v>
      </c>
      <c r="B1" s="56" t="s">
        <v>1177</v>
      </c>
      <c r="C1" s="56" t="s">
        <v>1178</v>
      </c>
      <c r="D1" s="56" t="s">
        <v>1179</v>
      </c>
      <c r="E1" s="56" t="s">
        <v>1180</v>
      </c>
      <c r="F1" s="56" t="s">
        <v>1181</v>
      </c>
    </row>
    <row r="2" customFormat="false" ht="35.05" hidden="false" customHeight="false" outlineLevel="0" collapsed="false">
      <c r="A2" s="57" t="s">
        <v>152</v>
      </c>
      <c r="B2" s="57" t="s">
        <v>1203</v>
      </c>
      <c r="C2" s="57" t="s">
        <v>1194</v>
      </c>
      <c r="D2" s="57" t="s">
        <v>1204</v>
      </c>
      <c r="E2" s="57" t="s">
        <v>1198</v>
      </c>
      <c r="F2" s="57" t="s">
        <v>1205</v>
      </c>
    </row>
    <row r="3" customFormat="false" ht="35.05" hidden="false" customHeight="false" outlineLevel="0" collapsed="false">
      <c r="A3" s="57" t="s">
        <v>226</v>
      </c>
      <c r="B3" s="57" t="s">
        <v>1206</v>
      </c>
      <c r="C3" s="57" t="s">
        <v>1207</v>
      </c>
      <c r="D3" s="57" t="s">
        <v>1204</v>
      </c>
      <c r="E3" s="57" t="s">
        <v>1198</v>
      </c>
      <c r="F3" s="57" t="s">
        <v>1208</v>
      </c>
    </row>
    <row r="4" customFormat="false" ht="35.05" hidden="false" customHeight="false" outlineLevel="0" collapsed="false">
      <c r="A4" s="57" t="s">
        <v>186</v>
      </c>
      <c r="B4" s="57" t="s">
        <v>1209</v>
      </c>
      <c r="C4" s="57" t="s">
        <v>1210</v>
      </c>
      <c r="D4" s="57" t="s">
        <v>1204</v>
      </c>
      <c r="E4" s="57" t="s">
        <v>1198</v>
      </c>
      <c r="F4" s="57" t="s">
        <v>1211</v>
      </c>
    </row>
    <row r="5" customFormat="false" ht="35.05" hidden="false" customHeight="false" outlineLevel="0" collapsed="false">
      <c r="A5" s="57" t="s">
        <v>167</v>
      </c>
      <c r="B5" s="57" t="s">
        <v>1212</v>
      </c>
      <c r="C5" s="57" t="s">
        <v>1194</v>
      </c>
      <c r="D5" s="57" t="s">
        <v>1204</v>
      </c>
      <c r="E5" s="57" t="s">
        <v>1198</v>
      </c>
      <c r="F5" s="57" t="s">
        <v>1213</v>
      </c>
    </row>
    <row r="6" customFormat="false" ht="46.25" hidden="false" customHeight="false" outlineLevel="0" collapsed="false">
      <c r="A6" s="57" t="s">
        <v>597</v>
      </c>
      <c r="B6" s="57" t="s">
        <v>1214</v>
      </c>
      <c r="C6" s="57" t="s">
        <v>1215</v>
      </c>
      <c r="D6" s="57" t="s">
        <v>1204</v>
      </c>
      <c r="E6" s="57" t="s">
        <v>1198</v>
      </c>
      <c r="F6" s="57" t="s">
        <v>1216</v>
      </c>
    </row>
    <row r="7" customFormat="false" ht="35.05" hidden="false" customHeight="false" outlineLevel="0" collapsed="false">
      <c r="A7" s="57" t="s">
        <v>156</v>
      </c>
      <c r="B7" s="57" t="s">
        <v>1217</v>
      </c>
      <c r="C7" s="57" t="s">
        <v>1194</v>
      </c>
      <c r="D7" s="57" t="s">
        <v>1204</v>
      </c>
      <c r="E7" s="57" t="s">
        <v>1198</v>
      </c>
      <c r="F7" s="57" t="s">
        <v>1218</v>
      </c>
    </row>
    <row r="8" customFormat="false" ht="35.05" hidden="false" customHeight="false" outlineLevel="0" collapsed="false">
      <c r="A8" s="57" t="s">
        <v>208</v>
      </c>
      <c r="B8" s="57" t="s">
        <v>1219</v>
      </c>
      <c r="C8" s="57" t="s">
        <v>1220</v>
      </c>
      <c r="D8" s="57" t="s">
        <v>1204</v>
      </c>
      <c r="E8" s="57" t="s">
        <v>1198</v>
      </c>
      <c r="F8" s="57" t="s">
        <v>1221</v>
      </c>
    </row>
    <row r="9" customFormat="false" ht="46.25" hidden="false" customHeight="false" outlineLevel="0" collapsed="false">
      <c r="A9" s="57" t="s">
        <v>766</v>
      </c>
      <c r="B9" s="57" t="s">
        <v>1222</v>
      </c>
      <c r="C9" s="57" t="s">
        <v>1194</v>
      </c>
      <c r="D9" s="57" t="s">
        <v>1204</v>
      </c>
      <c r="E9" s="57" t="s">
        <v>1198</v>
      </c>
      <c r="F9" s="57" t="s">
        <v>1223</v>
      </c>
    </row>
    <row r="10" customFormat="false" ht="23.85" hidden="false" customHeight="false" outlineLevel="0" collapsed="false">
      <c r="A10" s="57" t="s">
        <v>182</v>
      </c>
      <c r="B10" s="57" t="s">
        <v>1224</v>
      </c>
      <c r="C10" s="57" t="s">
        <v>1207</v>
      </c>
      <c r="D10" s="57" t="s">
        <v>1204</v>
      </c>
      <c r="E10" s="57" t="s">
        <v>1198</v>
      </c>
      <c r="F10" s="57" t="s">
        <v>1225</v>
      </c>
    </row>
    <row r="11" customFormat="false" ht="23.85" hidden="false" customHeight="false" outlineLevel="0" collapsed="false">
      <c r="A11" s="57" t="s">
        <v>213</v>
      </c>
      <c r="B11" s="57" t="s">
        <v>1226</v>
      </c>
      <c r="C11" s="57" t="s">
        <v>1210</v>
      </c>
      <c r="D11" s="57" t="s">
        <v>1204</v>
      </c>
      <c r="E11" s="57" t="s">
        <v>1198</v>
      </c>
      <c r="F11" s="57" t="s">
        <v>1227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Z10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ColWidth="14.43359375" defaultRowHeight="15" customHeight="true" zeroHeight="false" outlineLevelRow="0" outlineLevelCol="0"/>
  <cols>
    <col collapsed="false" customWidth="true" hidden="false" outlineLevel="0" max="1" min="1" style="1" width="11.85"/>
    <col collapsed="false" customWidth="true" hidden="false" outlineLevel="0" max="2" min="2" style="1" width="29.14"/>
    <col collapsed="false" customWidth="true" hidden="false" outlineLevel="0" max="3" min="3" style="1" width="50.86"/>
    <col collapsed="false" customWidth="true" hidden="false" outlineLevel="0" max="4" min="4" style="1" width="24.43"/>
    <col collapsed="false" customWidth="true" hidden="false" outlineLevel="0" max="5" min="5" style="1" width="31.29"/>
    <col collapsed="false" customWidth="true" hidden="false" outlineLevel="0" max="6" min="6" style="1" width="17.29"/>
    <col collapsed="false" customWidth="true" hidden="false" outlineLevel="0" max="8" min="7" style="1" width="11"/>
    <col collapsed="false" customWidth="true" hidden="false" outlineLevel="0" max="9" min="9" style="1" width="15"/>
    <col collapsed="false" customWidth="true" hidden="false" outlineLevel="0" max="10" min="10" style="1" width="13.43"/>
    <col collapsed="false" customWidth="true" hidden="false" outlineLevel="0" max="11" min="11" style="1" width="32.15"/>
    <col collapsed="false" customWidth="true" hidden="false" outlineLevel="0" max="12" min="12" style="1" width="14.71"/>
    <col collapsed="false" customWidth="true" hidden="false" outlineLevel="0" max="13" min="13" style="1" width="38.14"/>
    <col collapsed="false" customWidth="true" hidden="false" outlineLevel="0" max="26" min="14" style="1" width="11.57"/>
  </cols>
  <sheetData>
    <row r="1" customFormat="false" ht="15" hidden="false" customHeight="false" outlineLevel="0" collapsed="false">
      <c r="A1" s="4" t="s">
        <v>81</v>
      </c>
      <c r="B1" s="4" t="s">
        <v>82</v>
      </c>
      <c r="C1" s="4" t="s">
        <v>83</v>
      </c>
      <c r="D1" s="4" t="s">
        <v>84</v>
      </c>
      <c r="E1" s="4" t="s">
        <v>85</v>
      </c>
      <c r="F1" s="4" t="s">
        <v>86</v>
      </c>
      <c r="G1" s="4" t="s">
        <v>87</v>
      </c>
      <c r="H1" s="4" t="s">
        <v>88</v>
      </c>
      <c r="I1" s="4" t="s">
        <v>89</v>
      </c>
      <c r="J1" s="4" t="s">
        <v>90</v>
      </c>
      <c r="K1" s="4" t="s">
        <v>91</v>
      </c>
      <c r="L1" s="4" t="s">
        <v>92</v>
      </c>
      <c r="M1" s="4" t="s">
        <v>93</v>
      </c>
      <c r="N1" s="5" t="s">
        <v>94</v>
      </c>
      <c r="O1" s="5" t="s">
        <v>95</v>
      </c>
    </row>
    <row r="2" customFormat="false" ht="15" hidden="true" customHeight="false" outlineLevel="0" collapsed="false">
      <c r="A2" s="6" t="s">
        <v>96</v>
      </c>
      <c r="B2" s="6" t="s">
        <v>97</v>
      </c>
      <c r="C2" s="6" t="s">
        <v>98</v>
      </c>
      <c r="D2" s="6" t="s">
        <v>99</v>
      </c>
      <c r="E2" s="6" t="s">
        <v>100</v>
      </c>
      <c r="F2" s="7" t="n">
        <v>0</v>
      </c>
      <c r="G2" s="7" t="n">
        <v>50000</v>
      </c>
      <c r="H2" s="7" t="n">
        <v>0</v>
      </c>
      <c r="I2" s="7" t="n">
        <f aca="false">F2+G2-H2</f>
        <v>50000</v>
      </c>
      <c r="J2" s="6" t="s">
        <v>101</v>
      </c>
      <c r="K2" s="6" t="s">
        <v>2</v>
      </c>
      <c r="L2" s="6" t="s">
        <v>3</v>
      </c>
      <c r="M2" s="6" t="s">
        <v>102</v>
      </c>
      <c r="N2" s="8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5" hidden="true" customHeight="false" outlineLevel="0" collapsed="false">
      <c r="A3" s="5" t="s">
        <v>96</v>
      </c>
      <c r="B3" s="5" t="s">
        <v>103</v>
      </c>
      <c r="C3" s="5" t="s">
        <v>104</v>
      </c>
      <c r="D3" s="5" t="s">
        <v>105</v>
      </c>
      <c r="E3" s="5" t="s">
        <v>106</v>
      </c>
      <c r="F3" s="9" t="n">
        <f aca="false">I2</f>
        <v>50000</v>
      </c>
      <c r="G3" s="9" t="n">
        <v>0</v>
      </c>
      <c r="H3" s="9" t="n">
        <v>1849.03</v>
      </c>
      <c r="I3" s="9" t="n">
        <f aca="false">F3+G3-H3</f>
        <v>48150.97</v>
      </c>
      <c r="J3" s="5" t="s">
        <v>101</v>
      </c>
      <c r="K3" s="5" t="s">
        <v>2</v>
      </c>
      <c r="L3" s="5" t="s">
        <v>3</v>
      </c>
      <c r="M3" s="5" t="s">
        <v>107</v>
      </c>
      <c r="N3" s="10"/>
    </row>
    <row r="4" customFormat="false" ht="15" hidden="true" customHeight="false" outlineLevel="0" collapsed="false">
      <c r="A4" s="5" t="s">
        <v>108</v>
      </c>
      <c r="B4" s="5" t="s">
        <v>109</v>
      </c>
      <c r="C4" s="5" t="s">
        <v>110</v>
      </c>
      <c r="D4" s="5" t="s">
        <v>111</v>
      </c>
      <c r="E4" s="5" t="s">
        <v>112</v>
      </c>
      <c r="F4" s="9" t="n">
        <f aca="false">I3</f>
        <v>48150.97</v>
      </c>
      <c r="G4" s="9" t="n">
        <v>0</v>
      </c>
      <c r="H4" s="9" t="n">
        <v>13065.34</v>
      </c>
      <c r="I4" s="9" t="n">
        <f aca="false">F4+G4-H4</f>
        <v>35085.63</v>
      </c>
      <c r="J4" s="5" t="s">
        <v>101</v>
      </c>
      <c r="K4" s="5" t="s">
        <v>2</v>
      </c>
      <c r="L4" s="5" t="s">
        <v>3</v>
      </c>
      <c r="M4" s="5" t="s">
        <v>113</v>
      </c>
      <c r="N4" s="10"/>
    </row>
    <row r="5" customFormat="false" ht="15" hidden="true" customHeight="false" outlineLevel="0" collapsed="false">
      <c r="A5" s="5" t="s">
        <v>114</v>
      </c>
      <c r="B5" s="5" t="s">
        <v>115</v>
      </c>
      <c r="C5" s="5" t="s">
        <v>116</v>
      </c>
      <c r="D5" s="5" t="s">
        <v>117</v>
      </c>
      <c r="E5" s="5" t="s">
        <v>118</v>
      </c>
      <c r="F5" s="9" t="n">
        <f aca="false">I4</f>
        <v>35085.63</v>
      </c>
      <c r="G5" s="9" t="n">
        <v>0</v>
      </c>
      <c r="H5" s="9" t="n">
        <v>1057.65</v>
      </c>
      <c r="I5" s="9" t="n">
        <f aca="false">F5+G5-H5</f>
        <v>34027.98</v>
      </c>
      <c r="J5" s="5" t="s">
        <v>101</v>
      </c>
      <c r="K5" s="5" t="s">
        <v>2</v>
      </c>
      <c r="L5" s="5" t="s">
        <v>3</v>
      </c>
      <c r="M5" s="5" t="s">
        <v>119</v>
      </c>
      <c r="N5" s="10"/>
    </row>
    <row r="6" customFormat="false" ht="15" hidden="true" customHeight="false" outlineLevel="0" collapsed="false">
      <c r="A6" s="5" t="s">
        <v>120</v>
      </c>
      <c r="B6" s="5" t="s">
        <v>121</v>
      </c>
      <c r="C6" s="5" t="s">
        <v>122</v>
      </c>
      <c r="D6" s="5" t="s">
        <v>123</v>
      </c>
      <c r="E6" s="5" t="s">
        <v>124</v>
      </c>
      <c r="F6" s="9" t="n">
        <f aca="false">I5</f>
        <v>34027.98</v>
      </c>
      <c r="G6" s="9" t="n">
        <v>0</v>
      </c>
      <c r="H6" s="9" t="n">
        <v>999.19</v>
      </c>
      <c r="I6" s="9" t="n">
        <f aca="false">F6+G6-H6</f>
        <v>33028.79</v>
      </c>
      <c r="J6" s="5" t="s">
        <v>101</v>
      </c>
      <c r="K6" s="5" t="s">
        <v>2</v>
      </c>
      <c r="L6" s="5" t="s">
        <v>3</v>
      </c>
      <c r="M6" s="5" t="s">
        <v>125</v>
      </c>
      <c r="N6" s="10"/>
    </row>
    <row r="7" customFormat="false" ht="15" hidden="true" customHeight="false" outlineLevel="0" collapsed="false">
      <c r="A7" s="5" t="s">
        <v>126</v>
      </c>
      <c r="B7" s="5" t="s">
        <v>127</v>
      </c>
      <c r="C7" s="5" t="s">
        <v>128</v>
      </c>
      <c r="D7" s="5" t="s">
        <v>129</v>
      </c>
      <c r="E7" s="11" t="s">
        <v>130</v>
      </c>
      <c r="F7" s="9" t="n">
        <f aca="false">I6</f>
        <v>33028.79</v>
      </c>
      <c r="G7" s="9" t="n">
        <v>0</v>
      </c>
      <c r="H7" s="9" t="n">
        <v>600.95</v>
      </c>
      <c r="I7" s="9" t="n">
        <f aca="false">F7+G7-H7</f>
        <v>32427.84</v>
      </c>
      <c r="J7" s="5" t="s">
        <v>101</v>
      </c>
      <c r="K7" s="5" t="s">
        <v>2</v>
      </c>
      <c r="L7" s="5" t="s">
        <v>3</v>
      </c>
      <c r="M7" s="5" t="s">
        <v>131</v>
      </c>
      <c r="N7" s="10"/>
    </row>
    <row r="8" customFormat="false" ht="15" hidden="true" customHeight="false" outlineLevel="0" collapsed="false">
      <c r="A8" s="12" t="s">
        <v>132</v>
      </c>
      <c r="B8" s="12" t="s">
        <v>133</v>
      </c>
      <c r="C8" s="12" t="s">
        <v>134</v>
      </c>
      <c r="D8" s="12" t="s">
        <v>135</v>
      </c>
      <c r="E8" s="12" t="s">
        <v>134</v>
      </c>
      <c r="F8" s="13" t="n">
        <f aca="false">I7</f>
        <v>32427.84</v>
      </c>
      <c r="G8" s="13" t="n">
        <v>0</v>
      </c>
      <c r="H8" s="13" t="n">
        <v>10.95</v>
      </c>
      <c r="I8" s="13" t="n">
        <f aca="false">F8+G8-H8</f>
        <v>32416.89</v>
      </c>
      <c r="J8" s="12" t="s">
        <v>101</v>
      </c>
      <c r="K8" s="12" t="s">
        <v>2</v>
      </c>
      <c r="L8" s="12" t="s">
        <v>3</v>
      </c>
      <c r="M8" s="12" t="s">
        <v>131</v>
      </c>
      <c r="N8" s="10"/>
    </row>
    <row r="9" customFormat="false" ht="15" hidden="true" customHeight="false" outlineLevel="0" collapsed="false">
      <c r="A9" s="5" t="s">
        <v>136</v>
      </c>
      <c r="B9" s="5" t="s">
        <v>103</v>
      </c>
      <c r="C9" s="5" t="s">
        <v>104</v>
      </c>
      <c r="D9" s="5" t="s">
        <v>137</v>
      </c>
      <c r="E9" s="5" t="s">
        <v>106</v>
      </c>
      <c r="F9" s="9" t="n">
        <f aca="false">I8</f>
        <v>32416.89</v>
      </c>
      <c r="G9" s="9" t="n">
        <v>0</v>
      </c>
      <c r="H9" s="9" t="n">
        <v>1849.83</v>
      </c>
      <c r="I9" s="9" t="n">
        <f aca="false">F9+G9-H9</f>
        <v>30567.06</v>
      </c>
      <c r="J9" s="5" t="s">
        <v>101</v>
      </c>
      <c r="K9" s="5" t="s">
        <v>2</v>
      </c>
      <c r="L9" s="5" t="s">
        <v>3</v>
      </c>
      <c r="M9" s="5" t="s">
        <v>107</v>
      </c>
      <c r="N9" s="10"/>
    </row>
    <row r="10" customFormat="false" ht="15" hidden="true" customHeight="false" outlineLevel="0" collapsed="false">
      <c r="A10" s="14" t="n">
        <v>44654</v>
      </c>
      <c r="B10" s="15" t="s">
        <v>138</v>
      </c>
      <c r="C10" s="15" t="s">
        <v>116</v>
      </c>
      <c r="D10" s="15" t="s">
        <v>139</v>
      </c>
      <c r="E10" s="15" t="s">
        <v>118</v>
      </c>
      <c r="F10" s="16" t="n">
        <f aca="false">I9</f>
        <v>30567.06</v>
      </c>
      <c r="G10" s="9"/>
      <c r="H10" s="16" t="n">
        <v>978.79</v>
      </c>
      <c r="I10" s="16" t="n">
        <f aca="false">F10+G10-H10</f>
        <v>29588.27</v>
      </c>
      <c r="J10" s="15" t="s">
        <v>140</v>
      </c>
      <c r="K10" s="5" t="s">
        <v>2</v>
      </c>
      <c r="L10" s="5" t="s">
        <v>3</v>
      </c>
      <c r="M10" s="5" t="s">
        <v>119</v>
      </c>
      <c r="N10" s="15"/>
    </row>
    <row r="11" customFormat="false" ht="15" hidden="true" customHeight="false" outlineLevel="0" collapsed="false">
      <c r="A11" s="5" t="s">
        <v>141</v>
      </c>
      <c r="B11" s="5" t="s">
        <v>109</v>
      </c>
      <c r="C11" s="5" t="s">
        <v>110</v>
      </c>
      <c r="D11" s="5" t="s">
        <v>142</v>
      </c>
      <c r="E11" s="5" t="s">
        <v>112</v>
      </c>
      <c r="F11" s="9" t="n">
        <f aca="false">I10</f>
        <v>29588.27</v>
      </c>
      <c r="G11" s="9" t="n">
        <v>0</v>
      </c>
      <c r="H11" s="9" t="n">
        <v>13218.36</v>
      </c>
      <c r="I11" s="9" t="n">
        <f aca="false">F11+G11-H11</f>
        <v>16369.91</v>
      </c>
      <c r="J11" s="5" t="s">
        <v>101</v>
      </c>
      <c r="K11" s="5" t="s">
        <v>2</v>
      </c>
      <c r="L11" s="5" t="s">
        <v>3</v>
      </c>
      <c r="M11" s="5" t="s">
        <v>113</v>
      </c>
      <c r="N11" s="10"/>
    </row>
    <row r="12" customFormat="false" ht="15" hidden="true" customHeight="false" outlineLevel="0" collapsed="false">
      <c r="A12" s="5" t="s">
        <v>143</v>
      </c>
      <c r="B12" s="5" t="s">
        <v>115</v>
      </c>
      <c r="C12" s="5" t="s">
        <v>116</v>
      </c>
      <c r="D12" s="5" t="s">
        <v>144</v>
      </c>
      <c r="E12" s="5" t="s">
        <v>118</v>
      </c>
      <c r="F12" s="9" t="n">
        <f aca="false">I11</f>
        <v>16369.91</v>
      </c>
      <c r="G12" s="9" t="n">
        <v>0</v>
      </c>
      <c r="H12" s="9" t="n">
        <v>626.31</v>
      </c>
      <c r="I12" s="9" t="n">
        <f aca="false">F12+G12-H12</f>
        <v>15743.6</v>
      </c>
      <c r="J12" s="5" t="s">
        <v>101</v>
      </c>
      <c r="K12" s="5" t="s">
        <v>2</v>
      </c>
      <c r="L12" s="5" t="s">
        <v>3</v>
      </c>
      <c r="M12" s="5" t="s">
        <v>119</v>
      </c>
      <c r="N12" s="10"/>
    </row>
    <row r="13" customFormat="false" ht="15" hidden="true" customHeight="false" outlineLevel="0" collapsed="false">
      <c r="A13" s="5" t="s">
        <v>145</v>
      </c>
      <c r="B13" s="5" t="s">
        <v>146</v>
      </c>
      <c r="C13" s="5" t="s">
        <v>147</v>
      </c>
      <c r="D13" s="5" t="s">
        <v>148</v>
      </c>
      <c r="E13" s="5" t="s">
        <v>149</v>
      </c>
      <c r="F13" s="9" t="n">
        <f aca="false">I12</f>
        <v>15743.6</v>
      </c>
      <c r="G13" s="9" t="n">
        <v>0</v>
      </c>
      <c r="H13" s="9" t="n">
        <v>3104</v>
      </c>
      <c r="I13" s="9" t="n">
        <f aca="false">F13+G13-H13</f>
        <v>12639.6</v>
      </c>
      <c r="J13" s="5" t="s">
        <v>101</v>
      </c>
      <c r="K13" s="5" t="s">
        <v>2</v>
      </c>
      <c r="L13" s="5" t="s">
        <v>3</v>
      </c>
      <c r="M13" s="5" t="s">
        <v>150</v>
      </c>
      <c r="N13" s="10"/>
    </row>
    <row r="14" customFormat="false" ht="15" hidden="false" customHeight="false" outlineLevel="0" collapsed="false">
      <c r="A14" s="5" t="s">
        <v>151</v>
      </c>
      <c r="B14" s="5" t="s">
        <v>152</v>
      </c>
      <c r="C14" s="5" t="s">
        <v>153</v>
      </c>
      <c r="D14" s="5" t="s">
        <v>154</v>
      </c>
      <c r="E14" s="5" t="s">
        <v>152</v>
      </c>
      <c r="F14" s="9" t="n">
        <f aca="false">I13</f>
        <v>12639.6</v>
      </c>
      <c r="G14" s="9" t="n">
        <v>10046.25</v>
      </c>
      <c r="H14" s="9" t="n">
        <v>0</v>
      </c>
      <c r="I14" s="9" t="n">
        <f aca="false">F14+G14-H14</f>
        <v>22685.85</v>
      </c>
      <c r="J14" s="5" t="s">
        <v>101</v>
      </c>
      <c r="K14" s="5" t="s">
        <v>2</v>
      </c>
      <c r="L14" s="5" t="s">
        <v>3</v>
      </c>
      <c r="M14" s="5" t="s">
        <v>155</v>
      </c>
      <c r="N14" s="10"/>
    </row>
    <row r="15" customFormat="false" ht="15" hidden="false" customHeight="false" outlineLevel="0" collapsed="false">
      <c r="A15" s="5" t="s">
        <v>151</v>
      </c>
      <c r="B15" s="5" t="s">
        <v>156</v>
      </c>
      <c r="C15" s="5" t="s">
        <v>157</v>
      </c>
      <c r="D15" s="5" t="s">
        <v>158</v>
      </c>
      <c r="E15" s="5" t="s">
        <v>156</v>
      </c>
      <c r="F15" s="9" t="n">
        <f aca="false">I14</f>
        <v>22685.85</v>
      </c>
      <c r="G15" s="9" t="n">
        <v>6697.71</v>
      </c>
      <c r="H15" s="9" t="n">
        <v>0</v>
      </c>
      <c r="I15" s="9" t="n">
        <f aca="false">F15+G15-H15</f>
        <v>29383.56</v>
      </c>
      <c r="J15" s="5" t="s">
        <v>101</v>
      </c>
      <c r="K15" s="5" t="s">
        <v>2</v>
      </c>
      <c r="L15" s="5" t="s">
        <v>3</v>
      </c>
      <c r="M15" s="5" t="s">
        <v>155</v>
      </c>
      <c r="N15" s="10"/>
    </row>
    <row r="16" customFormat="false" ht="15" hidden="false" customHeight="false" outlineLevel="0" collapsed="false">
      <c r="A16" s="5" t="s">
        <v>159</v>
      </c>
      <c r="B16" s="5" t="s">
        <v>160</v>
      </c>
      <c r="C16" s="5" t="s">
        <v>161</v>
      </c>
      <c r="D16" s="5" t="s">
        <v>162</v>
      </c>
      <c r="E16" s="5" t="s">
        <v>152</v>
      </c>
      <c r="F16" s="9" t="n">
        <f aca="false">I15</f>
        <v>29383.56</v>
      </c>
      <c r="G16" s="9" t="n">
        <v>2902.41</v>
      </c>
      <c r="H16" s="9" t="n">
        <v>0</v>
      </c>
      <c r="I16" s="9" t="n">
        <f aca="false">F16+G16-H16</f>
        <v>32285.97</v>
      </c>
      <c r="J16" s="5" t="s">
        <v>101</v>
      </c>
      <c r="K16" s="5" t="s">
        <v>2</v>
      </c>
      <c r="L16" s="5" t="s">
        <v>3</v>
      </c>
      <c r="M16" s="5" t="s">
        <v>155</v>
      </c>
      <c r="N16" s="10"/>
    </row>
    <row r="17" customFormat="false" ht="15" hidden="false" customHeight="false" outlineLevel="0" collapsed="false">
      <c r="A17" s="5" t="s">
        <v>163</v>
      </c>
      <c r="B17" s="5" t="s">
        <v>164</v>
      </c>
      <c r="C17" s="5" t="s">
        <v>165</v>
      </c>
      <c r="D17" s="5" t="s">
        <v>166</v>
      </c>
      <c r="E17" s="11" t="s">
        <v>167</v>
      </c>
      <c r="F17" s="9" t="n">
        <f aca="false">I16</f>
        <v>32285.97</v>
      </c>
      <c r="G17" s="9" t="n">
        <v>942.87</v>
      </c>
      <c r="H17" s="9" t="n">
        <v>0</v>
      </c>
      <c r="I17" s="9" t="n">
        <f aca="false">F17+G17-H17</f>
        <v>33228.84</v>
      </c>
      <c r="J17" s="5" t="s">
        <v>101</v>
      </c>
      <c r="K17" s="5" t="s">
        <v>2</v>
      </c>
      <c r="L17" s="5" t="s">
        <v>3</v>
      </c>
      <c r="M17" s="5" t="s">
        <v>155</v>
      </c>
      <c r="N17" s="10"/>
    </row>
    <row r="18" customFormat="false" ht="15" hidden="true" customHeight="false" outlineLevel="0" collapsed="false">
      <c r="A18" s="5" t="s">
        <v>168</v>
      </c>
      <c r="B18" s="5" t="s">
        <v>121</v>
      </c>
      <c r="C18" s="5" t="s">
        <v>122</v>
      </c>
      <c r="D18" s="5" t="s">
        <v>169</v>
      </c>
      <c r="E18" s="5" t="s">
        <v>124</v>
      </c>
      <c r="F18" s="9" t="n">
        <f aca="false">I17</f>
        <v>33228.84</v>
      </c>
      <c r="G18" s="9" t="n">
        <v>0</v>
      </c>
      <c r="H18" s="9" t="n">
        <v>1100.87</v>
      </c>
      <c r="I18" s="9" t="n">
        <f aca="false">F18+G18-H18</f>
        <v>32127.97</v>
      </c>
      <c r="J18" s="5" t="s">
        <v>101</v>
      </c>
      <c r="K18" s="5" t="s">
        <v>2</v>
      </c>
      <c r="L18" s="5" t="s">
        <v>3</v>
      </c>
      <c r="M18" s="5" t="s">
        <v>125</v>
      </c>
      <c r="N18" s="10"/>
    </row>
    <row r="19" customFormat="false" ht="15" hidden="true" customHeight="false" outlineLevel="0" collapsed="false">
      <c r="A19" s="5" t="s">
        <v>170</v>
      </c>
      <c r="B19" s="12" t="s">
        <v>133</v>
      </c>
      <c r="C19" s="12" t="s">
        <v>134</v>
      </c>
      <c r="D19" s="12" t="s">
        <v>135</v>
      </c>
      <c r="E19" s="12" t="s">
        <v>134</v>
      </c>
      <c r="F19" s="13" t="n">
        <f aca="false">I18</f>
        <v>32127.97</v>
      </c>
      <c r="G19" s="13" t="n">
        <v>0</v>
      </c>
      <c r="H19" s="13" t="n">
        <v>10.95</v>
      </c>
      <c r="I19" s="13" t="n">
        <f aca="false">F19+G19-H19</f>
        <v>32117.02</v>
      </c>
      <c r="J19" s="12" t="s">
        <v>101</v>
      </c>
      <c r="K19" s="12" t="s">
        <v>2</v>
      </c>
      <c r="L19" s="12" t="s">
        <v>3</v>
      </c>
      <c r="M19" s="12" t="s">
        <v>131</v>
      </c>
      <c r="N19" s="10"/>
    </row>
    <row r="20" customFormat="false" ht="15" hidden="true" customHeight="false" outlineLevel="0" collapsed="false">
      <c r="A20" s="14" t="n">
        <v>44682</v>
      </c>
      <c r="B20" s="15" t="s">
        <v>138</v>
      </c>
      <c r="C20" s="15" t="s">
        <v>116</v>
      </c>
      <c r="D20" s="15" t="s">
        <v>171</v>
      </c>
      <c r="E20" s="15" t="s">
        <v>118</v>
      </c>
      <c r="F20" s="16" t="n">
        <f aca="false">I19</f>
        <v>32117.02</v>
      </c>
      <c r="G20" s="9"/>
      <c r="H20" s="16" t="n">
        <v>751.8</v>
      </c>
      <c r="I20" s="16" t="n">
        <f aca="false">F20+G20-H20</f>
        <v>31365.22</v>
      </c>
      <c r="J20" s="15"/>
      <c r="K20" s="5" t="s">
        <v>2</v>
      </c>
      <c r="L20" s="5" t="s">
        <v>3</v>
      </c>
      <c r="M20" s="5" t="s">
        <v>119</v>
      </c>
      <c r="N20" s="15"/>
    </row>
    <row r="21" customFormat="false" ht="15.75" hidden="true" customHeight="true" outlineLevel="0" collapsed="false">
      <c r="A21" s="5" t="s">
        <v>172</v>
      </c>
      <c r="B21" s="5" t="s">
        <v>103</v>
      </c>
      <c r="C21" s="5" t="s">
        <v>104</v>
      </c>
      <c r="D21" s="5" t="s">
        <v>173</v>
      </c>
      <c r="E21" s="5" t="s">
        <v>106</v>
      </c>
      <c r="F21" s="9" t="n">
        <f aca="false">I20</f>
        <v>31365.22</v>
      </c>
      <c r="G21" s="9" t="n">
        <v>0</v>
      </c>
      <c r="H21" s="9" t="n">
        <v>1850.73</v>
      </c>
      <c r="I21" s="9" t="n">
        <f aca="false">F21+G21-H21</f>
        <v>29514.49</v>
      </c>
      <c r="J21" s="5" t="s">
        <v>101</v>
      </c>
      <c r="K21" s="5" t="s">
        <v>2</v>
      </c>
      <c r="L21" s="5" t="s">
        <v>3</v>
      </c>
      <c r="M21" s="5" t="s">
        <v>107</v>
      </c>
      <c r="N21" s="10"/>
    </row>
    <row r="22" customFormat="false" ht="15.75" hidden="true" customHeight="true" outlineLevel="0" collapsed="false">
      <c r="A22" s="5" t="s">
        <v>174</v>
      </c>
      <c r="B22" s="5" t="s">
        <v>109</v>
      </c>
      <c r="C22" s="5" t="s">
        <v>110</v>
      </c>
      <c r="D22" s="5" t="s">
        <v>175</v>
      </c>
      <c r="E22" s="5" t="s">
        <v>112</v>
      </c>
      <c r="F22" s="9" t="n">
        <f aca="false">I21</f>
        <v>29514.49</v>
      </c>
      <c r="G22" s="9" t="n">
        <v>0</v>
      </c>
      <c r="H22" s="9" t="n">
        <v>19099.33</v>
      </c>
      <c r="I22" s="9" t="n">
        <f aca="false">F22+G22-H22</f>
        <v>10415.16</v>
      </c>
      <c r="J22" s="5" t="s">
        <v>101</v>
      </c>
      <c r="K22" s="5" t="s">
        <v>2</v>
      </c>
      <c r="L22" s="5" t="s">
        <v>3</v>
      </c>
      <c r="M22" s="5" t="s">
        <v>113</v>
      </c>
      <c r="N22" s="10"/>
    </row>
    <row r="23" customFormat="false" ht="15.75" hidden="true" customHeight="true" outlineLevel="0" collapsed="false">
      <c r="A23" s="5" t="s">
        <v>176</v>
      </c>
      <c r="B23" s="5" t="s">
        <v>115</v>
      </c>
      <c r="C23" s="5" t="s">
        <v>116</v>
      </c>
      <c r="D23" s="5" t="s">
        <v>177</v>
      </c>
      <c r="E23" s="5" t="s">
        <v>118</v>
      </c>
      <c r="F23" s="9" t="n">
        <f aca="false">I22</f>
        <v>10415.16</v>
      </c>
      <c r="G23" s="9" t="n">
        <v>0</v>
      </c>
      <c r="H23" s="9" t="n">
        <v>690.4</v>
      </c>
      <c r="I23" s="9" t="n">
        <f aca="false">F23+G23-H23</f>
        <v>9724.76</v>
      </c>
      <c r="J23" s="5" t="s">
        <v>101</v>
      </c>
      <c r="K23" s="5" t="s">
        <v>2</v>
      </c>
      <c r="L23" s="5" t="s">
        <v>3</v>
      </c>
      <c r="M23" s="5" t="s">
        <v>119</v>
      </c>
      <c r="N23" s="10"/>
    </row>
    <row r="24" customFormat="false" ht="15.75" hidden="false" customHeight="true" outlineLevel="0" collapsed="false">
      <c r="A24" s="17" t="s">
        <v>178</v>
      </c>
      <c r="B24" s="17" t="s">
        <v>179</v>
      </c>
      <c r="C24" s="17" t="s">
        <v>180</v>
      </c>
      <c r="D24" s="17" t="s">
        <v>181</v>
      </c>
      <c r="E24" s="17" t="s">
        <v>182</v>
      </c>
      <c r="F24" s="18" t="n">
        <f aca="false">I23</f>
        <v>9724.76</v>
      </c>
      <c r="G24" s="18" t="n">
        <v>30000.41</v>
      </c>
      <c r="H24" s="18" t="n">
        <v>0</v>
      </c>
      <c r="I24" s="18" t="n">
        <f aca="false">F24+G24-H24</f>
        <v>39725.17</v>
      </c>
      <c r="J24" s="17" t="s">
        <v>101</v>
      </c>
      <c r="K24" s="17" t="s">
        <v>2</v>
      </c>
      <c r="L24" s="17" t="s">
        <v>3</v>
      </c>
      <c r="M24" s="17" t="s">
        <v>183</v>
      </c>
      <c r="N24" s="10"/>
    </row>
    <row r="25" customFormat="false" ht="15.75" hidden="false" customHeight="true" outlineLevel="0" collapsed="false">
      <c r="A25" s="5" t="s">
        <v>184</v>
      </c>
      <c r="B25" s="5" t="s">
        <v>156</v>
      </c>
      <c r="C25" s="5" t="s">
        <v>157</v>
      </c>
      <c r="D25" s="5" t="s">
        <v>185</v>
      </c>
      <c r="E25" s="5" t="s">
        <v>156</v>
      </c>
      <c r="F25" s="9" t="n">
        <f aca="false">I24</f>
        <v>39725.17</v>
      </c>
      <c r="G25" s="9" t="n">
        <v>10563.91</v>
      </c>
      <c r="H25" s="9" t="n">
        <v>0</v>
      </c>
      <c r="I25" s="9" t="n">
        <f aca="false">F25+G25-H25</f>
        <v>50289.08</v>
      </c>
      <c r="J25" s="5" t="s">
        <v>101</v>
      </c>
      <c r="K25" s="5" t="s">
        <v>2</v>
      </c>
      <c r="L25" s="5" t="s">
        <v>3</v>
      </c>
      <c r="M25" s="5" t="s">
        <v>155</v>
      </c>
      <c r="N25" s="10"/>
    </row>
    <row r="26" customFormat="false" ht="15.75" hidden="false" customHeight="true" outlineLevel="0" collapsed="false">
      <c r="A26" s="5" t="s">
        <v>184</v>
      </c>
      <c r="B26" s="5" t="s">
        <v>186</v>
      </c>
      <c r="C26" s="5" t="s">
        <v>187</v>
      </c>
      <c r="D26" s="5" t="s">
        <v>188</v>
      </c>
      <c r="E26" s="5" t="s">
        <v>186</v>
      </c>
      <c r="F26" s="9" t="n">
        <f aca="false">I25</f>
        <v>50289.08</v>
      </c>
      <c r="G26" s="9" t="n">
        <v>7042.94</v>
      </c>
      <c r="H26" s="9" t="n">
        <v>0</v>
      </c>
      <c r="I26" s="9" t="n">
        <f aca="false">F26+G26-H26</f>
        <v>57332.02</v>
      </c>
      <c r="J26" s="5" t="s">
        <v>101</v>
      </c>
      <c r="K26" s="5" t="s">
        <v>2</v>
      </c>
      <c r="L26" s="5" t="s">
        <v>3</v>
      </c>
      <c r="M26" s="5" t="s">
        <v>155</v>
      </c>
      <c r="N26" s="10"/>
    </row>
    <row r="27" customFormat="false" ht="15.75" hidden="false" customHeight="true" outlineLevel="0" collapsed="false">
      <c r="A27" s="5" t="s">
        <v>189</v>
      </c>
      <c r="B27" s="5" t="s">
        <v>160</v>
      </c>
      <c r="C27" s="5" t="s">
        <v>161</v>
      </c>
      <c r="D27" s="5" t="s">
        <v>190</v>
      </c>
      <c r="E27" s="11" t="s">
        <v>167</v>
      </c>
      <c r="F27" s="9" t="n">
        <f aca="false">I26</f>
        <v>57332.02</v>
      </c>
      <c r="G27" s="9" t="n">
        <v>3383.13</v>
      </c>
      <c r="H27" s="9" t="n">
        <v>0</v>
      </c>
      <c r="I27" s="9" t="n">
        <f aca="false">F27+G27-H27</f>
        <v>60715.15</v>
      </c>
      <c r="J27" s="5" t="s">
        <v>101</v>
      </c>
      <c r="K27" s="5" t="s">
        <v>2</v>
      </c>
      <c r="L27" s="5" t="s">
        <v>3</v>
      </c>
      <c r="M27" s="5" t="s">
        <v>155</v>
      </c>
      <c r="N27" s="10"/>
    </row>
    <row r="28" customFormat="false" ht="15.75" hidden="true" customHeight="true" outlineLevel="0" collapsed="false">
      <c r="A28" s="17" t="s">
        <v>191</v>
      </c>
      <c r="B28" s="17" t="s">
        <v>121</v>
      </c>
      <c r="C28" s="17" t="s">
        <v>122</v>
      </c>
      <c r="D28" s="17" t="s">
        <v>192</v>
      </c>
      <c r="E28" s="5" t="s">
        <v>124</v>
      </c>
      <c r="F28" s="18" t="n">
        <f aca="false">I27</f>
        <v>60715.15</v>
      </c>
      <c r="G28" s="18" t="n">
        <v>0</v>
      </c>
      <c r="H28" s="18" t="n">
        <v>1200.64</v>
      </c>
      <c r="I28" s="18" t="n">
        <f aca="false">F28+G28-H28</f>
        <v>59514.51</v>
      </c>
      <c r="J28" s="17" t="s">
        <v>101</v>
      </c>
      <c r="K28" s="17" t="s">
        <v>2</v>
      </c>
      <c r="L28" s="17" t="s">
        <v>3</v>
      </c>
      <c r="M28" s="17" t="s">
        <v>125</v>
      </c>
      <c r="N28" s="10"/>
    </row>
    <row r="29" customFormat="false" ht="15.75" hidden="true" customHeight="true" outlineLevel="0" collapsed="false">
      <c r="A29" s="5" t="s">
        <v>193</v>
      </c>
      <c r="B29" s="5" t="s">
        <v>194</v>
      </c>
      <c r="C29" s="5" t="s">
        <v>195</v>
      </c>
      <c r="D29" s="5" t="s">
        <v>196</v>
      </c>
      <c r="E29" s="5" t="s">
        <v>197</v>
      </c>
      <c r="F29" s="9" t="n">
        <f aca="false">I28</f>
        <v>59514.51</v>
      </c>
      <c r="G29" s="9" t="n">
        <v>0</v>
      </c>
      <c r="H29" s="9" t="n">
        <f aca="false">N29</f>
        <v>2271.2774</v>
      </c>
      <c r="I29" s="9" t="n">
        <f aca="false">F29+G29-H29</f>
        <v>57243.2326</v>
      </c>
      <c r="J29" s="5" t="s">
        <v>101</v>
      </c>
      <c r="K29" s="5" t="s">
        <v>2</v>
      </c>
      <c r="L29" s="5" t="s">
        <v>3</v>
      </c>
      <c r="M29" s="5" t="s">
        <v>198</v>
      </c>
      <c r="N29" s="5" t="n">
        <v>2271.2774</v>
      </c>
    </row>
    <row r="30" customFormat="false" ht="15.75" hidden="true" customHeight="true" outlineLevel="0" collapsed="false">
      <c r="A30" s="5" t="s">
        <v>199</v>
      </c>
      <c r="B30" s="12" t="s">
        <v>133</v>
      </c>
      <c r="C30" s="12" t="s">
        <v>134</v>
      </c>
      <c r="D30" s="12" t="s">
        <v>135</v>
      </c>
      <c r="E30" s="12" t="s">
        <v>134</v>
      </c>
      <c r="F30" s="13" t="n">
        <f aca="false">I29</f>
        <v>57243.2326</v>
      </c>
      <c r="G30" s="13" t="n">
        <v>0</v>
      </c>
      <c r="H30" s="13" t="n">
        <v>10.95</v>
      </c>
      <c r="I30" s="13" t="n">
        <f aca="false">F30+G30-H30</f>
        <v>57232.2826</v>
      </c>
      <c r="J30" s="12" t="s">
        <v>101</v>
      </c>
      <c r="K30" s="12" t="s">
        <v>2</v>
      </c>
      <c r="L30" s="12" t="s">
        <v>3</v>
      </c>
      <c r="M30" s="12" t="s">
        <v>131</v>
      </c>
      <c r="N30" s="10"/>
    </row>
    <row r="31" customFormat="false" ht="15.75" hidden="true" customHeight="true" outlineLevel="0" collapsed="false">
      <c r="A31" s="5" t="s">
        <v>200</v>
      </c>
      <c r="B31" s="5" t="s">
        <v>103</v>
      </c>
      <c r="C31" s="5" t="s">
        <v>104</v>
      </c>
      <c r="D31" s="5" t="s">
        <v>201</v>
      </c>
      <c r="E31" s="5" t="s">
        <v>106</v>
      </c>
      <c r="F31" s="9" t="n">
        <f aca="false">I30</f>
        <v>57232.2826</v>
      </c>
      <c r="G31" s="9" t="n">
        <v>0</v>
      </c>
      <c r="H31" s="9" t="n">
        <v>1849.47</v>
      </c>
      <c r="I31" s="9" t="n">
        <f aca="false">F31+G31-H31</f>
        <v>55382.8126</v>
      </c>
      <c r="J31" s="5" t="s">
        <v>101</v>
      </c>
      <c r="K31" s="5" t="s">
        <v>2</v>
      </c>
      <c r="L31" s="5" t="s">
        <v>3</v>
      </c>
      <c r="M31" s="5" t="s">
        <v>107</v>
      </c>
      <c r="N31" s="10"/>
    </row>
    <row r="32" customFormat="false" ht="15.75" hidden="true" customHeight="true" outlineLevel="0" collapsed="false">
      <c r="A32" s="5" t="s">
        <v>202</v>
      </c>
      <c r="B32" s="5" t="s">
        <v>109</v>
      </c>
      <c r="C32" s="5" t="s">
        <v>110</v>
      </c>
      <c r="D32" s="5" t="s">
        <v>203</v>
      </c>
      <c r="E32" s="5" t="s">
        <v>112</v>
      </c>
      <c r="F32" s="9" t="n">
        <f aca="false">I31</f>
        <v>55382.8126</v>
      </c>
      <c r="G32" s="9" t="n">
        <v>0</v>
      </c>
      <c r="H32" s="9" t="n">
        <v>19186.01</v>
      </c>
      <c r="I32" s="9" t="n">
        <f aca="false">F32+G32-H32</f>
        <v>36196.8026</v>
      </c>
      <c r="J32" s="5" t="s">
        <v>101</v>
      </c>
      <c r="K32" s="5" t="s">
        <v>2</v>
      </c>
      <c r="L32" s="5" t="s">
        <v>3</v>
      </c>
      <c r="M32" s="5" t="s">
        <v>113</v>
      </c>
      <c r="N32" s="10"/>
    </row>
    <row r="33" customFormat="false" ht="15.75" hidden="true" customHeight="true" outlineLevel="0" collapsed="false">
      <c r="A33" s="5" t="s">
        <v>204</v>
      </c>
      <c r="B33" s="5" t="s">
        <v>115</v>
      </c>
      <c r="C33" s="5" t="s">
        <v>116</v>
      </c>
      <c r="D33" s="5" t="s">
        <v>205</v>
      </c>
      <c r="E33" s="5" t="s">
        <v>118</v>
      </c>
      <c r="F33" s="9" t="n">
        <f aca="false">I32</f>
        <v>36196.8026</v>
      </c>
      <c r="G33" s="9" t="n">
        <v>0</v>
      </c>
      <c r="H33" s="9" t="n">
        <v>1351.86</v>
      </c>
      <c r="I33" s="9" t="n">
        <f aca="false">F33+G33-H33</f>
        <v>34844.9426</v>
      </c>
      <c r="J33" s="5" t="s">
        <v>101</v>
      </c>
      <c r="K33" s="5" t="s">
        <v>2</v>
      </c>
      <c r="L33" s="5" t="s">
        <v>3</v>
      </c>
      <c r="M33" s="5" t="s">
        <v>119</v>
      </c>
      <c r="N33" s="10"/>
    </row>
    <row r="34" customFormat="false" ht="15.75" hidden="false" customHeight="true" outlineLevel="0" collapsed="false">
      <c r="A34" s="5" t="s">
        <v>206</v>
      </c>
      <c r="B34" s="5" t="s">
        <v>186</v>
      </c>
      <c r="C34" s="5" t="s">
        <v>187</v>
      </c>
      <c r="D34" s="5" t="s">
        <v>207</v>
      </c>
      <c r="E34" s="5" t="s">
        <v>186</v>
      </c>
      <c r="F34" s="9" t="n">
        <f aca="false">I33</f>
        <v>34844.9426</v>
      </c>
      <c r="G34" s="9" t="n">
        <v>17347.65</v>
      </c>
      <c r="H34" s="9" t="n">
        <v>0</v>
      </c>
      <c r="I34" s="9" t="n">
        <f aca="false">F34+G34-H34</f>
        <v>52192.5926</v>
      </c>
      <c r="J34" s="5" t="s">
        <v>101</v>
      </c>
      <c r="K34" s="5" t="s">
        <v>2</v>
      </c>
      <c r="L34" s="5" t="s">
        <v>3</v>
      </c>
      <c r="M34" s="5" t="s">
        <v>155</v>
      </c>
      <c r="N34" s="10"/>
    </row>
    <row r="35" customFormat="false" ht="15.75" hidden="false" customHeight="true" outlineLevel="0" collapsed="false">
      <c r="A35" s="5" t="s">
        <v>206</v>
      </c>
      <c r="B35" s="5" t="s">
        <v>208</v>
      </c>
      <c r="C35" s="5" t="s">
        <v>209</v>
      </c>
      <c r="D35" s="5" t="s">
        <v>210</v>
      </c>
      <c r="E35" s="5" t="s">
        <v>208</v>
      </c>
      <c r="F35" s="9" t="n">
        <f aca="false">I34</f>
        <v>52192.5926</v>
      </c>
      <c r="G35" s="9" t="n">
        <v>11565.47</v>
      </c>
      <c r="H35" s="9" t="n">
        <v>0</v>
      </c>
      <c r="I35" s="9" t="n">
        <f aca="false">F35+G35-H35</f>
        <v>63758.0626</v>
      </c>
      <c r="J35" s="5" t="s">
        <v>101</v>
      </c>
      <c r="K35" s="5" t="s">
        <v>2</v>
      </c>
      <c r="L35" s="5" t="s">
        <v>3</v>
      </c>
      <c r="M35" s="5" t="s">
        <v>155</v>
      </c>
      <c r="N35" s="10"/>
    </row>
    <row r="36" customFormat="false" ht="15.75" hidden="false" customHeight="true" outlineLevel="0" collapsed="false">
      <c r="A36" s="5" t="s">
        <v>211</v>
      </c>
      <c r="B36" s="5" t="s">
        <v>160</v>
      </c>
      <c r="C36" s="5" t="s">
        <v>161</v>
      </c>
      <c r="D36" s="5" t="s">
        <v>212</v>
      </c>
      <c r="E36" s="5" t="s">
        <v>213</v>
      </c>
      <c r="F36" s="9" t="n">
        <f aca="false">I35</f>
        <v>63758.0626</v>
      </c>
      <c r="G36" s="9" t="n">
        <v>3541.34</v>
      </c>
      <c r="H36" s="9" t="n">
        <v>0</v>
      </c>
      <c r="I36" s="9" t="n">
        <f aca="false">F36+G36-H36</f>
        <v>67299.4026</v>
      </c>
      <c r="J36" s="5" t="s">
        <v>101</v>
      </c>
      <c r="K36" s="5" t="s">
        <v>2</v>
      </c>
      <c r="L36" s="5" t="s">
        <v>3</v>
      </c>
      <c r="M36" s="5" t="s">
        <v>155</v>
      </c>
      <c r="N36" s="10"/>
    </row>
    <row r="37" customFormat="false" ht="15.75" hidden="true" customHeight="true" outlineLevel="0" collapsed="false">
      <c r="A37" s="5" t="s">
        <v>214</v>
      </c>
      <c r="B37" s="5" t="s">
        <v>121</v>
      </c>
      <c r="C37" s="5" t="s">
        <v>122</v>
      </c>
      <c r="D37" s="5" t="s">
        <v>215</v>
      </c>
      <c r="E37" s="5" t="s">
        <v>124</v>
      </c>
      <c r="F37" s="9" t="n">
        <f aca="false">I36</f>
        <v>67299.4026</v>
      </c>
      <c r="G37" s="9" t="n">
        <v>0</v>
      </c>
      <c r="H37" s="9" t="n">
        <v>1299.46</v>
      </c>
      <c r="I37" s="9" t="n">
        <f aca="false">F37+G37-H37</f>
        <v>65999.9426</v>
      </c>
      <c r="J37" s="5" t="s">
        <v>101</v>
      </c>
      <c r="K37" s="5" t="s">
        <v>2</v>
      </c>
      <c r="L37" s="5" t="s">
        <v>3</v>
      </c>
      <c r="M37" s="5" t="s">
        <v>125</v>
      </c>
      <c r="N37" s="10"/>
    </row>
    <row r="38" customFormat="false" ht="15.75" hidden="true" customHeight="true" outlineLevel="0" collapsed="false">
      <c r="A38" s="5" t="s">
        <v>216</v>
      </c>
      <c r="B38" s="5" t="s">
        <v>127</v>
      </c>
      <c r="C38" s="5" t="s">
        <v>128</v>
      </c>
      <c r="D38" s="5" t="s">
        <v>217</v>
      </c>
      <c r="E38" s="11" t="s">
        <v>130</v>
      </c>
      <c r="F38" s="9" t="n">
        <f aca="false">I37</f>
        <v>65999.9426</v>
      </c>
      <c r="G38" s="9" t="n">
        <v>0</v>
      </c>
      <c r="H38" s="9" t="n">
        <v>600.08</v>
      </c>
      <c r="I38" s="9" t="n">
        <f aca="false">F38+G38-H38</f>
        <v>65399.8626</v>
      </c>
      <c r="J38" s="5" t="s">
        <v>101</v>
      </c>
      <c r="K38" s="5" t="s">
        <v>2</v>
      </c>
      <c r="L38" s="5" t="s">
        <v>3</v>
      </c>
      <c r="M38" s="5" t="s">
        <v>131</v>
      </c>
      <c r="N38" s="10"/>
    </row>
    <row r="39" customFormat="false" ht="15.75" hidden="true" customHeight="true" outlineLevel="0" collapsed="false">
      <c r="A39" s="19" t="n">
        <v>44742</v>
      </c>
      <c r="B39" s="12" t="s">
        <v>133</v>
      </c>
      <c r="C39" s="12" t="s">
        <v>134</v>
      </c>
      <c r="D39" s="12" t="s">
        <v>135</v>
      </c>
      <c r="E39" s="12" t="s">
        <v>134</v>
      </c>
      <c r="F39" s="13" t="n">
        <f aca="false">I38</f>
        <v>65399.8626</v>
      </c>
      <c r="G39" s="13" t="n">
        <v>0</v>
      </c>
      <c r="H39" s="13" t="n">
        <v>10.95</v>
      </c>
      <c r="I39" s="13" t="n">
        <f aca="false">F39+G39-H39</f>
        <v>65388.9126</v>
      </c>
      <c r="J39" s="12" t="s">
        <v>101</v>
      </c>
      <c r="K39" s="12" t="s">
        <v>2</v>
      </c>
      <c r="L39" s="12" t="s">
        <v>3</v>
      </c>
      <c r="M39" s="12" t="s">
        <v>131</v>
      </c>
      <c r="N39" s="10"/>
    </row>
    <row r="40" customFormat="false" ht="15.75" hidden="true" customHeight="true" outlineLevel="0" collapsed="false">
      <c r="A40" s="5" t="s">
        <v>218</v>
      </c>
      <c r="B40" s="5" t="s">
        <v>103</v>
      </c>
      <c r="C40" s="5" t="s">
        <v>104</v>
      </c>
      <c r="D40" s="5" t="s">
        <v>219</v>
      </c>
      <c r="E40" s="5" t="s">
        <v>106</v>
      </c>
      <c r="F40" s="9" t="n">
        <f aca="false">I39</f>
        <v>65388.9126</v>
      </c>
      <c r="G40" s="9" t="n">
        <v>0</v>
      </c>
      <c r="H40" s="9" t="n">
        <v>1849.32</v>
      </c>
      <c r="I40" s="9" t="n">
        <f aca="false">F40+G40-H40</f>
        <v>63539.5926</v>
      </c>
      <c r="J40" s="5" t="s">
        <v>101</v>
      </c>
      <c r="K40" s="5" t="s">
        <v>2</v>
      </c>
      <c r="L40" s="5" t="s">
        <v>3</v>
      </c>
      <c r="M40" s="5" t="s">
        <v>107</v>
      </c>
      <c r="N40" s="10"/>
    </row>
    <row r="41" customFormat="false" ht="15.75" hidden="true" customHeight="true" outlineLevel="0" collapsed="false">
      <c r="A41" s="5" t="s">
        <v>220</v>
      </c>
      <c r="B41" s="5" t="s">
        <v>109</v>
      </c>
      <c r="C41" s="5" t="s">
        <v>110</v>
      </c>
      <c r="D41" s="5" t="s">
        <v>221</v>
      </c>
      <c r="E41" s="5" t="s">
        <v>112</v>
      </c>
      <c r="F41" s="9" t="n">
        <f aca="false">I40</f>
        <v>63539.5926</v>
      </c>
      <c r="G41" s="9" t="n">
        <v>0</v>
      </c>
      <c r="H41" s="9" t="n">
        <v>26210.85</v>
      </c>
      <c r="I41" s="9" t="n">
        <f aca="false">F41+G41-H41</f>
        <v>37328.7426</v>
      </c>
      <c r="J41" s="5" t="s">
        <v>101</v>
      </c>
      <c r="K41" s="5" t="s">
        <v>2</v>
      </c>
      <c r="L41" s="5" t="s">
        <v>3</v>
      </c>
      <c r="M41" s="5" t="s">
        <v>113</v>
      </c>
      <c r="N41" s="10"/>
    </row>
    <row r="42" customFormat="false" ht="15.75" hidden="true" customHeight="true" outlineLevel="0" collapsed="false">
      <c r="A42" s="5" t="s">
        <v>222</v>
      </c>
      <c r="B42" s="5" t="s">
        <v>115</v>
      </c>
      <c r="C42" s="5" t="s">
        <v>116</v>
      </c>
      <c r="D42" s="5" t="s">
        <v>223</v>
      </c>
      <c r="E42" s="5" t="s">
        <v>118</v>
      </c>
      <c r="F42" s="9" t="n">
        <f aca="false">I41</f>
        <v>37328.7426</v>
      </c>
      <c r="G42" s="9" t="n">
        <v>0</v>
      </c>
      <c r="H42" s="9" t="n">
        <v>802.76</v>
      </c>
      <c r="I42" s="9" t="n">
        <f aca="false">F42+G42-H42</f>
        <v>36525.9826</v>
      </c>
      <c r="J42" s="5" t="s">
        <v>101</v>
      </c>
      <c r="K42" s="5" t="s">
        <v>2</v>
      </c>
      <c r="L42" s="5" t="s">
        <v>3</v>
      </c>
      <c r="M42" s="5" t="s">
        <v>119</v>
      </c>
      <c r="N42" s="10"/>
    </row>
    <row r="43" customFormat="false" ht="15.75" hidden="false" customHeight="true" outlineLevel="0" collapsed="false">
      <c r="A43" s="5" t="s">
        <v>224</v>
      </c>
      <c r="B43" s="5" t="s">
        <v>208</v>
      </c>
      <c r="C43" s="5" t="s">
        <v>209</v>
      </c>
      <c r="D43" s="5" t="s">
        <v>225</v>
      </c>
      <c r="E43" s="5" t="s">
        <v>208</v>
      </c>
      <c r="F43" s="9" t="n">
        <f aca="false">I42</f>
        <v>36525.9826</v>
      </c>
      <c r="G43" s="9" t="n">
        <v>16466.9</v>
      </c>
      <c r="H43" s="9" t="n">
        <v>0</v>
      </c>
      <c r="I43" s="9" t="n">
        <f aca="false">F43+G43-H43</f>
        <v>52992.8826</v>
      </c>
      <c r="J43" s="5" t="s">
        <v>101</v>
      </c>
      <c r="K43" s="5" t="s">
        <v>2</v>
      </c>
      <c r="L43" s="5" t="s">
        <v>3</v>
      </c>
      <c r="M43" s="5" t="s">
        <v>155</v>
      </c>
      <c r="N43" s="10"/>
    </row>
    <row r="44" customFormat="false" ht="15.75" hidden="false" customHeight="true" outlineLevel="0" collapsed="false">
      <c r="A44" s="5" t="s">
        <v>224</v>
      </c>
      <c r="B44" s="5" t="s">
        <v>226</v>
      </c>
      <c r="C44" s="5" t="s">
        <v>227</v>
      </c>
      <c r="D44" s="5" t="s">
        <v>228</v>
      </c>
      <c r="E44" s="5" t="s">
        <v>226</v>
      </c>
      <c r="F44" s="9" t="n">
        <f aca="false">I43</f>
        <v>52992.8826</v>
      </c>
      <c r="G44" s="9" t="n">
        <v>10976.41</v>
      </c>
      <c r="H44" s="9" t="n">
        <v>0</v>
      </c>
      <c r="I44" s="9" t="n">
        <f aca="false">F44+G44-H44</f>
        <v>63969.2926</v>
      </c>
      <c r="J44" s="5" t="s">
        <v>101</v>
      </c>
      <c r="K44" s="5" t="s">
        <v>2</v>
      </c>
      <c r="L44" s="5" t="s">
        <v>3</v>
      </c>
      <c r="M44" s="5" t="s">
        <v>155</v>
      </c>
      <c r="N44" s="10"/>
    </row>
    <row r="45" customFormat="false" ht="15.75" hidden="false" customHeight="true" outlineLevel="0" collapsed="false">
      <c r="A45" s="5" t="s">
        <v>229</v>
      </c>
      <c r="B45" s="5" t="s">
        <v>160</v>
      </c>
      <c r="C45" s="5" t="s">
        <v>161</v>
      </c>
      <c r="D45" s="5" t="s">
        <v>230</v>
      </c>
      <c r="E45" s="5" t="s">
        <v>213</v>
      </c>
      <c r="F45" s="9" t="n">
        <f aca="false">I44</f>
        <v>63969.2926</v>
      </c>
      <c r="G45" s="9" t="n">
        <v>3832.45</v>
      </c>
      <c r="H45" s="9" t="n">
        <v>0</v>
      </c>
      <c r="I45" s="9" t="n">
        <f aca="false">F45+G45-H45</f>
        <v>67801.7426</v>
      </c>
      <c r="J45" s="5" t="s">
        <v>101</v>
      </c>
      <c r="K45" s="5" t="s">
        <v>2</v>
      </c>
      <c r="L45" s="5" t="s">
        <v>3</v>
      </c>
      <c r="M45" s="5" t="s">
        <v>155</v>
      </c>
      <c r="N45" s="10"/>
    </row>
    <row r="46" customFormat="false" ht="15.75" hidden="false" customHeight="true" outlineLevel="0" collapsed="false">
      <c r="A46" s="5" t="s">
        <v>231</v>
      </c>
      <c r="B46" s="5" t="s">
        <v>164</v>
      </c>
      <c r="C46" s="5" t="s">
        <v>165</v>
      </c>
      <c r="D46" s="5" t="s">
        <v>232</v>
      </c>
      <c r="E46" s="11" t="s">
        <v>167</v>
      </c>
      <c r="F46" s="9" t="n">
        <f aca="false">I45</f>
        <v>67801.7426</v>
      </c>
      <c r="G46" s="9" t="n">
        <v>1132.19</v>
      </c>
      <c r="H46" s="9" t="n">
        <v>0</v>
      </c>
      <c r="I46" s="9" t="n">
        <f aca="false">F46+G46-H46</f>
        <v>68933.9326</v>
      </c>
      <c r="J46" s="5" t="s">
        <v>101</v>
      </c>
      <c r="K46" s="5" t="s">
        <v>2</v>
      </c>
      <c r="L46" s="5" t="s">
        <v>3</v>
      </c>
      <c r="M46" s="5" t="s">
        <v>155</v>
      </c>
      <c r="N46" s="10"/>
    </row>
    <row r="47" customFormat="false" ht="15.75" hidden="true" customHeight="true" outlineLevel="0" collapsed="false">
      <c r="A47" s="5" t="s">
        <v>233</v>
      </c>
      <c r="B47" s="5" t="s">
        <v>121</v>
      </c>
      <c r="C47" s="5" t="s">
        <v>122</v>
      </c>
      <c r="D47" s="5" t="s">
        <v>234</v>
      </c>
      <c r="E47" s="5" t="s">
        <v>124</v>
      </c>
      <c r="F47" s="9" t="n">
        <f aca="false">I46</f>
        <v>68933.9326</v>
      </c>
      <c r="G47" s="9" t="n">
        <v>0</v>
      </c>
      <c r="H47" s="9" t="n">
        <v>1400.35</v>
      </c>
      <c r="I47" s="9" t="n">
        <f aca="false">F47+G47-H47</f>
        <v>67533.5826</v>
      </c>
      <c r="J47" s="5" t="s">
        <v>101</v>
      </c>
      <c r="K47" s="5" t="s">
        <v>2</v>
      </c>
      <c r="L47" s="5" t="s">
        <v>3</v>
      </c>
      <c r="M47" s="5" t="s">
        <v>125</v>
      </c>
      <c r="N47" s="10"/>
    </row>
    <row r="48" customFormat="false" ht="15.75" hidden="true" customHeight="true" outlineLevel="0" collapsed="false">
      <c r="A48" s="5" t="s">
        <v>235</v>
      </c>
      <c r="B48" s="5" t="s">
        <v>194</v>
      </c>
      <c r="C48" s="5" t="s">
        <v>195</v>
      </c>
      <c r="D48" s="5" t="s">
        <v>236</v>
      </c>
      <c r="E48" s="5" t="s">
        <v>197</v>
      </c>
      <c r="F48" s="9" t="n">
        <f aca="false">I47</f>
        <v>67533.5826</v>
      </c>
      <c r="G48" s="9" t="n">
        <v>0</v>
      </c>
      <c r="H48" s="9" t="n">
        <f aca="false">N48</f>
        <v>2519.5674</v>
      </c>
      <c r="I48" s="9" t="n">
        <f aca="false">F48+G48-H48</f>
        <v>65014.0152</v>
      </c>
      <c r="J48" s="5" t="s">
        <v>101</v>
      </c>
      <c r="K48" s="5" t="s">
        <v>2</v>
      </c>
      <c r="L48" s="5" t="s">
        <v>3</v>
      </c>
      <c r="M48" s="5" t="s">
        <v>198</v>
      </c>
      <c r="N48" s="5" t="n">
        <v>2519.5674</v>
      </c>
    </row>
    <row r="49" customFormat="false" ht="15.75" hidden="true" customHeight="true" outlineLevel="0" collapsed="false">
      <c r="A49" s="5" t="s">
        <v>237</v>
      </c>
      <c r="B49" s="12" t="s">
        <v>133</v>
      </c>
      <c r="C49" s="12" t="s">
        <v>134</v>
      </c>
      <c r="D49" s="12" t="s">
        <v>135</v>
      </c>
      <c r="E49" s="12" t="s">
        <v>134</v>
      </c>
      <c r="F49" s="13" t="n">
        <f aca="false">I48</f>
        <v>65014.0152</v>
      </c>
      <c r="G49" s="13" t="n">
        <v>0</v>
      </c>
      <c r="H49" s="13" t="n">
        <v>10.95</v>
      </c>
      <c r="I49" s="13" t="n">
        <f aca="false">F49+G49-H49</f>
        <v>65003.0652</v>
      </c>
      <c r="J49" s="12" t="s">
        <v>101</v>
      </c>
      <c r="K49" s="12" t="s">
        <v>2</v>
      </c>
      <c r="L49" s="12" t="s">
        <v>3</v>
      </c>
      <c r="M49" s="12" t="s">
        <v>131</v>
      </c>
      <c r="N49" s="10"/>
    </row>
    <row r="50" customFormat="false" ht="15.75" hidden="true" customHeight="true" outlineLevel="0" collapsed="false">
      <c r="A50" s="5" t="s">
        <v>238</v>
      </c>
      <c r="B50" s="5" t="s">
        <v>103</v>
      </c>
      <c r="C50" s="5" t="s">
        <v>104</v>
      </c>
      <c r="D50" s="5" t="s">
        <v>239</v>
      </c>
      <c r="E50" s="5" t="s">
        <v>106</v>
      </c>
      <c r="F50" s="9" t="n">
        <f aca="false">I49</f>
        <v>65003.0652</v>
      </c>
      <c r="G50" s="9" t="n">
        <v>0</v>
      </c>
      <c r="H50" s="9" t="n">
        <v>1849.96</v>
      </c>
      <c r="I50" s="9" t="n">
        <f aca="false">F50+G50-H50</f>
        <v>63153.1052</v>
      </c>
      <c r="J50" s="5" t="s">
        <v>101</v>
      </c>
      <c r="K50" s="5" t="s">
        <v>2</v>
      </c>
      <c r="L50" s="5" t="s">
        <v>3</v>
      </c>
      <c r="M50" s="5" t="s">
        <v>107</v>
      </c>
      <c r="N50" s="10"/>
    </row>
    <row r="51" customFormat="false" ht="15.75" hidden="true" customHeight="true" outlineLevel="0" collapsed="false">
      <c r="A51" s="5" t="s">
        <v>240</v>
      </c>
      <c r="B51" s="5" t="s">
        <v>109</v>
      </c>
      <c r="C51" s="5" t="s">
        <v>110</v>
      </c>
      <c r="D51" s="5" t="s">
        <v>241</v>
      </c>
      <c r="E51" s="5" t="s">
        <v>112</v>
      </c>
      <c r="F51" s="9" t="n">
        <f aca="false">I50</f>
        <v>63153.1052</v>
      </c>
      <c r="G51" s="9" t="n">
        <v>0</v>
      </c>
      <c r="H51" s="9" t="n">
        <v>25825.98</v>
      </c>
      <c r="I51" s="9" t="n">
        <f aca="false">F51+G51-H51</f>
        <v>37327.1252</v>
      </c>
      <c r="J51" s="5" t="s">
        <v>101</v>
      </c>
      <c r="K51" s="5" t="s">
        <v>2</v>
      </c>
      <c r="L51" s="5" t="s">
        <v>3</v>
      </c>
      <c r="M51" s="5" t="s">
        <v>113</v>
      </c>
      <c r="N51" s="10"/>
    </row>
    <row r="52" customFormat="false" ht="15.75" hidden="true" customHeight="true" outlineLevel="0" collapsed="false">
      <c r="A52" s="5" t="s">
        <v>242</v>
      </c>
      <c r="B52" s="5" t="s">
        <v>115</v>
      </c>
      <c r="C52" s="5" t="s">
        <v>116</v>
      </c>
      <c r="D52" s="5" t="s">
        <v>243</v>
      </c>
      <c r="E52" s="5" t="s">
        <v>118</v>
      </c>
      <c r="F52" s="9" t="n">
        <f aca="false">I51</f>
        <v>37327.1252</v>
      </c>
      <c r="G52" s="9" t="n">
        <v>0</v>
      </c>
      <c r="H52" s="9" t="n">
        <v>853.38</v>
      </c>
      <c r="I52" s="9" t="n">
        <f aca="false">F52+G52-H52</f>
        <v>36473.7452</v>
      </c>
      <c r="J52" s="5" t="s">
        <v>101</v>
      </c>
      <c r="K52" s="5" t="s">
        <v>2</v>
      </c>
      <c r="L52" s="5" t="s">
        <v>3</v>
      </c>
      <c r="M52" s="5" t="s">
        <v>119</v>
      </c>
      <c r="N52" s="10"/>
    </row>
    <row r="53" customFormat="false" ht="15.75" hidden="true" customHeight="true" outlineLevel="0" collapsed="false">
      <c r="A53" s="5" t="s">
        <v>244</v>
      </c>
      <c r="B53" s="5" t="s">
        <v>146</v>
      </c>
      <c r="C53" s="5" t="s">
        <v>147</v>
      </c>
      <c r="D53" s="5" t="s">
        <v>245</v>
      </c>
      <c r="E53" s="5" t="s">
        <v>149</v>
      </c>
      <c r="F53" s="9" t="n">
        <f aca="false">I52</f>
        <v>36473.7452</v>
      </c>
      <c r="G53" s="9" t="n">
        <v>0</v>
      </c>
      <c r="H53" s="9" t="n">
        <v>3153.4</v>
      </c>
      <c r="I53" s="9" t="n">
        <f aca="false">F53+G53-H53</f>
        <v>33320.3452</v>
      </c>
      <c r="J53" s="5" t="s">
        <v>101</v>
      </c>
      <c r="K53" s="5" t="s">
        <v>2</v>
      </c>
      <c r="L53" s="5" t="s">
        <v>3</v>
      </c>
      <c r="M53" s="5" t="s">
        <v>150</v>
      </c>
      <c r="N53" s="10"/>
    </row>
    <row r="54" customFormat="false" ht="15.75" hidden="false" customHeight="true" outlineLevel="0" collapsed="false">
      <c r="A54" s="5" t="s">
        <v>246</v>
      </c>
      <c r="B54" s="5" t="s">
        <v>226</v>
      </c>
      <c r="C54" s="5" t="s">
        <v>227</v>
      </c>
      <c r="D54" s="5" t="s">
        <v>247</v>
      </c>
      <c r="E54" s="5" t="s">
        <v>226</v>
      </c>
      <c r="F54" s="9" t="n">
        <f aca="false">I53</f>
        <v>33320.3452</v>
      </c>
      <c r="G54" s="9" t="n">
        <v>23084.16</v>
      </c>
      <c r="H54" s="9" t="n">
        <v>0</v>
      </c>
      <c r="I54" s="9" t="n">
        <f aca="false">F54+G54-H54</f>
        <v>56404.5052</v>
      </c>
      <c r="J54" s="5" t="s">
        <v>101</v>
      </c>
      <c r="K54" s="5" t="s">
        <v>2</v>
      </c>
      <c r="L54" s="5" t="s">
        <v>3</v>
      </c>
      <c r="M54" s="5" t="s">
        <v>155</v>
      </c>
      <c r="N54" s="10"/>
    </row>
    <row r="55" customFormat="false" ht="15.75" hidden="false" customHeight="true" outlineLevel="0" collapsed="false">
      <c r="A55" s="5" t="s">
        <v>246</v>
      </c>
      <c r="B55" s="5" t="s">
        <v>152</v>
      </c>
      <c r="C55" s="5" t="s">
        <v>153</v>
      </c>
      <c r="D55" s="5" t="s">
        <v>248</v>
      </c>
      <c r="E55" s="5" t="s">
        <v>152</v>
      </c>
      <c r="F55" s="9" t="n">
        <f aca="false">I54</f>
        <v>56404.5052</v>
      </c>
      <c r="G55" s="9" t="n">
        <v>15389.46</v>
      </c>
      <c r="H55" s="9" t="n">
        <v>0</v>
      </c>
      <c r="I55" s="9" t="n">
        <f aca="false">F55+G55-H55</f>
        <v>71793.9652</v>
      </c>
      <c r="J55" s="5" t="s">
        <v>101</v>
      </c>
      <c r="K55" s="5" t="s">
        <v>2</v>
      </c>
      <c r="L55" s="5" t="s">
        <v>3</v>
      </c>
      <c r="M55" s="5" t="s">
        <v>155</v>
      </c>
      <c r="N55" s="10"/>
    </row>
    <row r="56" customFormat="false" ht="15.75" hidden="false" customHeight="true" outlineLevel="0" collapsed="false">
      <c r="A56" s="5" t="s">
        <v>249</v>
      </c>
      <c r="B56" s="5" t="s">
        <v>160</v>
      </c>
      <c r="C56" s="5" t="s">
        <v>161</v>
      </c>
      <c r="D56" s="5" t="s">
        <v>250</v>
      </c>
      <c r="E56" s="11" t="s">
        <v>167</v>
      </c>
      <c r="F56" s="9" t="n">
        <f aca="false">I55</f>
        <v>71793.9652</v>
      </c>
      <c r="G56" s="9" t="n">
        <v>4324.46</v>
      </c>
      <c r="H56" s="9" t="n">
        <v>0</v>
      </c>
      <c r="I56" s="9" t="n">
        <f aca="false">F56+G56-H56</f>
        <v>76118.4252</v>
      </c>
      <c r="J56" s="5" t="s">
        <v>101</v>
      </c>
      <c r="K56" s="5" t="s">
        <v>2</v>
      </c>
      <c r="L56" s="5" t="s">
        <v>3</v>
      </c>
      <c r="M56" s="5" t="s">
        <v>155</v>
      </c>
      <c r="N56" s="10"/>
    </row>
    <row r="57" customFormat="false" ht="15.75" hidden="true" customHeight="true" outlineLevel="0" collapsed="false">
      <c r="A57" s="5" t="s">
        <v>251</v>
      </c>
      <c r="B57" s="5" t="s">
        <v>121</v>
      </c>
      <c r="C57" s="5" t="s">
        <v>122</v>
      </c>
      <c r="D57" s="5" t="s">
        <v>252</v>
      </c>
      <c r="E57" s="5" t="s">
        <v>124</v>
      </c>
      <c r="F57" s="9" t="n">
        <f aca="false">I56</f>
        <v>76118.4252</v>
      </c>
      <c r="G57" s="9" t="n">
        <v>0</v>
      </c>
      <c r="H57" s="9" t="n">
        <v>1499.34</v>
      </c>
      <c r="I57" s="9" t="n">
        <f aca="false">F57+G57-H57</f>
        <v>74619.0852</v>
      </c>
      <c r="J57" s="5" t="s">
        <v>101</v>
      </c>
      <c r="K57" s="5" t="s">
        <v>2</v>
      </c>
      <c r="L57" s="5" t="s">
        <v>3</v>
      </c>
      <c r="M57" s="5" t="s">
        <v>125</v>
      </c>
      <c r="N57" s="10"/>
    </row>
    <row r="58" customFormat="false" ht="15.75" hidden="true" customHeight="true" outlineLevel="0" collapsed="false">
      <c r="A58" s="5" t="s">
        <v>253</v>
      </c>
      <c r="B58" s="12" t="s">
        <v>133</v>
      </c>
      <c r="C58" s="12" t="s">
        <v>134</v>
      </c>
      <c r="D58" s="12" t="s">
        <v>135</v>
      </c>
      <c r="E58" s="12" t="s">
        <v>134</v>
      </c>
      <c r="F58" s="13" t="n">
        <f aca="false">I57</f>
        <v>74619.0852</v>
      </c>
      <c r="G58" s="13" t="n">
        <v>0</v>
      </c>
      <c r="H58" s="13" t="n">
        <v>10.95</v>
      </c>
      <c r="I58" s="13" t="n">
        <f aca="false">F58+G58-H58</f>
        <v>74608.1352</v>
      </c>
      <c r="J58" s="12" t="s">
        <v>101</v>
      </c>
      <c r="K58" s="12" t="s">
        <v>2</v>
      </c>
      <c r="L58" s="12" t="s">
        <v>3</v>
      </c>
      <c r="M58" s="12" t="s">
        <v>131</v>
      </c>
      <c r="N58" s="10"/>
    </row>
    <row r="59" customFormat="false" ht="15.75" hidden="true" customHeight="true" outlineLevel="0" collapsed="false">
      <c r="A59" s="5" t="s">
        <v>254</v>
      </c>
      <c r="B59" s="5" t="s">
        <v>103</v>
      </c>
      <c r="C59" s="5" t="s">
        <v>104</v>
      </c>
      <c r="D59" s="5" t="s">
        <v>255</v>
      </c>
      <c r="E59" s="5" t="s">
        <v>106</v>
      </c>
      <c r="F59" s="9" t="n">
        <f aca="false">I58</f>
        <v>74608.1352</v>
      </c>
      <c r="G59" s="9" t="n">
        <v>0</v>
      </c>
      <c r="H59" s="9" t="n">
        <v>1850.93</v>
      </c>
      <c r="I59" s="9" t="n">
        <f aca="false">F59+G59-H59</f>
        <v>72757.2052</v>
      </c>
      <c r="J59" s="5" t="s">
        <v>101</v>
      </c>
      <c r="K59" s="5" t="s">
        <v>2</v>
      </c>
      <c r="L59" s="5" t="s">
        <v>3</v>
      </c>
      <c r="M59" s="5" t="s">
        <v>107</v>
      </c>
      <c r="N59" s="10"/>
    </row>
    <row r="60" customFormat="false" ht="15.75" hidden="true" customHeight="true" outlineLevel="0" collapsed="false">
      <c r="A60" s="5" t="s">
        <v>256</v>
      </c>
      <c r="B60" s="5" t="s">
        <v>109</v>
      </c>
      <c r="C60" s="5" t="s">
        <v>110</v>
      </c>
      <c r="D60" s="5" t="s">
        <v>257</v>
      </c>
      <c r="E60" s="5" t="s">
        <v>112</v>
      </c>
      <c r="F60" s="9" t="n">
        <f aca="false">I59</f>
        <v>72757.2052</v>
      </c>
      <c r="G60" s="9" t="n">
        <v>0</v>
      </c>
      <c r="H60" s="9" t="n">
        <v>32518.63</v>
      </c>
      <c r="I60" s="9" t="n">
        <f aca="false">F60+G60-H60</f>
        <v>40238.5752</v>
      </c>
      <c r="J60" s="5" t="s">
        <v>101</v>
      </c>
      <c r="K60" s="5" t="s">
        <v>2</v>
      </c>
      <c r="L60" s="5" t="s">
        <v>3</v>
      </c>
      <c r="M60" s="5" t="s">
        <v>113</v>
      </c>
      <c r="N60" s="10"/>
    </row>
    <row r="61" customFormat="false" ht="15.75" hidden="true" customHeight="true" outlineLevel="0" collapsed="false">
      <c r="A61" s="5" t="s">
        <v>258</v>
      </c>
      <c r="B61" s="5" t="s">
        <v>115</v>
      </c>
      <c r="C61" s="5" t="s">
        <v>116</v>
      </c>
      <c r="D61" s="5" t="s">
        <v>259</v>
      </c>
      <c r="E61" s="5" t="s">
        <v>118</v>
      </c>
      <c r="F61" s="9" t="n">
        <f aca="false">I60</f>
        <v>40238.5752</v>
      </c>
      <c r="G61" s="9" t="n">
        <v>0</v>
      </c>
      <c r="H61" s="9" t="n">
        <v>1373.36</v>
      </c>
      <c r="I61" s="9" t="n">
        <f aca="false">F61+G61-H61</f>
        <v>38865.2152</v>
      </c>
      <c r="J61" s="5" t="s">
        <v>101</v>
      </c>
      <c r="K61" s="5" t="s">
        <v>2</v>
      </c>
      <c r="L61" s="5" t="s">
        <v>3</v>
      </c>
      <c r="M61" s="5" t="s">
        <v>119</v>
      </c>
      <c r="N61" s="10"/>
    </row>
    <row r="62" customFormat="false" ht="15.75" hidden="false" customHeight="true" outlineLevel="0" collapsed="false">
      <c r="A62" s="5" t="s">
        <v>260</v>
      </c>
      <c r="B62" s="5" t="s">
        <v>152</v>
      </c>
      <c r="C62" s="5" t="s">
        <v>153</v>
      </c>
      <c r="D62" s="5" t="s">
        <v>261</v>
      </c>
      <c r="E62" s="5" t="s">
        <v>152</v>
      </c>
      <c r="F62" s="9" t="n">
        <f aca="false">I61</f>
        <v>38865.2152</v>
      </c>
      <c r="G62" s="9" t="n">
        <v>21180.64</v>
      </c>
      <c r="H62" s="9" t="n">
        <v>0</v>
      </c>
      <c r="I62" s="9" t="n">
        <f aca="false">F62+G62-H62</f>
        <v>60045.8552</v>
      </c>
      <c r="J62" s="5" t="s">
        <v>101</v>
      </c>
      <c r="K62" s="5" t="s">
        <v>2</v>
      </c>
      <c r="L62" s="5" t="s">
        <v>3</v>
      </c>
      <c r="M62" s="5" t="s">
        <v>155</v>
      </c>
      <c r="N62" s="10"/>
    </row>
    <row r="63" customFormat="false" ht="15.75" hidden="false" customHeight="true" outlineLevel="0" collapsed="false">
      <c r="A63" s="5" t="s">
        <v>260</v>
      </c>
      <c r="B63" s="5" t="s">
        <v>156</v>
      </c>
      <c r="C63" s="5" t="s">
        <v>157</v>
      </c>
      <c r="D63" s="5" t="s">
        <v>262</v>
      </c>
      <c r="E63" s="5" t="s">
        <v>156</v>
      </c>
      <c r="F63" s="9" t="n">
        <f aca="false">I62</f>
        <v>60045.8552</v>
      </c>
      <c r="G63" s="9" t="n">
        <v>14120.46</v>
      </c>
      <c r="H63" s="9" t="n">
        <v>0</v>
      </c>
      <c r="I63" s="9" t="n">
        <f aca="false">F63+G63-H63</f>
        <v>74166.3152</v>
      </c>
      <c r="J63" s="5" t="s">
        <v>101</v>
      </c>
      <c r="K63" s="5" t="s">
        <v>2</v>
      </c>
      <c r="L63" s="5" t="s">
        <v>3</v>
      </c>
      <c r="M63" s="5" t="s">
        <v>155</v>
      </c>
      <c r="N63" s="10"/>
    </row>
    <row r="64" customFormat="false" ht="15.75" hidden="false" customHeight="true" outlineLevel="0" collapsed="false">
      <c r="A64" s="5" t="s">
        <v>263</v>
      </c>
      <c r="B64" s="5" t="s">
        <v>160</v>
      </c>
      <c r="C64" s="5" t="s">
        <v>161</v>
      </c>
      <c r="D64" s="5" t="s">
        <v>264</v>
      </c>
      <c r="E64" s="5" t="s">
        <v>213</v>
      </c>
      <c r="F64" s="9" t="n">
        <f aca="false">I63</f>
        <v>74166.3152</v>
      </c>
      <c r="G64" s="9" t="n">
        <v>4569.89</v>
      </c>
      <c r="H64" s="9" t="n">
        <v>0</v>
      </c>
      <c r="I64" s="9" t="n">
        <f aca="false">F64+G64-H64</f>
        <v>78736.2052</v>
      </c>
      <c r="J64" s="5" t="s">
        <v>101</v>
      </c>
      <c r="K64" s="5" t="s">
        <v>2</v>
      </c>
      <c r="L64" s="5" t="s">
        <v>3</v>
      </c>
      <c r="M64" s="5" t="s">
        <v>155</v>
      </c>
      <c r="N64" s="10"/>
    </row>
    <row r="65" customFormat="false" ht="15.75" hidden="true" customHeight="true" outlineLevel="0" collapsed="false">
      <c r="A65" s="5" t="s">
        <v>265</v>
      </c>
      <c r="B65" s="5" t="s">
        <v>121</v>
      </c>
      <c r="C65" s="5" t="s">
        <v>122</v>
      </c>
      <c r="D65" s="5" t="s">
        <v>266</v>
      </c>
      <c r="E65" s="5" t="s">
        <v>124</v>
      </c>
      <c r="F65" s="9" t="n">
        <f aca="false">I64</f>
        <v>78736.2052</v>
      </c>
      <c r="G65" s="9" t="n">
        <v>0</v>
      </c>
      <c r="H65" s="9" t="n">
        <v>1599.81</v>
      </c>
      <c r="I65" s="9" t="n">
        <f aca="false">F65+G65-H65</f>
        <v>77136.3952</v>
      </c>
      <c r="J65" s="5" t="s">
        <v>101</v>
      </c>
      <c r="K65" s="5" t="s">
        <v>2</v>
      </c>
      <c r="L65" s="5" t="s">
        <v>3</v>
      </c>
      <c r="M65" s="5" t="s">
        <v>125</v>
      </c>
      <c r="N65" s="10"/>
    </row>
    <row r="66" customFormat="false" ht="15.75" hidden="true" customHeight="true" outlineLevel="0" collapsed="false">
      <c r="A66" s="5" t="s">
        <v>267</v>
      </c>
      <c r="B66" s="5" t="s">
        <v>194</v>
      </c>
      <c r="C66" s="5" t="s">
        <v>195</v>
      </c>
      <c r="D66" s="5" t="s">
        <v>268</v>
      </c>
      <c r="E66" s="5" t="s">
        <v>197</v>
      </c>
      <c r="F66" s="9" t="n">
        <f aca="false">I65</f>
        <v>77136.3952</v>
      </c>
      <c r="G66" s="9" t="n">
        <v>0</v>
      </c>
      <c r="H66" s="9" t="n">
        <f aca="false">N66</f>
        <v>2271.2774</v>
      </c>
      <c r="I66" s="9" t="n">
        <f aca="false">F66+G66-H66</f>
        <v>74865.1178</v>
      </c>
      <c r="J66" s="5" t="s">
        <v>101</v>
      </c>
      <c r="K66" s="5" t="s">
        <v>2</v>
      </c>
      <c r="L66" s="5" t="s">
        <v>3</v>
      </c>
      <c r="M66" s="5" t="s">
        <v>198</v>
      </c>
      <c r="N66" s="5" t="n">
        <v>2271.2774</v>
      </c>
    </row>
    <row r="67" customFormat="false" ht="15.75" hidden="true" customHeight="true" outlineLevel="0" collapsed="false">
      <c r="A67" s="5" t="s">
        <v>269</v>
      </c>
      <c r="B67" s="5" t="s">
        <v>127</v>
      </c>
      <c r="C67" s="5" t="s">
        <v>128</v>
      </c>
      <c r="D67" s="5" t="s">
        <v>270</v>
      </c>
      <c r="E67" s="11" t="s">
        <v>130</v>
      </c>
      <c r="F67" s="9" t="n">
        <f aca="false">I66</f>
        <v>74865.1178</v>
      </c>
      <c r="G67" s="9" t="n">
        <v>0</v>
      </c>
      <c r="H67" s="9" t="n">
        <v>600.9</v>
      </c>
      <c r="I67" s="9" t="n">
        <f aca="false">F67+G67-H67</f>
        <v>74264.2178</v>
      </c>
      <c r="J67" s="5" t="s">
        <v>101</v>
      </c>
      <c r="K67" s="5" t="s">
        <v>2</v>
      </c>
      <c r="L67" s="5" t="s">
        <v>3</v>
      </c>
      <c r="M67" s="5" t="s">
        <v>131</v>
      </c>
      <c r="N67" s="10"/>
    </row>
    <row r="68" customFormat="false" ht="15.75" hidden="true" customHeight="true" outlineLevel="0" collapsed="false">
      <c r="A68" s="5" t="s">
        <v>269</v>
      </c>
      <c r="B68" s="12" t="s">
        <v>133</v>
      </c>
      <c r="C68" s="12" t="s">
        <v>134</v>
      </c>
      <c r="D68" s="12" t="s">
        <v>135</v>
      </c>
      <c r="E68" s="12" t="s">
        <v>134</v>
      </c>
      <c r="F68" s="13" t="n">
        <f aca="false">I67</f>
        <v>74264.2178</v>
      </c>
      <c r="G68" s="13" t="n">
        <v>0</v>
      </c>
      <c r="H68" s="13" t="n">
        <v>10.95</v>
      </c>
      <c r="I68" s="13" t="n">
        <f aca="false">F68+G68-H68</f>
        <v>74253.2678</v>
      </c>
      <c r="J68" s="12" t="s">
        <v>101</v>
      </c>
      <c r="K68" s="12" t="s">
        <v>2</v>
      </c>
      <c r="L68" s="12" t="s">
        <v>3</v>
      </c>
      <c r="M68" s="12" t="s">
        <v>131</v>
      </c>
      <c r="N68" s="10"/>
    </row>
    <row r="69" customFormat="false" ht="15.75" hidden="true" customHeight="true" outlineLevel="0" collapsed="false">
      <c r="A69" s="5" t="s">
        <v>271</v>
      </c>
      <c r="B69" s="5" t="s">
        <v>103</v>
      </c>
      <c r="C69" s="5" t="s">
        <v>104</v>
      </c>
      <c r="D69" s="5" t="s">
        <v>272</v>
      </c>
      <c r="E69" s="5" t="s">
        <v>106</v>
      </c>
      <c r="F69" s="9" t="n">
        <f aca="false">I68</f>
        <v>74253.2678</v>
      </c>
      <c r="G69" s="9" t="n">
        <v>0</v>
      </c>
      <c r="H69" s="9" t="n">
        <v>1849.84</v>
      </c>
      <c r="I69" s="9" t="n">
        <f aca="false">F69+G69-H69</f>
        <v>72403.4278</v>
      </c>
      <c r="J69" s="5" t="s">
        <v>101</v>
      </c>
      <c r="K69" s="5" t="s">
        <v>2</v>
      </c>
      <c r="L69" s="5" t="s">
        <v>3</v>
      </c>
      <c r="M69" s="5" t="s">
        <v>107</v>
      </c>
      <c r="N69" s="10"/>
    </row>
    <row r="70" customFormat="false" ht="15.75" hidden="true" customHeight="true" outlineLevel="0" collapsed="false">
      <c r="A70" s="5" t="s">
        <v>273</v>
      </c>
      <c r="B70" s="5" t="s">
        <v>109</v>
      </c>
      <c r="C70" s="5" t="s">
        <v>110</v>
      </c>
      <c r="D70" s="5" t="s">
        <v>274</v>
      </c>
      <c r="E70" s="5" t="s">
        <v>112</v>
      </c>
      <c r="F70" s="9" t="n">
        <f aca="false">I69</f>
        <v>72403.4278</v>
      </c>
      <c r="G70" s="9" t="n">
        <v>0</v>
      </c>
      <c r="H70" s="9" t="n">
        <v>32026.94</v>
      </c>
      <c r="I70" s="9" t="n">
        <f aca="false">F70+G70-H70</f>
        <v>40376.4878</v>
      </c>
      <c r="J70" s="5" t="s">
        <v>101</v>
      </c>
      <c r="K70" s="5" t="s">
        <v>2</v>
      </c>
      <c r="L70" s="5" t="s">
        <v>3</v>
      </c>
      <c r="M70" s="5" t="s">
        <v>113</v>
      </c>
      <c r="N70" s="10"/>
    </row>
    <row r="71" customFormat="false" ht="15.75" hidden="true" customHeight="true" outlineLevel="0" collapsed="false">
      <c r="A71" s="5" t="s">
        <v>275</v>
      </c>
      <c r="B71" s="5" t="s">
        <v>115</v>
      </c>
      <c r="C71" s="5" t="s">
        <v>116</v>
      </c>
      <c r="D71" s="5" t="s">
        <v>276</v>
      </c>
      <c r="E71" s="5" t="s">
        <v>118</v>
      </c>
      <c r="F71" s="9" t="n">
        <f aca="false">I70</f>
        <v>40376.4878</v>
      </c>
      <c r="G71" s="9" t="n">
        <v>0</v>
      </c>
      <c r="H71" s="9" t="n">
        <v>967.74</v>
      </c>
      <c r="I71" s="9" t="n">
        <f aca="false">F71+G71-H71</f>
        <v>39408.7478</v>
      </c>
      <c r="J71" s="5" t="s">
        <v>101</v>
      </c>
      <c r="K71" s="5" t="s">
        <v>2</v>
      </c>
      <c r="L71" s="5" t="s">
        <v>3</v>
      </c>
      <c r="M71" s="5" t="s">
        <v>119</v>
      </c>
      <c r="N71" s="10"/>
    </row>
    <row r="72" customFormat="false" ht="15.75" hidden="false" customHeight="true" outlineLevel="0" collapsed="false">
      <c r="A72" s="5" t="s">
        <v>277</v>
      </c>
      <c r="B72" s="5" t="s">
        <v>156</v>
      </c>
      <c r="C72" s="5" t="s">
        <v>157</v>
      </c>
      <c r="D72" s="5" t="s">
        <v>278</v>
      </c>
      <c r="E72" s="5" t="s">
        <v>156</v>
      </c>
      <c r="F72" s="9" t="n">
        <f aca="false">I71</f>
        <v>39408.7478</v>
      </c>
      <c r="G72" s="9" t="n">
        <v>26177.98</v>
      </c>
      <c r="H72" s="9" t="n">
        <v>0</v>
      </c>
      <c r="I72" s="9" t="n">
        <f aca="false">F72+G72-H72</f>
        <v>65586.7278</v>
      </c>
      <c r="J72" s="5" t="s">
        <v>101</v>
      </c>
      <c r="K72" s="5" t="s">
        <v>2</v>
      </c>
      <c r="L72" s="5" t="s">
        <v>3</v>
      </c>
      <c r="M72" s="5" t="s">
        <v>155</v>
      </c>
      <c r="N72" s="10"/>
    </row>
    <row r="73" customFormat="false" ht="15.75" hidden="false" customHeight="true" outlineLevel="0" collapsed="false">
      <c r="A73" s="5" t="s">
        <v>277</v>
      </c>
      <c r="B73" s="5" t="s">
        <v>186</v>
      </c>
      <c r="C73" s="5" t="s">
        <v>187</v>
      </c>
      <c r="D73" s="5" t="s">
        <v>279</v>
      </c>
      <c r="E73" s="5" t="s">
        <v>186</v>
      </c>
      <c r="F73" s="9" t="n">
        <f aca="false">I72</f>
        <v>65586.7278</v>
      </c>
      <c r="G73" s="9" t="n">
        <v>17451.38</v>
      </c>
      <c r="H73" s="9" t="n">
        <v>0</v>
      </c>
      <c r="I73" s="9" t="n">
        <f aca="false">F73+G73-H73</f>
        <v>83038.1078</v>
      </c>
      <c r="J73" s="5" t="s">
        <v>101</v>
      </c>
      <c r="K73" s="5" t="s">
        <v>2</v>
      </c>
      <c r="L73" s="5" t="s">
        <v>3</v>
      </c>
      <c r="M73" s="5" t="s">
        <v>155</v>
      </c>
      <c r="N73" s="10"/>
    </row>
    <row r="74" customFormat="false" ht="15.75" hidden="false" customHeight="true" outlineLevel="0" collapsed="false">
      <c r="A74" s="5" t="s">
        <v>280</v>
      </c>
      <c r="B74" s="5" t="s">
        <v>160</v>
      </c>
      <c r="C74" s="5" t="s">
        <v>161</v>
      </c>
      <c r="D74" s="5" t="s">
        <v>281</v>
      </c>
      <c r="E74" s="5" t="s">
        <v>213</v>
      </c>
      <c r="F74" s="9" t="n">
        <f aca="false">I73</f>
        <v>83038.1078</v>
      </c>
      <c r="G74" s="9" t="n">
        <v>4897.34</v>
      </c>
      <c r="H74" s="9" t="n">
        <v>0</v>
      </c>
      <c r="I74" s="9" t="n">
        <f aca="false">F74+G74-H74</f>
        <v>87935.4478</v>
      </c>
      <c r="J74" s="5" t="s">
        <v>101</v>
      </c>
      <c r="K74" s="5" t="s">
        <v>2</v>
      </c>
      <c r="L74" s="5" t="s">
        <v>3</v>
      </c>
      <c r="M74" s="5" t="s">
        <v>155</v>
      </c>
      <c r="N74" s="10"/>
    </row>
    <row r="75" customFormat="false" ht="15.75" hidden="false" customHeight="true" outlineLevel="0" collapsed="false">
      <c r="A75" s="5" t="s">
        <v>282</v>
      </c>
      <c r="B75" s="5" t="s">
        <v>164</v>
      </c>
      <c r="C75" s="5" t="s">
        <v>165</v>
      </c>
      <c r="D75" s="5" t="s">
        <v>283</v>
      </c>
      <c r="E75" s="11" t="s">
        <v>167</v>
      </c>
      <c r="F75" s="9" t="n">
        <f aca="false">I74</f>
        <v>87935.4478</v>
      </c>
      <c r="G75" s="9" t="n">
        <v>838.36</v>
      </c>
      <c r="H75" s="9" t="n">
        <v>0</v>
      </c>
      <c r="I75" s="9" t="n">
        <f aca="false">F75+G75-H75</f>
        <v>88773.8078</v>
      </c>
      <c r="J75" s="5" t="s">
        <v>101</v>
      </c>
      <c r="K75" s="5" t="s">
        <v>2</v>
      </c>
      <c r="L75" s="5" t="s">
        <v>3</v>
      </c>
      <c r="M75" s="5" t="s">
        <v>155</v>
      </c>
      <c r="N75" s="10"/>
    </row>
    <row r="76" customFormat="false" ht="15.75" hidden="true" customHeight="true" outlineLevel="0" collapsed="false">
      <c r="A76" s="5" t="s">
        <v>284</v>
      </c>
      <c r="B76" s="5" t="s">
        <v>121</v>
      </c>
      <c r="C76" s="5" t="s">
        <v>122</v>
      </c>
      <c r="D76" s="5" t="s">
        <v>285</v>
      </c>
      <c r="E76" s="5" t="s">
        <v>124</v>
      </c>
      <c r="F76" s="9" t="n">
        <f aca="false">I75</f>
        <v>88773.8078</v>
      </c>
      <c r="G76" s="9" t="n">
        <v>0</v>
      </c>
      <c r="H76" s="9" t="n">
        <v>1699.83</v>
      </c>
      <c r="I76" s="9" t="n">
        <f aca="false">F76+G76-H76</f>
        <v>87073.9778</v>
      </c>
      <c r="J76" s="5" t="s">
        <v>101</v>
      </c>
      <c r="K76" s="5" t="s">
        <v>2</v>
      </c>
      <c r="L76" s="5" t="s">
        <v>3</v>
      </c>
      <c r="M76" s="5" t="s">
        <v>125</v>
      </c>
      <c r="N76" s="10"/>
    </row>
    <row r="77" customFormat="false" ht="15.75" hidden="true" customHeight="true" outlineLevel="0" collapsed="false">
      <c r="A77" s="5" t="s">
        <v>286</v>
      </c>
      <c r="B77" s="12" t="s">
        <v>133</v>
      </c>
      <c r="C77" s="12" t="s">
        <v>134</v>
      </c>
      <c r="D77" s="12" t="s">
        <v>135</v>
      </c>
      <c r="E77" s="12" t="s">
        <v>134</v>
      </c>
      <c r="F77" s="13" t="n">
        <f aca="false">I76</f>
        <v>87073.9778</v>
      </c>
      <c r="G77" s="13" t="n">
        <v>0</v>
      </c>
      <c r="H77" s="13" t="n">
        <v>10.95</v>
      </c>
      <c r="I77" s="13" t="n">
        <f aca="false">F77+G77-H77</f>
        <v>87063.0278</v>
      </c>
      <c r="J77" s="12" t="s">
        <v>101</v>
      </c>
      <c r="K77" s="12" t="s">
        <v>2</v>
      </c>
      <c r="L77" s="12" t="s">
        <v>3</v>
      </c>
      <c r="M77" s="12" t="s">
        <v>131</v>
      </c>
      <c r="N77" s="10"/>
    </row>
    <row r="78" customFormat="false" ht="15.75" hidden="true" customHeight="true" outlineLevel="0" collapsed="false">
      <c r="A78" s="5" t="s">
        <v>287</v>
      </c>
      <c r="B78" s="5" t="s">
        <v>103</v>
      </c>
      <c r="C78" s="5" t="s">
        <v>104</v>
      </c>
      <c r="D78" s="5" t="s">
        <v>288</v>
      </c>
      <c r="E78" s="5" t="s">
        <v>106</v>
      </c>
      <c r="F78" s="9" t="n">
        <f aca="false">I77</f>
        <v>87063.0278</v>
      </c>
      <c r="G78" s="9" t="n">
        <v>0</v>
      </c>
      <c r="H78" s="9" t="n">
        <v>1850.38</v>
      </c>
      <c r="I78" s="9" t="n">
        <f aca="false">F78+G78-H78</f>
        <v>85212.6478</v>
      </c>
      <c r="J78" s="5" t="s">
        <v>101</v>
      </c>
      <c r="K78" s="5" t="s">
        <v>2</v>
      </c>
      <c r="L78" s="5" t="s">
        <v>3</v>
      </c>
      <c r="M78" s="5" t="s">
        <v>107</v>
      </c>
      <c r="N78" s="10"/>
    </row>
    <row r="79" customFormat="false" ht="15.75" hidden="true" customHeight="true" outlineLevel="0" collapsed="false">
      <c r="A79" s="5" t="s">
        <v>289</v>
      </c>
      <c r="B79" s="5" t="s">
        <v>109</v>
      </c>
      <c r="C79" s="5" t="s">
        <v>110</v>
      </c>
      <c r="D79" s="5" t="s">
        <v>290</v>
      </c>
      <c r="E79" s="5" t="s">
        <v>112</v>
      </c>
      <c r="F79" s="9" t="n">
        <f aca="false">I78</f>
        <v>85212.6478</v>
      </c>
      <c r="G79" s="9" t="n">
        <v>0</v>
      </c>
      <c r="H79" s="9" t="n">
        <v>38959.9</v>
      </c>
      <c r="I79" s="9" t="n">
        <f aca="false">F79+G79-H79</f>
        <v>46252.7478</v>
      </c>
      <c r="J79" s="5" t="s">
        <v>101</v>
      </c>
      <c r="K79" s="5" t="s">
        <v>2</v>
      </c>
      <c r="L79" s="5" t="s">
        <v>3</v>
      </c>
      <c r="M79" s="5" t="s">
        <v>113</v>
      </c>
      <c r="N79" s="10"/>
    </row>
    <row r="80" customFormat="false" ht="15.75" hidden="true" customHeight="true" outlineLevel="0" collapsed="false">
      <c r="A80" s="5" t="s">
        <v>291</v>
      </c>
      <c r="B80" s="5" t="s">
        <v>115</v>
      </c>
      <c r="C80" s="5" t="s">
        <v>116</v>
      </c>
      <c r="D80" s="5" t="s">
        <v>292</v>
      </c>
      <c r="E80" s="5" t="s">
        <v>118</v>
      </c>
      <c r="F80" s="9" t="n">
        <f aca="false">I79</f>
        <v>46252.7478</v>
      </c>
      <c r="G80" s="9" t="n">
        <v>0</v>
      </c>
      <c r="H80" s="9" t="n">
        <v>1029.79</v>
      </c>
      <c r="I80" s="9" t="n">
        <f aca="false">F80+G80-H80</f>
        <v>45222.9578</v>
      </c>
      <c r="J80" s="5" t="s">
        <v>101</v>
      </c>
      <c r="K80" s="5" t="s">
        <v>2</v>
      </c>
      <c r="L80" s="5" t="s">
        <v>3</v>
      </c>
      <c r="M80" s="5" t="s">
        <v>119</v>
      </c>
      <c r="N80" s="10"/>
    </row>
    <row r="81" customFormat="false" ht="15.75" hidden="false" customHeight="true" outlineLevel="0" collapsed="false">
      <c r="A81" s="5" t="s">
        <v>293</v>
      </c>
      <c r="B81" s="5" t="s">
        <v>179</v>
      </c>
      <c r="C81" s="5" t="s">
        <v>180</v>
      </c>
      <c r="D81" s="5" t="s">
        <v>294</v>
      </c>
      <c r="E81" s="5" t="s">
        <v>182</v>
      </c>
      <c r="F81" s="9" t="n">
        <f aca="false">I80</f>
        <v>45222.9578</v>
      </c>
      <c r="G81" s="9" t="n">
        <v>29999.59</v>
      </c>
      <c r="H81" s="9" t="n">
        <v>0</v>
      </c>
      <c r="I81" s="9" t="n">
        <f aca="false">F81+G81-H81</f>
        <v>75222.5478</v>
      </c>
      <c r="J81" s="5" t="s">
        <v>101</v>
      </c>
      <c r="K81" s="5" t="s">
        <v>2</v>
      </c>
      <c r="L81" s="5" t="s">
        <v>3</v>
      </c>
      <c r="M81" s="5" t="s">
        <v>183</v>
      </c>
      <c r="N81" s="10"/>
    </row>
    <row r="82" customFormat="false" ht="15.75" hidden="false" customHeight="true" outlineLevel="0" collapsed="false">
      <c r="A82" s="5" t="s">
        <v>295</v>
      </c>
      <c r="B82" s="5" t="s">
        <v>186</v>
      </c>
      <c r="C82" s="5" t="s">
        <v>187</v>
      </c>
      <c r="D82" s="5" t="s">
        <v>296</v>
      </c>
      <c r="E82" s="5" t="s">
        <v>186</v>
      </c>
      <c r="F82" s="9" t="n">
        <f aca="false">I81</f>
        <v>75222.5478</v>
      </c>
      <c r="G82" s="9" t="n">
        <v>27117.17</v>
      </c>
      <c r="H82" s="9" t="n">
        <v>0</v>
      </c>
      <c r="I82" s="9" t="n">
        <f aca="false">F82+G82-H82</f>
        <v>102339.7178</v>
      </c>
      <c r="J82" s="5" t="s">
        <v>101</v>
      </c>
      <c r="K82" s="5" t="s">
        <v>2</v>
      </c>
      <c r="L82" s="5" t="s">
        <v>3</v>
      </c>
      <c r="M82" s="5" t="s">
        <v>155</v>
      </c>
      <c r="N82" s="10"/>
    </row>
    <row r="83" customFormat="false" ht="15.75" hidden="false" customHeight="true" outlineLevel="0" collapsed="false">
      <c r="A83" s="5" t="s">
        <v>295</v>
      </c>
      <c r="B83" s="5" t="s">
        <v>208</v>
      </c>
      <c r="C83" s="5" t="s">
        <v>209</v>
      </c>
      <c r="D83" s="5" t="s">
        <v>297</v>
      </c>
      <c r="E83" s="5" t="s">
        <v>208</v>
      </c>
      <c r="F83" s="9" t="n">
        <f aca="false">I82</f>
        <v>102339.7178</v>
      </c>
      <c r="G83" s="9" t="n">
        <v>18078.9</v>
      </c>
      <c r="H83" s="9" t="n">
        <v>0</v>
      </c>
      <c r="I83" s="9" t="n">
        <f aca="false">F83+G83-H83</f>
        <v>120418.6178</v>
      </c>
      <c r="J83" s="5" t="s">
        <v>101</v>
      </c>
      <c r="K83" s="5" t="s">
        <v>2</v>
      </c>
      <c r="L83" s="5" t="s">
        <v>3</v>
      </c>
      <c r="M83" s="5" t="s">
        <v>155</v>
      </c>
      <c r="N83" s="10"/>
    </row>
    <row r="84" customFormat="false" ht="15.75" hidden="false" customHeight="true" outlineLevel="0" collapsed="false">
      <c r="A84" s="5" t="s">
        <v>298</v>
      </c>
      <c r="B84" s="5" t="s">
        <v>160</v>
      </c>
      <c r="C84" s="5" t="s">
        <v>161</v>
      </c>
      <c r="D84" s="5" t="s">
        <v>299</v>
      </c>
      <c r="E84" s="11" t="s">
        <v>167</v>
      </c>
      <c r="F84" s="9" t="n">
        <f aca="false">I83</f>
        <v>120418.6178</v>
      </c>
      <c r="G84" s="9" t="n">
        <v>5180.23</v>
      </c>
      <c r="H84" s="9" t="n">
        <v>0</v>
      </c>
      <c r="I84" s="9" t="n">
        <f aca="false">F84+G84-H84</f>
        <v>125598.8478</v>
      </c>
      <c r="J84" s="5" t="s">
        <v>101</v>
      </c>
      <c r="K84" s="5" t="s">
        <v>2</v>
      </c>
      <c r="L84" s="5" t="s">
        <v>3</v>
      </c>
      <c r="M84" s="5" t="s">
        <v>155</v>
      </c>
      <c r="N84" s="10"/>
    </row>
    <row r="85" customFormat="false" ht="15.75" hidden="true" customHeight="true" outlineLevel="0" collapsed="false">
      <c r="A85" s="5" t="s">
        <v>300</v>
      </c>
      <c r="B85" s="5" t="s">
        <v>121</v>
      </c>
      <c r="C85" s="5" t="s">
        <v>122</v>
      </c>
      <c r="D85" s="5" t="s">
        <v>301</v>
      </c>
      <c r="E85" s="5" t="s">
        <v>124</v>
      </c>
      <c r="F85" s="9" t="n">
        <f aca="false">I84</f>
        <v>125598.8478</v>
      </c>
      <c r="G85" s="9" t="n">
        <v>0</v>
      </c>
      <c r="H85" s="9" t="n">
        <v>1800.08</v>
      </c>
      <c r="I85" s="9" t="n">
        <f aca="false">F85+G85-H85</f>
        <v>123798.7678</v>
      </c>
      <c r="J85" s="5" t="s">
        <v>101</v>
      </c>
      <c r="K85" s="5" t="s">
        <v>2</v>
      </c>
      <c r="L85" s="5" t="s">
        <v>3</v>
      </c>
      <c r="M85" s="5" t="s">
        <v>125</v>
      </c>
      <c r="N85" s="10"/>
    </row>
    <row r="86" customFormat="false" ht="15.75" hidden="true" customHeight="true" outlineLevel="0" collapsed="false">
      <c r="A86" s="5" t="s">
        <v>302</v>
      </c>
      <c r="B86" s="5" t="s">
        <v>194</v>
      </c>
      <c r="C86" s="5" t="s">
        <v>195</v>
      </c>
      <c r="D86" s="5" t="s">
        <v>303</v>
      </c>
      <c r="E86" s="5" t="s">
        <v>197</v>
      </c>
      <c r="F86" s="9" t="n">
        <f aca="false">I85</f>
        <v>123798.7678</v>
      </c>
      <c r="G86" s="9" t="n">
        <v>0</v>
      </c>
      <c r="H86" s="9" t="n">
        <f aca="false">N86</f>
        <v>2519.5674</v>
      </c>
      <c r="I86" s="9" t="n">
        <f aca="false">F86+G86-H86</f>
        <v>121279.2004</v>
      </c>
      <c r="J86" s="5" t="s">
        <v>101</v>
      </c>
      <c r="K86" s="5" t="s">
        <v>2</v>
      </c>
      <c r="L86" s="5" t="s">
        <v>3</v>
      </c>
      <c r="M86" s="5" t="s">
        <v>198</v>
      </c>
      <c r="N86" s="5" t="n">
        <v>2519.5674</v>
      </c>
    </row>
    <row r="87" customFormat="false" ht="15.75" hidden="true" customHeight="true" outlineLevel="0" collapsed="false">
      <c r="A87" s="19" t="n">
        <v>44895</v>
      </c>
      <c r="B87" s="12" t="s">
        <v>133</v>
      </c>
      <c r="C87" s="12" t="s">
        <v>134</v>
      </c>
      <c r="D87" s="12" t="s">
        <v>135</v>
      </c>
      <c r="E87" s="12" t="s">
        <v>134</v>
      </c>
      <c r="F87" s="13" t="n">
        <f aca="false">I86</f>
        <v>121279.2004</v>
      </c>
      <c r="G87" s="13" t="n">
        <v>0</v>
      </c>
      <c r="H87" s="13" t="n">
        <v>10.95</v>
      </c>
      <c r="I87" s="13" t="n">
        <f aca="false">F87+G87-H87</f>
        <v>121268.2504</v>
      </c>
      <c r="J87" s="12" t="s">
        <v>101</v>
      </c>
      <c r="K87" s="12" t="s">
        <v>2</v>
      </c>
      <c r="L87" s="12" t="s">
        <v>3</v>
      </c>
      <c r="M87" s="12" t="s">
        <v>131</v>
      </c>
      <c r="N87" s="10"/>
    </row>
    <row r="88" customFormat="false" ht="15.75" hidden="true" customHeight="true" outlineLevel="0" collapsed="false">
      <c r="A88" s="5" t="s">
        <v>304</v>
      </c>
      <c r="B88" s="5" t="s">
        <v>103</v>
      </c>
      <c r="C88" s="5" t="s">
        <v>104</v>
      </c>
      <c r="D88" s="5" t="s">
        <v>305</v>
      </c>
      <c r="E88" s="5" t="s">
        <v>106</v>
      </c>
      <c r="F88" s="9" t="n">
        <f aca="false">I87</f>
        <v>121268.2504</v>
      </c>
      <c r="G88" s="9" t="n">
        <v>0</v>
      </c>
      <c r="H88" s="9" t="n">
        <v>1850.34</v>
      </c>
      <c r="I88" s="9" t="n">
        <f aca="false">F88+G88-H88</f>
        <v>119417.9104</v>
      </c>
      <c r="J88" s="5" t="s">
        <v>101</v>
      </c>
      <c r="K88" s="5" t="s">
        <v>2</v>
      </c>
      <c r="L88" s="5" t="s">
        <v>3</v>
      </c>
      <c r="M88" s="5" t="s">
        <v>107</v>
      </c>
      <c r="N88" s="10"/>
    </row>
    <row r="89" customFormat="false" ht="15.75" hidden="true" customHeight="true" outlineLevel="0" collapsed="false">
      <c r="A89" s="5" t="s">
        <v>306</v>
      </c>
      <c r="B89" s="5" t="s">
        <v>109</v>
      </c>
      <c r="C89" s="5" t="s">
        <v>110</v>
      </c>
      <c r="D89" s="5" t="s">
        <v>307</v>
      </c>
      <c r="E89" s="5" t="s">
        <v>112</v>
      </c>
      <c r="F89" s="9" t="n">
        <f aca="false">I88</f>
        <v>119417.9104</v>
      </c>
      <c r="G89" s="9" t="n">
        <v>0</v>
      </c>
      <c r="H89" s="9" t="n">
        <v>39016.84</v>
      </c>
      <c r="I89" s="9" t="n">
        <f aca="false">F89+G89-H89</f>
        <v>80401.0704</v>
      </c>
      <c r="J89" s="5" t="s">
        <v>101</v>
      </c>
      <c r="K89" s="5" t="s">
        <v>2</v>
      </c>
      <c r="L89" s="5" t="s">
        <v>3</v>
      </c>
      <c r="M89" s="5" t="s">
        <v>113</v>
      </c>
      <c r="N89" s="10"/>
    </row>
    <row r="90" customFormat="false" ht="15.75" hidden="true" customHeight="true" outlineLevel="0" collapsed="false">
      <c r="A90" s="5" t="s">
        <v>308</v>
      </c>
      <c r="B90" s="5" t="s">
        <v>115</v>
      </c>
      <c r="C90" s="5" t="s">
        <v>116</v>
      </c>
      <c r="D90" s="5" t="s">
        <v>309</v>
      </c>
      <c r="E90" s="5" t="s">
        <v>118</v>
      </c>
      <c r="F90" s="9" t="n">
        <f aca="false">I89</f>
        <v>80401.0704</v>
      </c>
      <c r="G90" s="9" t="n">
        <v>0</v>
      </c>
      <c r="H90" s="9" t="n">
        <v>1579.4</v>
      </c>
      <c r="I90" s="9" t="n">
        <f aca="false">F90+G90-H90</f>
        <v>78821.6704</v>
      </c>
      <c r="J90" s="5" t="s">
        <v>101</v>
      </c>
      <c r="K90" s="5" t="s">
        <v>2</v>
      </c>
      <c r="L90" s="5" t="s">
        <v>3</v>
      </c>
      <c r="M90" s="5" t="s">
        <v>119</v>
      </c>
      <c r="N90" s="10"/>
    </row>
    <row r="91" customFormat="false" ht="15.75" hidden="true" customHeight="true" outlineLevel="0" collapsed="false">
      <c r="A91" s="5" t="s">
        <v>310</v>
      </c>
      <c r="B91" s="5" t="s">
        <v>146</v>
      </c>
      <c r="C91" s="5" t="s">
        <v>147</v>
      </c>
      <c r="D91" s="5" t="s">
        <v>311</v>
      </c>
      <c r="E91" s="5" t="s">
        <v>149</v>
      </c>
      <c r="F91" s="9" t="n">
        <f aca="false">I90</f>
        <v>78821.6704</v>
      </c>
      <c r="G91" s="9" t="n">
        <v>0</v>
      </c>
      <c r="H91" s="9" t="n">
        <v>3697.21</v>
      </c>
      <c r="I91" s="9" t="n">
        <f aca="false">F91+G91-H91</f>
        <v>75124.4604</v>
      </c>
      <c r="J91" s="5" t="s">
        <v>101</v>
      </c>
      <c r="K91" s="5" t="s">
        <v>2</v>
      </c>
      <c r="L91" s="5" t="s">
        <v>3</v>
      </c>
      <c r="M91" s="5" t="s">
        <v>150</v>
      </c>
      <c r="N91" s="10"/>
    </row>
    <row r="92" customFormat="false" ht="15.75" hidden="false" customHeight="true" outlineLevel="0" collapsed="false">
      <c r="A92" s="5" t="s">
        <v>312</v>
      </c>
      <c r="B92" s="5" t="s">
        <v>208</v>
      </c>
      <c r="C92" s="5" t="s">
        <v>209</v>
      </c>
      <c r="D92" s="5" t="s">
        <v>313</v>
      </c>
      <c r="E92" s="5" t="s">
        <v>208</v>
      </c>
      <c r="F92" s="9" t="n">
        <f aca="false">I91</f>
        <v>75124.4604</v>
      </c>
      <c r="G92" s="9" t="n">
        <v>33134.98</v>
      </c>
      <c r="H92" s="9" t="n">
        <v>0</v>
      </c>
      <c r="I92" s="9" t="n">
        <f aca="false">F92+G92-H92</f>
        <v>108259.4404</v>
      </c>
      <c r="J92" s="5" t="s">
        <v>101</v>
      </c>
      <c r="K92" s="5" t="s">
        <v>2</v>
      </c>
      <c r="L92" s="5" t="s">
        <v>3</v>
      </c>
      <c r="M92" s="5" t="s">
        <v>155</v>
      </c>
      <c r="N92" s="10"/>
    </row>
    <row r="93" customFormat="false" ht="15.75" hidden="false" customHeight="true" outlineLevel="0" collapsed="false">
      <c r="A93" s="5" t="s">
        <v>312</v>
      </c>
      <c r="B93" s="5" t="s">
        <v>226</v>
      </c>
      <c r="C93" s="5" t="s">
        <v>227</v>
      </c>
      <c r="D93" s="5" t="s">
        <v>314</v>
      </c>
      <c r="E93" s="5" t="s">
        <v>226</v>
      </c>
      <c r="F93" s="9" t="n">
        <f aca="false">I92</f>
        <v>108259.4404</v>
      </c>
      <c r="G93" s="9" t="n">
        <v>22089.66</v>
      </c>
      <c r="H93" s="9" t="n">
        <v>0</v>
      </c>
      <c r="I93" s="9" t="n">
        <f aca="false">F93+G93-H93</f>
        <v>130349.1004</v>
      </c>
      <c r="J93" s="5" t="s">
        <v>101</v>
      </c>
      <c r="K93" s="5" t="s">
        <v>2</v>
      </c>
      <c r="L93" s="5" t="s">
        <v>3</v>
      </c>
      <c r="M93" s="5" t="s">
        <v>155</v>
      </c>
      <c r="N93" s="10"/>
    </row>
    <row r="94" customFormat="false" ht="15.75" hidden="false" customHeight="true" outlineLevel="0" collapsed="false">
      <c r="A94" s="5" t="s">
        <v>315</v>
      </c>
      <c r="B94" s="5" t="s">
        <v>160</v>
      </c>
      <c r="C94" s="5" t="s">
        <v>161</v>
      </c>
      <c r="D94" s="5" t="s">
        <v>316</v>
      </c>
      <c r="E94" s="5" t="s">
        <v>213</v>
      </c>
      <c r="F94" s="9" t="n">
        <f aca="false">I93</f>
        <v>130349.1004</v>
      </c>
      <c r="G94" s="9" t="n">
        <v>5603.85</v>
      </c>
      <c r="H94" s="9" t="n">
        <v>0</v>
      </c>
      <c r="I94" s="9" t="n">
        <f aca="false">F94+G94-H94</f>
        <v>135952.9504</v>
      </c>
      <c r="J94" s="5" t="s">
        <v>101</v>
      </c>
      <c r="K94" s="5" t="s">
        <v>2</v>
      </c>
      <c r="L94" s="5" t="s">
        <v>3</v>
      </c>
      <c r="M94" s="5" t="s">
        <v>155</v>
      </c>
      <c r="N94" s="10"/>
    </row>
    <row r="95" customFormat="false" ht="15.75" hidden="true" customHeight="true" outlineLevel="0" collapsed="false">
      <c r="A95" s="5" t="s">
        <v>317</v>
      </c>
      <c r="B95" s="5" t="s">
        <v>121</v>
      </c>
      <c r="C95" s="5" t="s">
        <v>122</v>
      </c>
      <c r="D95" s="5" t="s">
        <v>318</v>
      </c>
      <c r="E95" s="5" t="s">
        <v>124</v>
      </c>
      <c r="F95" s="9" t="n">
        <f aca="false">I94</f>
        <v>135952.9504</v>
      </c>
      <c r="G95" s="9" t="n">
        <v>0</v>
      </c>
      <c r="H95" s="9" t="n">
        <v>1899.53</v>
      </c>
      <c r="I95" s="9" t="n">
        <f aca="false">F95+G95-H95</f>
        <v>134053.4204</v>
      </c>
      <c r="J95" s="5" t="s">
        <v>101</v>
      </c>
      <c r="K95" s="5" t="s">
        <v>2</v>
      </c>
      <c r="L95" s="5" t="s">
        <v>3</v>
      </c>
      <c r="M95" s="5" t="s">
        <v>125</v>
      </c>
      <c r="N95" s="10"/>
    </row>
    <row r="96" customFormat="false" ht="15.75" hidden="true" customHeight="true" outlineLevel="0" collapsed="false">
      <c r="A96" s="5" t="s">
        <v>319</v>
      </c>
      <c r="B96" s="5" t="s">
        <v>127</v>
      </c>
      <c r="C96" s="5" t="s">
        <v>128</v>
      </c>
      <c r="D96" s="5" t="s">
        <v>320</v>
      </c>
      <c r="E96" s="11" t="s">
        <v>130</v>
      </c>
      <c r="F96" s="9" t="n">
        <f aca="false">I95</f>
        <v>134053.4204</v>
      </c>
      <c r="G96" s="9" t="n">
        <v>0</v>
      </c>
      <c r="H96" s="9" t="n">
        <v>600.47</v>
      </c>
      <c r="I96" s="9" t="n">
        <f aca="false">F96+G96-H96</f>
        <v>133452.9504</v>
      </c>
      <c r="J96" s="5" t="s">
        <v>101</v>
      </c>
      <c r="K96" s="5" t="s">
        <v>2</v>
      </c>
      <c r="L96" s="5" t="s">
        <v>3</v>
      </c>
      <c r="M96" s="5" t="s">
        <v>131</v>
      </c>
      <c r="N96" s="10"/>
    </row>
    <row r="97" customFormat="false" ht="15.75" hidden="true" customHeight="true" outlineLevel="0" collapsed="false">
      <c r="A97" s="19" t="n">
        <v>44926</v>
      </c>
      <c r="B97" s="12" t="s">
        <v>133</v>
      </c>
      <c r="C97" s="12" t="s">
        <v>134</v>
      </c>
      <c r="D97" s="12" t="s">
        <v>135</v>
      </c>
      <c r="E97" s="12" t="s">
        <v>134</v>
      </c>
      <c r="F97" s="13" t="n">
        <f aca="false">I96</f>
        <v>133452.9504</v>
      </c>
      <c r="G97" s="13" t="n">
        <v>0</v>
      </c>
      <c r="H97" s="13" t="n">
        <v>10.95</v>
      </c>
      <c r="I97" s="13" t="n">
        <f aca="false">F97+G97-H97</f>
        <v>133442.0004</v>
      </c>
      <c r="J97" s="12" t="s">
        <v>101</v>
      </c>
      <c r="K97" s="12" t="s">
        <v>2</v>
      </c>
      <c r="L97" s="12" t="s">
        <v>3</v>
      </c>
      <c r="M97" s="12" t="s">
        <v>131</v>
      </c>
      <c r="N97" s="10"/>
    </row>
    <row r="98" customFormat="false" ht="15.75" hidden="true" customHeight="true" outlineLevel="0" collapsed="false">
      <c r="A98" s="5" t="s">
        <v>321</v>
      </c>
      <c r="B98" s="5" t="s">
        <v>103</v>
      </c>
      <c r="C98" s="5" t="s">
        <v>104</v>
      </c>
      <c r="D98" s="5" t="s">
        <v>322</v>
      </c>
      <c r="E98" s="5" t="s">
        <v>106</v>
      </c>
      <c r="F98" s="9" t="n">
        <f aca="false">I97</f>
        <v>133442.0004</v>
      </c>
      <c r="G98" s="9" t="n">
        <v>0</v>
      </c>
      <c r="H98" s="9" t="n">
        <v>1905.46</v>
      </c>
      <c r="I98" s="9" t="n">
        <f aca="false">F98+G98-H98</f>
        <v>131536.5404</v>
      </c>
      <c r="J98" s="5" t="s">
        <v>101</v>
      </c>
      <c r="K98" s="5" t="s">
        <v>2</v>
      </c>
      <c r="L98" s="5" t="s">
        <v>3</v>
      </c>
      <c r="M98" s="5" t="s">
        <v>107</v>
      </c>
      <c r="N98" s="10"/>
    </row>
    <row r="99" customFormat="false" ht="15.75" hidden="true" customHeight="true" outlineLevel="0" collapsed="false">
      <c r="A99" s="5" t="s">
        <v>323</v>
      </c>
      <c r="B99" s="5" t="s">
        <v>109</v>
      </c>
      <c r="C99" s="5" t="s">
        <v>110</v>
      </c>
      <c r="D99" s="5" t="s">
        <v>324</v>
      </c>
      <c r="E99" s="5" t="s">
        <v>112</v>
      </c>
      <c r="F99" s="9" t="n">
        <f aca="false">I98</f>
        <v>131536.5404</v>
      </c>
      <c r="G99" s="9" t="n">
        <v>0</v>
      </c>
      <c r="H99" s="9" t="n">
        <v>38845.9</v>
      </c>
      <c r="I99" s="9" t="n">
        <f aca="false">F99+G99-H99</f>
        <v>92690.6404</v>
      </c>
      <c r="J99" s="5" t="s">
        <v>101</v>
      </c>
      <c r="K99" s="5" t="s">
        <v>2</v>
      </c>
      <c r="L99" s="5" t="s">
        <v>3</v>
      </c>
      <c r="M99" s="5" t="s">
        <v>113</v>
      </c>
      <c r="N99" s="10"/>
    </row>
    <row r="100" customFormat="false" ht="15.75" hidden="true" customHeight="true" outlineLevel="0" collapsed="false">
      <c r="A100" s="5" t="s">
        <v>325</v>
      </c>
      <c r="B100" s="5" t="s">
        <v>326</v>
      </c>
      <c r="C100" s="5" t="s">
        <v>327</v>
      </c>
      <c r="D100" s="5" t="s">
        <v>328</v>
      </c>
      <c r="E100" s="5" t="s">
        <v>112</v>
      </c>
      <c r="F100" s="9" t="n">
        <f aca="false">I99</f>
        <v>92690.6404</v>
      </c>
      <c r="G100" s="9" t="n">
        <v>0</v>
      </c>
      <c r="H100" s="9" t="n">
        <v>4870.71</v>
      </c>
      <c r="I100" s="9" t="n">
        <f aca="false">F100+G100-H100</f>
        <v>87819.9304</v>
      </c>
      <c r="J100" s="5" t="s">
        <v>101</v>
      </c>
      <c r="K100" s="5" t="s">
        <v>2</v>
      </c>
      <c r="L100" s="5" t="s">
        <v>3</v>
      </c>
      <c r="M100" s="5" t="s">
        <v>329</v>
      </c>
      <c r="N100" s="10"/>
    </row>
    <row r="101" customFormat="false" ht="15.75" hidden="true" customHeight="true" outlineLevel="0" collapsed="false">
      <c r="A101" s="5" t="s">
        <v>330</v>
      </c>
      <c r="B101" s="5" t="s">
        <v>115</v>
      </c>
      <c r="C101" s="5" t="s">
        <v>116</v>
      </c>
      <c r="D101" s="5" t="s">
        <v>331</v>
      </c>
      <c r="E101" s="5" t="s">
        <v>118</v>
      </c>
      <c r="F101" s="9" t="n">
        <f aca="false">I100</f>
        <v>87819.9304</v>
      </c>
      <c r="G101" s="9" t="n">
        <v>0</v>
      </c>
      <c r="H101" s="9" t="n">
        <v>1129.6</v>
      </c>
      <c r="I101" s="9" t="n">
        <f aca="false">F101+G101-H101</f>
        <v>86690.3304</v>
      </c>
      <c r="J101" s="5" t="s">
        <v>101</v>
      </c>
      <c r="K101" s="5" t="s">
        <v>2</v>
      </c>
      <c r="L101" s="5" t="s">
        <v>3</v>
      </c>
      <c r="M101" s="5" t="s">
        <v>119</v>
      </c>
      <c r="N101" s="10"/>
    </row>
    <row r="102" customFormat="false" ht="15.75" hidden="false" customHeight="true" outlineLevel="0" collapsed="false">
      <c r="A102" s="5" t="s">
        <v>332</v>
      </c>
      <c r="B102" s="5" t="s">
        <v>226</v>
      </c>
      <c r="C102" s="5" t="s">
        <v>227</v>
      </c>
      <c r="D102" s="5" t="s">
        <v>333</v>
      </c>
      <c r="E102" s="5" t="s">
        <v>226</v>
      </c>
      <c r="F102" s="9" t="n">
        <f aca="false">I101</f>
        <v>86690.3304</v>
      </c>
      <c r="G102" s="9" t="n">
        <v>32535.75</v>
      </c>
      <c r="H102" s="9" t="n">
        <v>0</v>
      </c>
      <c r="I102" s="9" t="n">
        <f aca="false">F102+G102-H102</f>
        <v>119226.0804</v>
      </c>
      <c r="J102" s="5" t="s">
        <v>101</v>
      </c>
      <c r="K102" s="5" t="s">
        <v>2</v>
      </c>
      <c r="L102" s="5" t="s">
        <v>3</v>
      </c>
      <c r="M102" s="5" t="s">
        <v>155</v>
      </c>
      <c r="N102" s="10"/>
    </row>
    <row r="103" customFormat="false" ht="15.75" hidden="false" customHeight="true" outlineLevel="0" collapsed="false">
      <c r="A103" s="5" t="s">
        <v>332</v>
      </c>
      <c r="B103" s="5" t="s">
        <v>152</v>
      </c>
      <c r="C103" s="5" t="s">
        <v>153</v>
      </c>
      <c r="D103" s="5" t="s">
        <v>334</v>
      </c>
      <c r="E103" s="5" t="s">
        <v>152</v>
      </c>
      <c r="F103" s="9" t="n">
        <f aca="false">I102</f>
        <v>119226.0804</v>
      </c>
      <c r="G103" s="9" t="n">
        <v>21689.31</v>
      </c>
      <c r="H103" s="9" t="n">
        <v>0</v>
      </c>
      <c r="I103" s="9" t="n">
        <f aca="false">F103+G103-H103</f>
        <v>140915.3904</v>
      </c>
      <c r="J103" s="5" t="s">
        <v>101</v>
      </c>
      <c r="K103" s="5" t="s">
        <v>2</v>
      </c>
      <c r="L103" s="5" t="s">
        <v>3</v>
      </c>
      <c r="M103" s="5" t="s">
        <v>155</v>
      </c>
      <c r="N103" s="10"/>
    </row>
    <row r="104" customFormat="false" ht="15.75" hidden="false" customHeight="true" outlineLevel="0" collapsed="false">
      <c r="A104" s="5" t="s">
        <v>335</v>
      </c>
      <c r="B104" s="5" t="s">
        <v>160</v>
      </c>
      <c r="C104" s="5" t="s">
        <v>161</v>
      </c>
      <c r="D104" s="5" t="s">
        <v>336</v>
      </c>
      <c r="E104" s="5" t="s">
        <v>213</v>
      </c>
      <c r="F104" s="9" t="n">
        <f aca="false">I103</f>
        <v>140915.3904</v>
      </c>
      <c r="G104" s="9" t="n">
        <v>5870.99</v>
      </c>
      <c r="H104" s="9" t="n">
        <v>0</v>
      </c>
      <c r="I104" s="9" t="n">
        <f aca="false">F104+G104-H104</f>
        <v>146786.3804</v>
      </c>
      <c r="J104" s="5" t="s">
        <v>101</v>
      </c>
      <c r="K104" s="5" t="s">
        <v>2</v>
      </c>
      <c r="L104" s="5" t="s">
        <v>3</v>
      </c>
      <c r="M104" s="5" t="s">
        <v>155</v>
      </c>
      <c r="N104" s="10"/>
    </row>
    <row r="105" customFormat="false" ht="15.75" hidden="false" customHeight="true" outlineLevel="0" collapsed="false">
      <c r="A105" s="5" t="s">
        <v>337</v>
      </c>
      <c r="B105" s="5" t="s">
        <v>164</v>
      </c>
      <c r="C105" s="5" t="s">
        <v>165</v>
      </c>
      <c r="D105" s="5" t="s">
        <v>338</v>
      </c>
      <c r="E105" s="11" t="s">
        <v>167</v>
      </c>
      <c r="F105" s="9" t="n">
        <f aca="false">I104</f>
        <v>146786.3804</v>
      </c>
      <c r="G105" s="9" t="n">
        <v>960.62</v>
      </c>
      <c r="H105" s="9" t="n">
        <v>0</v>
      </c>
      <c r="I105" s="9" t="n">
        <f aca="false">F105+G105-H105</f>
        <v>147747.0004</v>
      </c>
      <c r="J105" s="5" t="s">
        <v>101</v>
      </c>
      <c r="K105" s="5" t="s">
        <v>2</v>
      </c>
      <c r="L105" s="5" t="s">
        <v>3</v>
      </c>
      <c r="M105" s="5" t="s">
        <v>155</v>
      </c>
      <c r="N105" s="10"/>
    </row>
    <row r="106" customFormat="false" ht="15.75" hidden="true" customHeight="true" outlineLevel="0" collapsed="false">
      <c r="A106" s="5" t="s">
        <v>339</v>
      </c>
      <c r="B106" s="5" t="s">
        <v>121</v>
      </c>
      <c r="C106" s="5" t="s">
        <v>122</v>
      </c>
      <c r="D106" s="5" t="s">
        <v>340</v>
      </c>
      <c r="E106" s="5" t="s">
        <v>124</v>
      </c>
      <c r="F106" s="9" t="n">
        <f aca="false">I105</f>
        <v>147747.0004</v>
      </c>
      <c r="G106" s="9" t="n">
        <v>0</v>
      </c>
      <c r="H106" s="9" t="n">
        <v>1999.37</v>
      </c>
      <c r="I106" s="9" t="n">
        <f aca="false">F106+G106-H106</f>
        <v>145747.6304</v>
      </c>
      <c r="J106" s="5" t="s">
        <v>101</v>
      </c>
      <c r="K106" s="5" t="s">
        <v>2</v>
      </c>
      <c r="L106" s="5" t="s">
        <v>3</v>
      </c>
      <c r="M106" s="5" t="s">
        <v>125</v>
      </c>
      <c r="N106" s="10"/>
    </row>
    <row r="107" customFormat="false" ht="15.75" hidden="true" customHeight="true" outlineLevel="0" collapsed="false">
      <c r="A107" s="19" t="n">
        <v>44957</v>
      </c>
      <c r="B107" s="12" t="s">
        <v>133</v>
      </c>
      <c r="C107" s="12" t="s">
        <v>134</v>
      </c>
      <c r="D107" s="12" t="s">
        <v>135</v>
      </c>
      <c r="E107" s="12" t="s">
        <v>134</v>
      </c>
      <c r="F107" s="13" t="n">
        <f aca="false">I106</f>
        <v>145747.6304</v>
      </c>
      <c r="G107" s="13" t="n">
        <v>0</v>
      </c>
      <c r="H107" s="13" t="n">
        <v>10.95</v>
      </c>
      <c r="I107" s="13" t="n">
        <f aca="false">F107+G107-H107</f>
        <v>145736.6804</v>
      </c>
      <c r="J107" s="12" t="s">
        <v>101</v>
      </c>
      <c r="K107" s="12" t="s">
        <v>2</v>
      </c>
      <c r="L107" s="12" t="s">
        <v>3</v>
      </c>
      <c r="M107" s="12" t="s">
        <v>131</v>
      </c>
      <c r="N107" s="10"/>
    </row>
    <row r="108" customFormat="false" ht="15.75" hidden="true" customHeight="true" outlineLevel="0" collapsed="false">
      <c r="A108" s="5" t="s">
        <v>341</v>
      </c>
      <c r="B108" s="5" t="s">
        <v>103</v>
      </c>
      <c r="C108" s="5" t="s">
        <v>104</v>
      </c>
      <c r="D108" s="5" t="s">
        <v>342</v>
      </c>
      <c r="E108" s="5" t="s">
        <v>106</v>
      </c>
      <c r="F108" s="9" t="n">
        <f aca="false">I107</f>
        <v>145736.6804</v>
      </c>
      <c r="G108" s="9" t="n">
        <v>0</v>
      </c>
      <c r="H108" s="9" t="n">
        <v>1905.2</v>
      </c>
      <c r="I108" s="9" t="n">
        <f aca="false">F108+G108-H108</f>
        <v>143831.4804</v>
      </c>
      <c r="J108" s="5" t="s">
        <v>101</v>
      </c>
      <c r="K108" s="5" t="s">
        <v>2</v>
      </c>
      <c r="L108" s="5" t="s">
        <v>3</v>
      </c>
      <c r="M108" s="5" t="s">
        <v>107</v>
      </c>
      <c r="N108" s="10"/>
    </row>
    <row r="109" customFormat="false" ht="15.75" hidden="true" customHeight="true" outlineLevel="0" collapsed="false">
      <c r="A109" s="5" t="s">
        <v>343</v>
      </c>
      <c r="B109" s="5" t="s">
        <v>109</v>
      </c>
      <c r="C109" s="5" t="s">
        <v>110</v>
      </c>
      <c r="D109" s="5" t="s">
        <v>344</v>
      </c>
      <c r="E109" s="5" t="s">
        <v>112</v>
      </c>
      <c r="F109" s="9" t="n">
        <f aca="false">I108</f>
        <v>143831.4804</v>
      </c>
      <c r="G109" s="9" t="n">
        <v>0</v>
      </c>
      <c r="H109" s="9" t="n">
        <v>45845.45</v>
      </c>
      <c r="I109" s="9" t="n">
        <f aca="false">F109+G109-H109</f>
        <v>97986.0304</v>
      </c>
      <c r="J109" s="5" t="s">
        <v>101</v>
      </c>
      <c r="K109" s="5" t="s">
        <v>2</v>
      </c>
      <c r="L109" s="5" t="s">
        <v>3</v>
      </c>
      <c r="M109" s="5" t="s">
        <v>113</v>
      </c>
      <c r="N109" s="10"/>
    </row>
    <row r="110" customFormat="false" ht="15.75" hidden="true" customHeight="true" outlineLevel="0" collapsed="false">
      <c r="A110" s="5" t="s">
        <v>345</v>
      </c>
      <c r="B110" s="5" t="s">
        <v>326</v>
      </c>
      <c r="C110" s="5" t="s">
        <v>327</v>
      </c>
      <c r="D110" s="5" t="s">
        <v>346</v>
      </c>
      <c r="E110" s="5" t="s">
        <v>112</v>
      </c>
      <c r="F110" s="9" t="n">
        <f aca="false">I109</f>
        <v>97986.0304</v>
      </c>
      <c r="G110" s="9" t="n">
        <v>0</v>
      </c>
      <c r="H110" s="9" t="n">
        <v>4720.9</v>
      </c>
      <c r="I110" s="9" t="n">
        <f aca="false">F110+G110-H110</f>
        <v>93265.1304</v>
      </c>
      <c r="J110" s="5" t="s">
        <v>101</v>
      </c>
      <c r="K110" s="5" t="s">
        <v>2</v>
      </c>
      <c r="L110" s="5" t="s">
        <v>3</v>
      </c>
      <c r="M110" s="5" t="s">
        <v>329</v>
      </c>
      <c r="N110" s="10"/>
    </row>
    <row r="111" customFormat="false" ht="15.75" hidden="true" customHeight="true" outlineLevel="0" collapsed="false">
      <c r="A111" s="5" t="s">
        <v>347</v>
      </c>
      <c r="B111" s="5" t="s">
        <v>115</v>
      </c>
      <c r="C111" s="5" t="s">
        <v>116</v>
      </c>
      <c r="D111" s="5" t="s">
        <v>348</v>
      </c>
      <c r="E111" s="5" t="s">
        <v>118</v>
      </c>
      <c r="F111" s="9" t="n">
        <f aca="false">I110</f>
        <v>93265.1304</v>
      </c>
      <c r="G111" s="9" t="n">
        <v>0</v>
      </c>
      <c r="H111" s="9" t="n">
        <v>1195.74</v>
      </c>
      <c r="I111" s="9" t="n">
        <f aca="false">F111+G111-H111</f>
        <v>92069.3904</v>
      </c>
      <c r="J111" s="5" t="s">
        <v>101</v>
      </c>
      <c r="K111" s="5" t="s">
        <v>2</v>
      </c>
      <c r="L111" s="5" t="s">
        <v>3</v>
      </c>
      <c r="M111" s="5" t="s">
        <v>119</v>
      </c>
      <c r="N111" s="10"/>
    </row>
    <row r="112" customFormat="false" ht="15.75" hidden="false" customHeight="true" outlineLevel="0" collapsed="false">
      <c r="A112" s="5" t="s">
        <v>349</v>
      </c>
      <c r="B112" s="5" t="s">
        <v>152</v>
      </c>
      <c r="C112" s="5" t="s">
        <v>153</v>
      </c>
      <c r="D112" s="5" t="s">
        <v>350</v>
      </c>
      <c r="E112" s="5" t="s">
        <v>152</v>
      </c>
      <c r="F112" s="9" t="n">
        <f aca="false">I111</f>
        <v>92069.3904</v>
      </c>
      <c r="G112" s="9" t="n">
        <v>33884.8</v>
      </c>
      <c r="H112" s="9" t="n">
        <v>0</v>
      </c>
      <c r="I112" s="9" t="n">
        <f aca="false">F112+G112-H112</f>
        <v>125954.1904</v>
      </c>
      <c r="J112" s="5" t="s">
        <v>101</v>
      </c>
      <c r="K112" s="5" t="s">
        <v>2</v>
      </c>
      <c r="L112" s="5" t="s">
        <v>3</v>
      </c>
      <c r="M112" s="5" t="s">
        <v>155</v>
      </c>
      <c r="N112" s="10"/>
    </row>
    <row r="113" customFormat="false" ht="15.75" hidden="false" customHeight="true" outlineLevel="0" collapsed="false">
      <c r="A113" s="5" t="s">
        <v>349</v>
      </c>
      <c r="B113" s="5" t="s">
        <v>156</v>
      </c>
      <c r="C113" s="5" t="s">
        <v>157</v>
      </c>
      <c r="D113" s="5" t="s">
        <v>351</v>
      </c>
      <c r="E113" s="5" t="s">
        <v>156</v>
      </c>
      <c r="F113" s="9" t="n">
        <f aca="false">I112</f>
        <v>125954.1904</v>
      </c>
      <c r="G113" s="9" t="n">
        <v>22590.69</v>
      </c>
      <c r="H113" s="9" t="n">
        <v>0</v>
      </c>
      <c r="I113" s="9" t="n">
        <f aca="false">F113+G113-H113</f>
        <v>148544.8804</v>
      </c>
      <c r="J113" s="5" t="s">
        <v>101</v>
      </c>
      <c r="K113" s="5" t="s">
        <v>2</v>
      </c>
      <c r="L113" s="5" t="s">
        <v>3</v>
      </c>
      <c r="M113" s="5" t="s">
        <v>155</v>
      </c>
      <c r="N113" s="10"/>
    </row>
    <row r="114" customFormat="false" ht="15.75" hidden="false" customHeight="true" outlineLevel="0" collapsed="false">
      <c r="A114" s="5" t="s">
        <v>352</v>
      </c>
      <c r="B114" s="5" t="s">
        <v>160</v>
      </c>
      <c r="C114" s="5" t="s">
        <v>161</v>
      </c>
      <c r="D114" s="5" t="s">
        <v>353</v>
      </c>
      <c r="E114" s="11" t="s">
        <v>167</v>
      </c>
      <c r="F114" s="9" t="n">
        <f aca="false">I113</f>
        <v>148544.8804</v>
      </c>
      <c r="G114" s="9" t="n">
        <v>6013.69</v>
      </c>
      <c r="H114" s="9" t="n">
        <v>0</v>
      </c>
      <c r="I114" s="9" t="n">
        <f aca="false">F114+G114-H114</f>
        <v>154558.5704</v>
      </c>
      <c r="J114" s="5" t="s">
        <v>101</v>
      </c>
      <c r="K114" s="5" t="s">
        <v>2</v>
      </c>
      <c r="L114" s="5" t="s">
        <v>3</v>
      </c>
      <c r="M114" s="5" t="s">
        <v>155</v>
      </c>
      <c r="N114" s="10"/>
    </row>
    <row r="115" customFormat="false" ht="15.75" hidden="true" customHeight="true" outlineLevel="0" collapsed="false">
      <c r="A115" s="5" t="s">
        <v>354</v>
      </c>
      <c r="B115" s="5" t="s">
        <v>121</v>
      </c>
      <c r="C115" s="5" t="s">
        <v>122</v>
      </c>
      <c r="D115" s="5" t="s">
        <v>355</v>
      </c>
      <c r="E115" s="5" t="s">
        <v>124</v>
      </c>
      <c r="F115" s="9" t="n">
        <f aca="false">I114</f>
        <v>154558.5704</v>
      </c>
      <c r="G115" s="9" t="n">
        <v>0</v>
      </c>
      <c r="H115" s="9" t="n">
        <v>2099.85</v>
      </c>
      <c r="I115" s="9" t="n">
        <f aca="false">F115+G115-H115</f>
        <v>152458.7204</v>
      </c>
      <c r="J115" s="5" t="s">
        <v>101</v>
      </c>
      <c r="K115" s="5" t="s">
        <v>2</v>
      </c>
      <c r="L115" s="5" t="s">
        <v>3</v>
      </c>
      <c r="M115" s="5" t="s">
        <v>125</v>
      </c>
      <c r="N115" s="10"/>
    </row>
    <row r="116" customFormat="false" ht="15.75" hidden="true" customHeight="true" outlineLevel="0" collapsed="false">
      <c r="A116" s="5" t="s">
        <v>354</v>
      </c>
      <c r="B116" s="5" t="s">
        <v>194</v>
      </c>
      <c r="C116" s="5" t="s">
        <v>195</v>
      </c>
      <c r="D116" s="5" t="s">
        <v>356</v>
      </c>
      <c r="E116" s="5" t="s">
        <v>197</v>
      </c>
      <c r="F116" s="9" t="n">
        <f aca="false">I115</f>
        <v>152458.7204</v>
      </c>
      <c r="G116" s="9" t="n">
        <v>0</v>
      </c>
      <c r="H116" s="9" t="n">
        <f aca="false">N116</f>
        <v>2271.2774</v>
      </c>
      <c r="I116" s="9" t="n">
        <f aca="false">F116+G116-H116</f>
        <v>150187.443</v>
      </c>
      <c r="J116" s="5" t="s">
        <v>101</v>
      </c>
      <c r="K116" s="5" t="s">
        <v>2</v>
      </c>
      <c r="L116" s="5" t="s">
        <v>3</v>
      </c>
      <c r="M116" s="5" t="s">
        <v>198</v>
      </c>
      <c r="N116" s="5" t="n">
        <v>2271.2774</v>
      </c>
    </row>
    <row r="117" customFormat="false" ht="15.75" hidden="true" customHeight="true" outlineLevel="0" collapsed="false">
      <c r="A117" s="19" t="n">
        <v>44985</v>
      </c>
      <c r="B117" s="12" t="s">
        <v>133</v>
      </c>
      <c r="C117" s="12" t="s">
        <v>134</v>
      </c>
      <c r="D117" s="12" t="s">
        <v>135</v>
      </c>
      <c r="E117" s="12" t="s">
        <v>134</v>
      </c>
      <c r="F117" s="13" t="n">
        <f aca="false">I116</f>
        <v>150187.443</v>
      </c>
      <c r="G117" s="13" t="n">
        <v>0</v>
      </c>
      <c r="H117" s="13" t="n">
        <v>10.95</v>
      </c>
      <c r="I117" s="13" t="n">
        <f aca="false">F117+G117-H117</f>
        <v>150176.493</v>
      </c>
      <c r="J117" s="12" t="s">
        <v>101</v>
      </c>
      <c r="K117" s="12" t="s">
        <v>2</v>
      </c>
      <c r="L117" s="12" t="s">
        <v>3</v>
      </c>
      <c r="M117" s="12" t="s">
        <v>131</v>
      </c>
      <c r="N117" s="10"/>
    </row>
    <row r="118" customFormat="false" ht="15.75" hidden="true" customHeight="true" outlineLevel="0" collapsed="false">
      <c r="A118" s="5" t="s">
        <v>357</v>
      </c>
      <c r="B118" s="5" t="s">
        <v>103</v>
      </c>
      <c r="C118" s="5" t="s">
        <v>104</v>
      </c>
      <c r="D118" s="5" t="s">
        <v>358</v>
      </c>
      <c r="E118" s="5" t="s">
        <v>106</v>
      </c>
      <c r="F118" s="9" t="n">
        <f aca="false">I117</f>
        <v>150176.493</v>
      </c>
      <c r="G118" s="9" t="n">
        <v>0</v>
      </c>
      <c r="H118" s="9" t="n">
        <v>1904.74</v>
      </c>
      <c r="I118" s="9" t="n">
        <f aca="false">F118+G118-H118</f>
        <v>148271.753</v>
      </c>
      <c r="J118" s="5" t="s">
        <v>101</v>
      </c>
      <c r="K118" s="5" t="s">
        <v>2</v>
      </c>
      <c r="L118" s="5" t="s">
        <v>3</v>
      </c>
      <c r="M118" s="5" t="s">
        <v>107</v>
      </c>
      <c r="N118" s="10"/>
    </row>
    <row r="119" customFormat="false" ht="15.75" hidden="true" customHeight="true" outlineLevel="0" collapsed="false">
      <c r="A119" s="5" t="s">
        <v>359</v>
      </c>
      <c r="B119" s="5" t="s">
        <v>109</v>
      </c>
      <c r="C119" s="5" t="s">
        <v>110</v>
      </c>
      <c r="D119" s="5" t="s">
        <v>360</v>
      </c>
      <c r="E119" s="5" t="s">
        <v>112</v>
      </c>
      <c r="F119" s="9" t="n">
        <f aca="false">I118</f>
        <v>148271.753</v>
      </c>
      <c r="G119" s="9" t="n">
        <v>0</v>
      </c>
      <c r="H119" s="9" t="n">
        <v>45040.02</v>
      </c>
      <c r="I119" s="9" t="n">
        <f aca="false">F119+G119-H119</f>
        <v>103231.733</v>
      </c>
      <c r="J119" s="5" t="s">
        <v>101</v>
      </c>
      <c r="K119" s="5" t="s">
        <v>2</v>
      </c>
      <c r="L119" s="5" t="s">
        <v>3</v>
      </c>
      <c r="M119" s="5" t="s">
        <v>113</v>
      </c>
      <c r="N119" s="10"/>
    </row>
    <row r="120" customFormat="false" ht="15.75" hidden="true" customHeight="true" outlineLevel="0" collapsed="false">
      <c r="A120" s="5" t="s">
        <v>361</v>
      </c>
      <c r="B120" s="5" t="s">
        <v>326</v>
      </c>
      <c r="C120" s="5" t="s">
        <v>327</v>
      </c>
      <c r="D120" s="5" t="s">
        <v>362</v>
      </c>
      <c r="E120" s="5" t="s">
        <v>112</v>
      </c>
      <c r="F120" s="9" t="n">
        <f aca="false">I119</f>
        <v>103231.733</v>
      </c>
      <c r="G120" s="9" t="n">
        <v>0</v>
      </c>
      <c r="H120" s="9" t="n">
        <v>4658.83</v>
      </c>
      <c r="I120" s="9" t="n">
        <f aca="false">F120+G120-H120</f>
        <v>98572.903</v>
      </c>
      <c r="J120" s="5" t="s">
        <v>101</v>
      </c>
      <c r="K120" s="5" t="s">
        <v>2</v>
      </c>
      <c r="L120" s="5" t="s">
        <v>3</v>
      </c>
      <c r="M120" s="5" t="s">
        <v>329</v>
      </c>
      <c r="N120" s="10"/>
    </row>
    <row r="121" customFormat="false" ht="15.75" hidden="true" customHeight="true" outlineLevel="0" collapsed="false">
      <c r="A121" s="5" t="s">
        <v>363</v>
      </c>
      <c r="B121" s="5" t="s">
        <v>115</v>
      </c>
      <c r="C121" s="5" t="s">
        <v>116</v>
      </c>
      <c r="D121" s="5" t="s">
        <v>364</v>
      </c>
      <c r="E121" s="5" t="s">
        <v>118</v>
      </c>
      <c r="F121" s="9" t="n">
        <f aca="false">I120</f>
        <v>98572.903</v>
      </c>
      <c r="G121" s="9" t="n">
        <v>0</v>
      </c>
      <c r="H121" s="9" t="n">
        <v>1717.56</v>
      </c>
      <c r="I121" s="9" t="n">
        <f aca="false">F121+G121-H121</f>
        <v>96855.343</v>
      </c>
      <c r="J121" s="5" t="s">
        <v>101</v>
      </c>
      <c r="K121" s="5" t="s">
        <v>2</v>
      </c>
      <c r="L121" s="5" t="s">
        <v>3</v>
      </c>
      <c r="M121" s="5" t="s">
        <v>119</v>
      </c>
      <c r="N121" s="10"/>
    </row>
    <row r="122" customFormat="false" ht="15.75" hidden="false" customHeight="true" outlineLevel="0" collapsed="false">
      <c r="A122" s="5" t="s">
        <v>365</v>
      </c>
      <c r="B122" s="5" t="s">
        <v>156</v>
      </c>
      <c r="C122" s="5" t="s">
        <v>157</v>
      </c>
      <c r="D122" s="5" t="s">
        <v>366</v>
      </c>
      <c r="E122" s="5" t="s">
        <v>156</v>
      </c>
      <c r="F122" s="9" t="n">
        <f aca="false">I121</f>
        <v>96855.343</v>
      </c>
      <c r="G122" s="9" t="n">
        <v>37214.97</v>
      </c>
      <c r="H122" s="9" t="n">
        <v>0</v>
      </c>
      <c r="I122" s="9" t="n">
        <f aca="false">F122+G122-H122</f>
        <v>134070.313</v>
      </c>
      <c r="J122" s="5" t="s">
        <v>101</v>
      </c>
      <c r="K122" s="5" t="s">
        <v>2</v>
      </c>
      <c r="L122" s="5" t="s">
        <v>3</v>
      </c>
      <c r="M122" s="5" t="s">
        <v>155</v>
      </c>
      <c r="N122" s="10"/>
    </row>
    <row r="123" customFormat="false" ht="15.75" hidden="false" customHeight="true" outlineLevel="0" collapsed="false">
      <c r="A123" s="5" t="s">
        <v>365</v>
      </c>
      <c r="B123" s="5" t="s">
        <v>186</v>
      </c>
      <c r="C123" s="5" t="s">
        <v>187</v>
      </c>
      <c r="D123" s="5" t="s">
        <v>367</v>
      </c>
      <c r="E123" s="5" t="s">
        <v>186</v>
      </c>
      <c r="F123" s="9" t="n">
        <f aca="false">I122</f>
        <v>134070.313</v>
      </c>
      <c r="G123" s="9" t="n">
        <v>24809.55</v>
      </c>
      <c r="H123" s="9" t="n">
        <v>0</v>
      </c>
      <c r="I123" s="9" t="n">
        <f aca="false">F123+G123-H123</f>
        <v>158879.863</v>
      </c>
      <c r="J123" s="5" t="s">
        <v>101</v>
      </c>
      <c r="K123" s="5" t="s">
        <v>2</v>
      </c>
      <c r="L123" s="5" t="s">
        <v>3</v>
      </c>
      <c r="M123" s="5" t="s">
        <v>155</v>
      </c>
      <c r="N123" s="10"/>
    </row>
    <row r="124" customFormat="false" ht="15.75" hidden="false" customHeight="true" outlineLevel="0" collapsed="false">
      <c r="A124" s="5" t="s">
        <v>368</v>
      </c>
      <c r="B124" s="5" t="s">
        <v>160</v>
      </c>
      <c r="C124" s="5" t="s">
        <v>161</v>
      </c>
      <c r="D124" s="5" t="s">
        <v>369</v>
      </c>
      <c r="E124" s="5" t="s">
        <v>213</v>
      </c>
      <c r="F124" s="9" t="n">
        <f aca="false">I123</f>
        <v>158879.863</v>
      </c>
      <c r="G124" s="9" t="n">
        <v>6512.99</v>
      </c>
      <c r="H124" s="9" t="n">
        <v>0</v>
      </c>
      <c r="I124" s="9" t="n">
        <f aca="false">F124+G124-H124</f>
        <v>165392.853</v>
      </c>
      <c r="J124" s="5" t="s">
        <v>101</v>
      </c>
      <c r="K124" s="5" t="s">
        <v>2</v>
      </c>
      <c r="L124" s="5" t="s">
        <v>3</v>
      </c>
      <c r="M124" s="5" t="s">
        <v>155</v>
      </c>
      <c r="N124" s="10"/>
    </row>
    <row r="125" customFormat="false" ht="15.75" hidden="true" customHeight="true" outlineLevel="0" collapsed="false">
      <c r="A125" s="5" t="s">
        <v>370</v>
      </c>
      <c r="B125" s="5" t="s">
        <v>121</v>
      </c>
      <c r="C125" s="5" t="s">
        <v>122</v>
      </c>
      <c r="D125" s="5" t="s">
        <v>371</v>
      </c>
      <c r="E125" s="5" t="s">
        <v>124</v>
      </c>
      <c r="F125" s="9" t="n">
        <f aca="false">I124</f>
        <v>165392.853</v>
      </c>
      <c r="G125" s="9" t="n">
        <v>0</v>
      </c>
      <c r="H125" s="9" t="n">
        <v>2200.1</v>
      </c>
      <c r="I125" s="9" t="n">
        <f aca="false">F125+G125-H125</f>
        <v>163192.753</v>
      </c>
      <c r="J125" s="5" t="s">
        <v>101</v>
      </c>
      <c r="K125" s="5" t="s">
        <v>2</v>
      </c>
      <c r="L125" s="5" t="s">
        <v>3</v>
      </c>
      <c r="M125" s="5" t="s">
        <v>125</v>
      </c>
      <c r="N125" s="10"/>
    </row>
    <row r="126" customFormat="false" ht="15.75" hidden="true" customHeight="true" outlineLevel="0" collapsed="false">
      <c r="A126" s="5" t="s">
        <v>372</v>
      </c>
      <c r="B126" s="5" t="s">
        <v>127</v>
      </c>
      <c r="C126" s="5" t="s">
        <v>128</v>
      </c>
      <c r="D126" s="5" t="s">
        <v>373</v>
      </c>
      <c r="E126" s="11" t="s">
        <v>130</v>
      </c>
      <c r="F126" s="9" t="n">
        <f aca="false">I125</f>
        <v>163192.753</v>
      </c>
      <c r="G126" s="9" t="n">
        <v>0</v>
      </c>
      <c r="H126" s="9" t="n">
        <v>600.31</v>
      </c>
      <c r="I126" s="9" t="n">
        <f aca="false">F126+G126-H126</f>
        <v>162592.443</v>
      </c>
      <c r="J126" s="5" t="s">
        <v>101</v>
      </c>
      <c r="K126" s="5" t="s">
        <v>2</v>
      </c>
      <c r="L126" s="5" t="s">
        <v>3</v>
      </c>
      <c r="M126" s="5" t="s">
        <v>131</v>
      </c>
      <c r="N126" s="10"/>
    </row>
    <row r="127" customFormat="false" ht="15.75" hidden="true" customHeight="true" outlineLevel="0" collapsed="false">
      <c r="A127" s="19" t="n">
        <v>45016</v>
      </c>
      <c r="B127" s="12" t="s">
        <v>133</v>
      </c>
      <c r="C127" s="12" t="s">
        <v>134</v>
      </c>
      <c r="D127" s="12" t="s">
        <v>135</v>
      </c>
      <c r="E127" s="12" t="s">
        <v>134</v>
      </c>
      <c r="F127" s="13" t="n">
        <f aca="false">I126</f>
        <v>162592.443</v>
      </c>
      <c r="G127" s="13" t="n">
        <v>0</v>
      </c>
      <c r="H127" s="13" t="n">
        <v>10.95</v>
      </c>
      <c r="I127" s="13" t="n">
        <f aca="false">F127+G127-H127</f>
        <v>162581.493</v>
      </c>
      <c r="J127" s="12" t="s">
        <v>101</v>
      </c>
      <c r="K127" s="12" t="s">
        <v>2</v>
      </c>
      <c r="L127" s="12" t="s">
        <v>3</v>
      </c>
      <c r="M127" s="12" t="s">
        <v>131</v>
      </c>
      <c r="N127" s="10"/>
    </row>
    <row r="128" customFormat="false" ht="15.75" hidden="true" customHeight="true" outlineLevel="0" collapsed="false">
      <c r="A128" s="5" t="s">
        <v>374</v>
      </c>
      <c r="B128" s="5" t="s">
        <v>103</v>
      </c>
      <c r="C128" s="5" t="s">
        <v>104</v>
      </c>
      <c r="D128" s="5" t="s">
        <v>375</v>
      </c>
      <c r="E128" s="5" t="s">
        <v>106</v>
      </c>
      <c r="F128" s="9" t="n">
        <f aca="false">I127</f>
        <v>162581.493</v>
      </c>
      <c r="G128" s="9" t="n">
        <v>0</v>
      </c>
      <c r="H128" s="9" t="n">
        <v>1905.32</v>
      </c>
      <c r="I128" s="9" t="n">
        <f aca="false">F128+G128-H128</f>
        <v>160676.173</v>
      </c>
      <c r="J128" s="5" t="s">
        <v>101</v>
      </c>
      <c r="K128" s="5" t="s">
        <v>2</v>
      </c>
      <c r="L128" s="5" t="s">
        <v>3</v>
      </c>
      <c r="M128" s="5" t="s">
        <v>107</v>
      </c>
      <c r="N128" s="10"/>
    </row>
    <row r="129" customFormat="false" ht="15.75" hidden="true" customHeight="true" outlineLevel="0" collapsed="false">
      <c r="A129" s="5" t="s">
        <v>376</v>
      </c>
      <c r="B129" s="5" t="s">
        <v>109</v>
      </c>
      <c r="C129" s="5" t="s">
        <v>110</v>
      </c>
      <c r="D129" s="5" t="s">
        <v>377</v>
      </c>
      <c r="E129" s="5" t="s">
        <v>112</v>
      </c>
      <c r="F129" s="9" t="n">
        <f aca="false">I128</f>
        <v>160676.173</v>
      </c>
      <c r="G129" s="9" t="n">
        <v>0</v>
      </c>
      <c r="H129" s="9" t="n">
        <v>51651.66</v>
      </c>
      <c r="I129" s="9" t="n">
        <f aca="false">F129+G129-H129</f>
        <v>109024.513</v>
      </c>
      <c r="J129" s="5" t="s">
        <v>101</v>
      </c>
      <c r="K129" s="5" t="s">
        <v>2</v>
      </c>
      <c r="L129" s="5" t="s">
        <v>3</v>
      </c>
      <c r="M129" s="5" t="s">
        <v>113</v>
      </c>
      <c r="N129" s="10"/>
    </row>
    <row r="130" customFormat="false" ht="15.75" hidden="true" customHeight="true" outlineLevel="0" collapsed="false">
      <c r="A130" s="5" t="s">
        <v>378</v>
      </c>
      <c r="B130" s="5" t="s">
        <v>326</v>
      </c>
      <c r="C130" s="5" t="s">
        <v>327</v>
      </c>
      <c r="D130" s="5" t="s">
        <v>379</v>
      </c>
      <c r="E130" s="5" t="s">
        <v>112</v>
      </c>
      <c r="F130" s="9" t="n">
        <f aca="false">I129</f>
        <v>109024.513</v>
      </c>
      <c r="G130" s="9" t="n">
        <v>0</v>
      </c>
      <c r="H130" s="9" t="n">
        <v>4835.79</v>
      </c>
      <c r="I130" s="9" t="n">
        <f aca="false">F130+G130-H130</f>
        <v>104188.723</v>
      </c>
      <c r="J130" s="5" t="s">
        <v>101</v>
      </c>
      <c r="K130" s="5" t="s">
        <v>2</v>
      </c>
      <c r="L130" s="5" t="s">
        <v>3</v>
      </c>
      <c r="M130" s="5" t="s">
        <v>329</v>
      </c>
      <c r="N130" s="10"/>
    </row>
    <row r="131" customFormat="false" ht="15.75" hidden="true" customHeight="true" outlineLevel="0" collapsed="false">
      <c r="A131" s="5" t="s">
        <v>380</v>
      </c>
      <c r="B131" s="5" t="s">
        <v>115</v>
      </c>
      <c r="C131" s="5" t="s">
        <v>116</v>
      </c>
      <c r="D131" s="5" t="s">
        <v>381</v>
      </c>
      <c r="E131" s="5" t="s">
        <v>118</v>
      </c>
      <c r="F131" s="9" t="n">
        <f aca="false">I130</f>
        <v>104188.723</v>
      </c>
      <c r="G131" s="9" t="n">
        <v>0</v>
      </c>
      <c r="H131" s="9" t="n">
        <v>1308.6</v>
      </c>
      <c r="I131" s="9" t="n">
        <f aca="false">F131+G131-H131</f>
        <v>102880.123</v>
      </c>
      <c r="J131" s="5" t="s">
        <v>101</v>
      </c>
      <c r="K131" s="5" t="s">
        <v>2</v>
      </c>
      <c r="L131" s="5" t="s">
        <v>3</v>
      </c>
      <c r="M131" s="5" t="s">
        <v>119</v>
      </c>
      <c r="N131" s="10"/>
    </row>
    <row r="132" customFormat="false" ht="15.75" hidden="true" customHeight="true" outlineLevel="0" collapsed="false">
      <c r="A132" s="5" t="s">
        <v>382</v>
      </c>
      <c r="B132" s="5" t="s">
        <v>146</v>
      </c>
      <c r="C132" s="5" t="s">
        <v>147</v>
      </c>
      <c r="D132" s="5" t="s">
        <v>383</v>
      </c>
      <c r="E132" s="5" t="s">
        <v>149</v>
      </c>
      <c r="F132" s="9" t="n">
        <f aca="false">I131</f>
        <v>102880.123</v>
      </c>
      <c r="G132" s="9" t="n">
        <v>0</v>
      </c>
      <c r="H132" s="9" t="n">
        <v>4259.56</v>
      </c>
      <c r="I132" s="9" t="n">
        <f aca="false">F132+G132-H132</f>
        <v>98620.563</v>
      </c>
      <c r="J132" s="5" t="s">
        <v>101</v>
      </c>
      <c r="K132" s="5" t="s">
        <v>2</v>
      </c>
      <c r="L132" s="5" t="s">
        <v>3</v>
      </c>
      <c r="M132" s="5" t="s">
        <v>150</v>
      </c>
      <c r="N132" s="10"/>
    </row>
    <row r="133" customFormat="false" ht="15.75" hidden="false" customHeight="true" outlineLevel="0" collapsed="false">
      <c r="A133" s="5" t="s">
        <v>384</v>
      </c>
      <c r="B133" s="5" t="s">
        <v>186</v>
      </c>
      <c r="C133" s="5" t="s">
        <v>187</v>
      </c>
      <c r="D133" s="5" t="s">
        <v>385</v>
      </c>
      <c r="E133" s="5" t="s">
        <v>186</v>
      </c>
      <c r="F133" s="9" t="n">
        <f aca="false">I132</f>
        <v>98620.563</v>
      </c>
      <c r="G133" s="9" t="n">
        <v>38485.85</v>
      </c>
      <c r="H133" s="9" t="n">
        <v>0</v>
      </c>
      <c r="I133" s="9" t="n">
        <f aca="false">F133+G133-H133</f>
        <v>137106.413</v>
      </c>
      <c r="J133" s="5" t="s">
        <v>101</v>
      </c>
      <c r="K133" s="5" t="s">
        <v>2</v>
      </c>
      <c r="L133" s="5" t="s">
        <v>3</v>
      </c>
      <c r="M133" s="5" t="s">
        <v>155</v>
      </c>
      <c r="N133" s="10"/>
    </row>
    <row r="134" customFormat="false" ht="15.75" hidden="false" customHeight="true" outlineLevel="0" collapsed="false">
      <c r="A134" s="5" t="s">
        <v>384</v>
      </c>
      <c r="B134" s="5" t="s">
        <v>208</v>
      </c>
      <c r="C134" s="5" t="s">
        <v>209</v>
      </c>
      <c r="D134" s="5" t="s">
        <v>386</v>
      </c>
      <c r="E134" s="5" t="s">
        <v>208</v>
      </c>
      <c r="F134" s="9" t="n">
        <f aca="false">I133</f>
        <v>137106.413</v>
      </c>
      <c r="G134" s="9" t="n">
        <v>25658.37</v>
      </c>
      <c r="H134" s="9" t="n">
        <v>0</v>
      </c>
      <c r="I134" s="9" t="n">
        <f aca="false">F134+G134-H134</f>
        <v>162764.783</v>
      </c>
      <c r="J134" s="5" t="s">
        <v>101</v>
      </c>
      <c r="K134" s="5" t="s">
        <v>2</v>
      </c>
      <c r="L134" s="5" t="s">
        <v>3</v>
      </c>
      <c r="M134" s="5" t="s">
        <v>155</v>
      </c>
      <c r="N134" s="10"/>
    </row>
    <row r="135" customFormat="false" ht="15.75" hidden="false" customHeight="true" outlineLevel="0" collapsed="false">
      <c r="A135" s="5" t="s">
        <v>387</v>
      </c>
      <c r="B135" s="5" t="s">
        <v>160</v>
      </c>
      <c r="C135" s="5" t="s">
        <v>161</v>
      </c>
      <c r="D135" s="5" t="s">
        <v>388</v>
      </c>
      <c r="E135" s="5" t="s">
        <v>213</v>
      </c>
      <c r="F135" s="9" t="n">
        <f aca="false">I134</f>
        <v>162764.783</v>
      </c>
      <c r="G135" s="9" t="n">
        <v>6664.94</v>
      </c>
      <c r="H135" s="9" t="n">
        <v>0</v>
      </c>
      <c r="I135" s="9" t="n">
        <f aca="false">F135+G135-H135</f>
        <v>169429.723</v>
      </c>
      <c r="J135" s="5" t="s">
        <v>101</v>
      </c>
      <c r="K135" s="5" t="s">
        <v>2</v>
      </c>
      <c r="L135" s="5" t="s">
        <v>3</v>
      </c>
      <c r="M135" s="5" t="s">
        <v>155</v>
      </c>
      <c r="N135" s="10"/>
    </row>
    <row r="136" customFormat="false" ht="15.75" hidden="false" customHeight="true" outlineLevel="0" collapsed="false">
      <c r="A136" s="5" t="s">
        <v>389</v>
      </c>
      <c r="B136" s="5" t="s">
        <v>164</v>
      </c>
      <c r="C136" s="5" t="s">
        <v>165</v>
      </c>
      <c r="D136" s="5" t="s">
        <v>390</v>
      </c>
      <c r="E136" s="11" t="s">
        <v>167</v>
      </c>
      <c r="F136" s="9" t="n">
        <f aca="false">I135</f>
        <v>169429.723</v>
      </c>
      <c r="G136" s="9" t="n">
        <v>836.76</v>
      </c>
      <c r="H136" s="9" t="n">
        <v>0</v>
      </c>
      <c r="I136" s="9" t="n">
        <f aca="false">F136+G136-H136</f>
        <v>170266.483</v>
      </c>
      <c r="J136" s="5" t="s">
        <v>101</v>
      </c>
      <c r="K136" s="5" t="s">
        <v>2</v>
      </c>
      <c r="L136" s="5" t="s">
        <v>3</v>
      </c>
      <c r="M136" s="5" t="s">
        <v>155</v>
      </c>
      <c r="N136" s="10"/>
    </row>
    <row r="137" customFormat="false" ht="15.75" hidden="true" customHeight="true" outlineLevel="0" collapsed="false">
      <c r="A137" s="5" t="s">
        <v>391</v>
      </c>
      <c r="B137" s="5" t="s">
        <v>121</v>
      </c>
      <c r="C137" s="5" t="s">
        <v>122</v>
      </c>
      <c r="D137" s="5" t="s">
        <v>392</v>
      </c>
      <c r="E137" s="5" t="s">
        <v>124</v>
      </c>
      <c r="F137" s="9" t="n">
        <f aca="false">I136</f>
        <v>170266.483</v>
      </c>
      <c r="G137" s="9" t="n">
        <v>0</v>
      </c>
      <c r="H137" s="9" t="n">
        <v>2300.31</v>
      </c>
      <c r="I137" s="9" t="n">
        <f aca="false">F137+G137-H137</f>
        <v>167966.173</v>
      </c>
      <c r="J137" s="5" t="s">
        <v>101</v>
      </c>
      <c r="K137" s="5" t="s">
        <v>2</v>
      </c>
      <c r="L137" s="5" t="s">
        <v>3</v>
      </c>
      <c r="M137" s="5" t="s">
        <v>125</v>
      </c>
      <c r="N137" s="10"/>
    </row>
    <row r="138" customFormat="false" ht="15.75" hidden="true" customHeight="true" outlineLevel="0" collapsed="false">
      <c r="A138" s="5" t="s">
        <v>393</v>
      </c>
      <c r="B138" s="5" t="s">
        <v>194</v>
      </c>
      <c r="C138" s="5" t="s">
        <v>195</v>
      </c>
      <c r="D138" s="5" t="s">
        <v>394</v>
      </c>
      <c r="E138" s="5" t="s">
        <v>197</v>
      </c>
      <c r="F138" s="9" t="n">
        <f aca="false">I137</f>
        <v>167966.173</v>
      </c>
      <c r="G138" s="9" t="n">
        <v>0</v>
      </c>
      <c r="H138" s="9" t="n">
        <f aca="false">N138</f>
        <v>2733.1487</v>
      </c>
      <c r="I138" s="9" t="n">
        <f aca="false">F138+G138-H138</f>
        <v>165233.0243</v>
      </c>
      <c r="J138" s="5" t="s">
        <v>101</v>
      </c>
      <c r="K138" s="5" t="s">
        <v>2</v>
      </c>
      <c r="L138" s="5" t="s">
        <v>3</v>
      </c>
      <c r="M138" s="5" t="s">
        <v>198</v>
      </c>
      <c r="N138" s="5" t="n">
        <v>2733.1487</v>
      </c>
    </row>
    <row r="139" customFormat="false" ht="15.75" hidden="true" customHeight="true" outlineLevel="0" collapsed="false">
      <c r="A139" s="19" t="n">
        <v>45046</v>
      </c>
      <c r="B139" s="12" t="s">
        <v>133</v>
      </c>
      <c r="C139" s="12" t="s">
        <v>134</v>
      </c>
      <c r="D139" s="12" t="s">
        <v>135</v>
      </c>
      <c r="E139" s="12" t="s">
        <v>134</v>
      </c>
      <c r="F139" s="13" t="n">
        <f aca="false">I138</f>
        <v>165233.0243</v>
      </c>
      <c r="G139" s="13" t="n">
        <v>0</v>
      </c>
      <c r="H139" s="13" t="n">
        <v>10.95</v>
      </c>
      <c r="I139" s="13" t="n">
        <f aca="false">F139+G139-H139</f>
        <v>165222.0743</v>
      </c>
      <c r="J139" s="12" t="s">
        <v>101</v>
      </c>
      <c r="K139" s="12" t="s">
        <v>2</v>
      </c>
      <c r="L139" s="12" t="s">
        <v>3</v>
      </c>
      <c r="M139" s="12" t="s">
        <v>131</v>
      </c>
      <c r="N139" s="10"/>
    </row>
    <row r="140" customFormat="false" ht="15.75" hidden="true" customHeight="true" outlineLevel="0" collapsed="false">
      <c r="A140" s="5" t="s">
        <v>395</v>
      </c>
      <c r="B140" s="5" t="s">
        <v>103</v>
      </c>
      <c r="C140" s="5" t="s">
        <v>104</v>
      </c>
      <c r="D140" s="5" t="s">
        <v>396</v>
      </c>
      <c r="E140" s="5" t="s">
        <v>106</v>
      </c>
      <c r="F140" s="9" t="n">
        <f aca="false">I139</f>
        <v>165222.0743</v>
      </c>
      <c r="G140" s="9" t="n">
        <v>0</v>
      </c>
      <c r="H140" s="9" t="n">
        <v>1905.44</v>
      </c>
      <c r="I140" s="9" t="n">
        <f aca="false">F140+G140-H140</f>
        <v>163316.6343</v>
      </c>
      <c r="J140" s="5" t="s">
        <v>101</v>
      </c>
      <c r="K140" s="5" t="s">
        <v>2</v>
      </c>
      <c r="L140" s="5" t="s">
        <v>3</v>
      </c>
      <c r="M140" s="5" t="s">
        <v>107</v>
      </c>
      <c r="N140" s="10"/>
    </row>
    <row r="141" customFormat="false" ht="15.75" hidden="true" customHeight="true" outlineLevel="0" collapsed="false">
      <c r="A141" s="5" t="s">
        <v>397</v>
      </c>
      <c r="B141" s="5" t="s">
        <v>109</v>
      </c>
      <c r="C141" s="5" t="s">
        <v>110</v>
      </c>
      <c r="D141" s="5" t="s">
        <v>398</v>
      </c>
      <c r="E141" s="5" t="s">
        <v>112</v>
      </c>
      <c r="F141" s="9" t="n">
        <f aca="false">I140</f>
        <v>163316.6343</v>
      </c>
      <c r="G141" s="9" t="n">
        <v>0</v>
      </c>
      <c r="H141" s="9" t="n">
        <v>52299.9</v>
      </c>
      <c r="I141" s="9" t="n">
        <f aca="false">F141+G141-H141</f>
        <v>111016.7343</v>
      </c>
      <c r="J141" s="5" t="s">
        <v>101</v>
      </c>
      <c r="K141" s="5" t="s">
        <v>2</v>
      </c>
      <c r="L141" s="5" t="s">
        <v>3</v>
      </c>
      <c r="M141" s="5" t="s">
        <v>113</v>
      </c>
      <c r="N141" s="10"/>
    </row>
    <row r="142" customFormat="false" ht="15.75" hidden="true" customHeight="true" outlineLevel="0" collapsed="false">
      <c r="A142" s="5" t="s">
        <v>399</v>
      </c>
      <c r="B142" s="5" t="s">
        <v>326</v>
      </c>
      <c r="C142" s="5" t="s">
        <v>327</v>
      </c>
      <c r="D142" s="5" t="s">
        <v>400</v>
      </c>
      <c r="E142" s="5" t="s">
        <v>112</v>
      </c>
      <c r="F142" s="9" t="n">
        <f aca="false">I141</f>
        <v>111016.7343</v>
      </c>
      <c r="G142" s="9" t="n">
        <v>0</v>
      </c>
      <c r="H142" s="9" t="n">
        <v>4825.27</v>
      </c>
      <c r="I142" s="9" t="n">
        <f aca="false">F142+G142-H142</f>
        <v>106191.4643</v>
      </c>
      <c r="J142" s="5" t="s">
        <v>101</v>
      </c>
      <c r="K142" s="5" t="s">
        <v>2</v>
      </c>
      <c r="L142" s="5" t="s">
        <v>3</v>
      </c>
      <c r="M142" s="5" t="s">
        <v>329</v>
      </c>
      <c r="N142" s="10"/>
    </row>
    <row r="143" customFormat="false" ht="15.75" hidden="true" customHeight="true" outlineLevel="0" collapsed="false">
      <c r="A143" s="5" t="s">
        <v>401</v>
      </c>
      <c r="B143" s="5" t="s">
        <v>115</v>
      </c>
      <c r="C143" s="5" t="s">
        <v>116</v>
      </c>
      <c r="D143" s="5" t="s">
        <v>402</v>
      </c>
      <c r="E143" s="5" t="s">
        <v>118</v>
      </c>
      <c r="F143" s="9" t="n">
        <f aca="false">I142</f>
        <v>106191.4643</v>
      </c>
      <c r="G143" s="9" t="n">
        <v>0</v>
      </c>
      <c r="H143" s="9" t="n">
        <v>1356.73</v>
      </c>
      <c r="I143" s="9" t="n">
        <f aca="false">F143+G143-H143</f>
        <v>104834.7343</v>
      </c>
      <c r="J143" s="5" t="s">
        <v>101</v>
      </c>
      <c r="K143" s="5" t="s">
        <v>2</v>
      </c>
      <c r="L143" s="5" t="s">
        <v>3</v>
      </c>
      <c r="M143" s="5" t="s">
        <v>119</v>
      </c>
      <c r="N143" s="10"/>
    </row>
    <row r="144" customFormat="false" ht="15.75" hidden="false" customHeight="true" outlineLevel="0" collapsed="false">
      <c r="A144" s="5" t="s">
        <v>403</v>
      </c>
      <c r="B144" s="5" t="s">
        <v>179</v>
      </c>
      <c r="C144" s="5" t="s">
        <v>180</v>
      </c>
      <c r="D144" s="5" t="s">
        <v>404</v>
      </c>
      <c r="E144" s="5" t="s">
        <v>182</v>
      </c>
      <c r="F144" s="9" t="n">
        <f aca="false">I143</f>
        <v>104834.7343</v>
      </c>
      <c r="G144" s="9" t="n">
        <v>29999.62</v>
      </c>
      <c r="H144" s="9" t="n">
        <v>0</v>
      </c>
      <c r="I144" s="9" t="n">
        <f aca="false">F144+G144-H144</f>
        <v>134834.3543</v>
      </c>
      <c r="J144" s="5" t="s">
        <v>101</v>
      </c>
      <c r="K144" s="5" t="s">
        <v>2</v>
      </c>
      <c r="L144" s="5" t="s">
        <v>3</v>
      </c>
      <c r="M144" s="5" t="s">
        <v>183</v>
      </c>
      <c r="N144" s="10"/>
    </row>
    <row r="145" customFormat="false" ht="15.75" hidden="false" customHeight="true" outlineLevel="0" collapsed="false">
      <c r="A145" s="5" t="s">
        <v>405</v>
      </c>
      <c r="B145" s="5" t="s">
        <v>208</v>
      </c>
      <c r="C145" s="5" t="s">
        <v>209</v>
      </c>
      <c r="D145" s="5" t="s">
        <v>406</v>
      </c>
      <c r="E145" s="5" t="s">
        <v>208</v>
      </c>
      <c r="F145" s="9" t="n">
        <f aca="false">I144</f>
        <v>134834.3543</v>
      </c>
      <c r="G145" s="9" t="n">
        <v>42651.85</v>
      </c>
      <c r="H145" s="9" t="n">
        <v>0</v>
      </c>
      <c r="I145" s="9" t="n">
        <f aca="false">F145+G145-H145</f>
        <v>177486.2043</v>
      </c>
      <c r="J145" s="5" t="s">
        <v>101</v>
      </c>
      <c r="K145" s="5" t="s">
        <v>2</v>
      </c>
      <c r="L145" s="5" t="s">
        <v>3</v>
      </c>
      <c r="M145" s="5" t="s">
        <v>155</v>
      </c>
      <c r="N145" s="10"/>
    </row>
    <row r="146" customFormat="false" ht="15.75" hidden="false" customHeight="true" outlineLevel="0" collapsed="false">
      <c r="A146" s="5" t="s">
        <v>405</v>
      </c>
      <c r="B146" s="5" t="s">
        <v>226</v>
      </c>
      <c r="C146" s="5" t="s">
        <v>227</v>
      </c>
      <c r="D146" s="5" t="s">
        <v>407</v>
      </c>
      <c r="E146" s="5" t="s">
        <v>226</v>
      </c>
      <c r="F146" s="9" t="n">
        <f aca="false">I145</f>
        <v>177486.2043</v>
      </c>
      <c r="G146" s="9" t="n">
        <v>28435.08</v>
      </c>
      <c r="H146" s="9" t="n">
        <v>0</v>
      </c>
      <c r="I146" s="9" t="n">
        <f aca="false">F146+G146-H146</f>
        <v>205921.2843</v>
      </c>
      <c r="J146" s="5" t="s">
        <v>101</v>
      </c>
      <c r="K146" s="5" t="s">
        <v>2</v>
      </c>
      <c r="L146" s="5" t="s">
        <v>3</v>
      </c>
      <c r="M146" s="5" t="s">
        <v>155</v>
      </c>
      <c r="N146" s="10"/>
    </row>
    <row r="147" customFormat="false" ht="15.75" hidden="false" customHeight="true" outlineLevel="0" collapsed="false">
      <c r="A147" s="5" t="s">
        <v>408</v>
      </c>
      <c r="B147" s="5" t="s">
        <v>160</v>
      </c>
      <c r="C147" s="5" t="s">
        <v>161</v>
      </c>
      <c r="D147" s="5" t="s">
        <v>409</v>
      </c>
      <c r="E147" s="11" t="s">
        <v>167</v>
      </c>
      <c r="F147" s="9" t="n">
        <f aca="false">I146</f>
        <v>205921.2843</v>
      </c>
      <c r="G147" s="9" t="n">
        <v>6996.44</v>
      </c>
      <c r="H147" s="9" t="n">
        <v>0</v>
      </c>
      <c r="I147" s="9" t="n">
        <f aca="false">F147+G147-H147</f>
        <v>212917.7243</v>
      </c>
      <c r="J147" s="5" t="s">
        <v>101</v>
      </c>
      <c r="K147" s="5" t="s">
        <v>2</v>
      </c>
      <c r="L147" s="5" t="s">
        <v>3</v>
      </c>
      <c r="M147" s="5" t="s">
        <v>155</v>
      </c>
      <c r="N147" s="10"/>
    </row>
    <row r="148" customFormat="false" ht="15.75" hidden="true" customHeight="true" outlineLevel="0" collapsed="false">
      <c r="A148" s="5" t="s">
        <v>410</v>
      </c>
      <c r="B148" s="5" t="s">
        <v>121</v>
      </c>
      <c r="C148" s="5" t="s">
        <v>122</v>
      </c>
      <c r="D148" s="5" t="s">
        <v>411</v>
      </c>
      <c r="E148" s="5" t="s">
        <v>124</v>
      </c>
      <c r="F148" s="9" t="n">
        <f aca="false">I147</f>
        <v>212917.7243</v>
      </c>
      <c r="G148" s="9" t="n">
        <v>0</v>
      </c>
      <c r="H148" s="9" t="n">
        <v>2399.44</v>
      </c>
      <c r="I148" s="9" t="n">
        <f aca="false">F148+G148-H148</f>
        <v>210518.2843</v>
      </c>
      <c r="J148" s="5" t="s">
        <v>101</v>
      </c>
      <c r="K148" s="5" t="s">
        <v>2</v>
      </c>
      <c r="L148" s="5" t="s">
        <v>3</v>
      </c>
      <c r="M148" s="5" t="s">
        <v>125</v>
      </c>
      <c r="N148" s="10"/>
    </row>
    <row r="149" customFormat="false" ht="15.75" hidden="true" customHeight="true" outlineLevel="0" collapsed="false">
      <c r="A149" s="19" t="n">
        <v>45077</v>
      </c>
      <c r="B149" s="12" t="s">
        <v>133</v>
      </c>
      <c r="C149" s="12" t="s">
        <v>134</v>
      </c>
      <c r="D149" s="12" t="s">
        <v>135</v>
      </c>
      <c r="E149" s="12" t="s">
        <v>134</v>
      </c>
      <c r="F149" s="13" t="n">
        <f aca="false">I148</f>
        <v>210518.2843</v>
      </c>
      <c r="G149" s="13" t="n">
        <v>0</v>
      </c>
      <c r="H149" s="13" t="n">
        <v>10.95</v>
      </c>
      <c r="I149" s="13" t="n">
        <f aca="false">F149+G149-H149</f>
        <v>210507.3343</v>
      </c>
      <c r="J149" s="12" t="s">
        <v>101</v>
      </c>
      <c r="K149" s="12" t="s">
        <v>2</v>
      </c>
      <c r="L149" s="12" t="s">
        <v>3</v>
      </c>
      <c r="M149" s="12" t="s">
        <v>131</v>
      </c>
      <c r="N149" s="10"/>
    </row>
    <row r="150" customFormat="false" ht="15.75" hidden="true" customHeight="true" outlineLevel="0" collapsed="false">
      <c r="A150" s="5" t="s">
        <v>412</v>
      </c>
      <c r="B150" s="5" t="s">
        <v>103</v>
      </c>
      <c r="C150" s="5" t="s">
        <v>104</v>
      </c>
      <c r="D150" s="5" t="s">
        <v>413</v>
      </c>
      <c r="E150" s="5" t="s">
        <v>106</v>
      </c>
      <c r="F150" s="9" t="n">
        <f aca="false">I149</f>
        <v>210507.3343</v>
      </c>
      <c r="G150" s="9" t="n">
        <v>0</v>
      </c>
      <c r="H150" s="9" t="n">
        <v>1904.7</v>
      </c>
      <c r="I150" s="9" t="n">
        <f aca="false">F150+G150-H150</f>
        <v>208602.6343</v>
      </c>
      <c r="J150" s="5" t="s">
        <v>101</v>
      </c>
      <c r="K150" s="5" t="s">
        <v>2</v>
      </c>
      <c r="L150" s="5" t="s">
        <v>3</v>
      </c>
      <c r="M150" s="5" t="s">
        <v>107</v>
      </c>
      <c r="N150" s="10"/>
    </row>
    <row r="151" customFormat="false" ht="15.75" hidden="true" customHeight="true" outlineLevel="0" collapsed="false">
      <c r="A151" s="5" t="s">
        <v>414</v>
      </c>
      <c r="B151" s="5" t="s">
        <v>109</v>
      </c>
      <c r="C151" s="5" t="s">
        <v>110</v>
      </c>
      <c r="D151" s="5" t="s">
        <v>415</v>
      </c>
      <c r="E151" s="5" t="s">
        <v>112</v>
      </c>
      <c r="F151" s="9" t="n">
        <f aca="false">I150</f>
        <v>208602.6343</v>
      </c>
      <c r="G151" s="9" t="n">
        <v>0</v>
      </c>
      <c r="H151" s="9" t="n">
        <v>58744.48</v>
      </c>
      <c r="I151" s="9" t="n">
        <f aca="false">F151+G151-H151</f>
        <v>149858.1543</v>
      </c>
      <c r="J151" s="5" t="s">
        <v>101</v>
      </c>
      <c r="K151" s="5" t="s">
        <v>2</v>
      </c>
      <c r="L151" s="5" t="s">
        <v>3</v>
      </c>
      <c r="M151" s="5" t="s">
        <v>113</v>
      </c>
      <c r="N151" s="10"/>
    </row>
    <row r="152" customFormat="false" ht="15.75" hidden="true" customHeight="true" outlineLevel="0" collapsed="false">
      <c r="A152" s="5" t="s">
        <v>416</v>
      </c>
      <c r="B152" s="5" t="s">
        <v>326</v>
      </c>
      <c r="C152" s="5" t="s">
        <v>327</v>
      </c>
      <c r="D152" s="5" t="s">
        <v>417</v>
      </c>
      <c r="E152" s="5" t="s">
        <v>112</v>
      </c>
      <c r="F152" s="9" t="n">
        <f aca="false">I151</f>
        <v>149858.1543</v>
      </c>
      <c r="G152" s="9" t="n">
        <v>0</v>
      </c>
      <c r="H152" s="9" t="n">
        <v>4834.75</v>
      </c>
      <c r="I152" s="9" t="n">
        <f aca="false">F152+G152-H152</f>
        <v>145023.4043</v>
      </c>
      <c r="J152" s="5" t="s">
        <v>101</v>
      </c>
      <c r="K152" s="5" t="s">
        <v>2</v>
      </c>
      <c r="L152" s="5" t="s">
        <v>3</v>
      </c>
      <c r="M152" s="5" t="s">
        <v>329</v>
      </c>
      <c r="N152" s="10"/>
    </row>
    <row r="153" customFormat="false" ht="15.75" hidden="true" customHeight="true" outlineLevel="0" collapsed="false">
      <c r="A153" s="5" t="s">
        <v>418</v>
      </c>
      <c r="B153" s="5" t="s">
        <v>115</v>
      </c>
      <c r="C153" s="5" t="s">
        <v>116</v>
      </c>
      <c r="D153" s="5" t="s">
        <v>419</v>
      </c>
      <c r="E153" s="5" t="s">
        <v>118</v>
      </c>
      <c r="F153" s="9" t="n">
        <f aca="false">I152</f>
        <v>145023.4043</v>
      </c>
      <c r="G153" s="9" t="n">
        <v>0</v>
      </c>
      <c r="H153" s="9" t="n">
        <v>1856.6</v>
      </c>
      <c r="I153" s="9" t="n">
        <f aca="false">F153+G153-H153</f>
        <v>143166.8043</v>
      </c>
      <c r="J153" s="5" t="s">
        <v>101</v>
      </c>
      <c r="K153" s="5" t="s">
        <v>2</v>
      </c>
      <c r="L153" s="5" t="s">
        <v>3</v>
      </c>
      <c r="M153" s="5" t="s">
        <v>119</v>
      </c>
      <c r="N153" s="10"/>
    </row>
    <row r="154" customFormat="false" ht="15.75" hidden="false" customHeight="true" outlineLevel="0" collapsed="false">
      <c r="A154" s="5" t="s">
        <v>420</v>
      </c>
      <c r="B154" s="5" t="s">
        <v>226</v>
      </c>
      <c r="C154" s="5" t="s">
        <v>227</v>
      </c>
      <c r="D154" s="5" t="s">
        <v>421</v>
      </c>
      <c r="E154" s="5" t="s">
        <v>226</v>
      </c>
      <c r="F154" s="9" t="n">
        <f aca="false">I153</f>
        <v>143166.8043</v>
      </c>
      <c r="G154" s="9" t="n">
        <v>42857.04</v>
      </c>
      <c r="H154" s="9" t="n">
        <v>0</v>
      </c>
      <c r="I154" s="9" t="n">
        <f aca="false">F154+G154-H154</f>
        <v>186023.8443</v>
      </c>
      <c r="J154" s="5" t="s">
        <v>101</v>
      </c>
      <c r="K154" s="5" t="s">
        <v>2</v>
      </c>
      <c r="L154" s="5" t="s">
        <v>3</v>
      </c>
      <c r="M154" s="5" t="s">
        <v>155</v>
      </c>
      <c r="N154" s="10"/>
    </row>
    <row r="155" customFormat="false" ht="15.75" hidden="false" customHeight="true" outlineLevel="0" collapsed="false">
      <c r="A155" s="5" t="s">
        <v>420</v>
      </c>
      <c r="B155" s="5" t="s">
        <v>152</v>
      </c>
      <c r="C155" s="5" t="s">
        <v>153</v>
      </c>
      <c r="D155" s="5" t="s">
        <v>422</v>
      </c>
      <c r="E155" s="5" t="s">
        <v>152</v>
      </c>
      <c r="F155" s="9" t="n">
        <f aca="false">I154</f>
        <v>186023.8443</v>
      </c>
      <c r="G155" s="9" t="n">
        <v>28569.96</v>
      </c>
      <c r="H155" s="9" t="n">
        <v>0</v>
      </c>
      <c r="I155" s="9" t="n">
        <f aca="false">F155+G155-H155</f>
        <v>214593.8043</v>
      </c>
      <c r="J155" s="5" t="s">
        <v>101</v>
      </c>
      <c r="K155" s="5" t="s">
        <v>2</v>
      </c>
      <c r="L155" s="5" t="s">
        <v>3</v>
      </c>
      <c r="M155" s="5" t="s">
        <v>155</v>
      </c>
      <c r="N155" s="10"/>
    </row>
    <row r="156" customFormat="false" ht="15.75" hidden="false" customHeight="true" outlineLevel="0" collapsed="false">
      <c r="A156" s="5" t="s">
        <v>423</v>
      </c>
      <c r="B156" s="5" t="s">
        <v>160</v>
      </c>
      <c r="C156" s="5" t="s">
        <v>161</v>
      </c>
      <c r="D156" s="5" t="s">
        <v>424</v>
      </c>
      <c r="E156" s="5" t="s">
        <v>213</v>
      </c>
      <c r="F156" s="9" t="n">
        <f aca="false">I155</f>
        <v>214593.8043</v>
      </c>
      <c r="G156" s="9" t="n">
        <v>7253.6</v>
      </c>
      <c r="H156" s="9" t="n">
        <v>0</v>
      </c>
      <c r="I156" s="9" t="n">
        <f aca="false">F156+G156-H156</f>
        <v>221847.4043</v>
      </c>
      <c r="J156" s="5" t="s">
        <v>101</v>
      </c>
      <c r="K156" s="5" t="s">
        <v>2</v>
      </c>
      <c r="L156" s="5" t="s">
        <v>3</v>
      </c>
      <c r="M156" s="5" t="s">
        <v>155</v>
      </c>
      <c r="N156" s="10"/>
    </row>
    <row r="157" customFormat="false" ht="15.75" hidden="true" customHeight="true" outlineLevel="0" collapsed="false">
      <c r="A157" s="5" t="s">
        <v>425</v>
      </c>
      <c r="B157" s="5" t="s">
        <v>121</v>
      </c>
      <c r="C157" s="5" t="s">
        <v>122</v>
      </c>
      <c r="D157" s="5" t="s">
        <v>426</v>
      </c>
      <c r="E157" s="5" t="s">
        <v>124</v>
      </c>
      <c r="F157" s="9" t="n">
        <f aca="false">I156</f>
        <v>221847.4043</v>
      </c>
      <c r="G157" s="9" t="n">
        <v>0</v>
      </c>
      <c r="H157" s="9" t="n">
        <v>2499.33</v>
      </c>
      <c r="I157" s="9" t="n">
        <f aca="false">F157+G157-H157</f>
        <v>219348.0743</v>
      </c>
      <c r="J157" s="5" t="s">
        <v>101</v>
      </c>
      <c r="K157" s="5" t="s">
        <v>2</v>
      </c>
      <c r="L157" s="5" t="s">
        <v>3</v>
      </c>
      <c r="M157" s="5" t="s">
        <v>125</v>
      </c>
      <c r="N157" s="10"/>
    </row>
    <row r="158" customFormat="false" ht="15.75" hidden="true" customHeight="true" outlineLevel="0" collapsed="false">
      <c r="A158" s="5" t="s">
        <v>427</v>
      </c>
      <c r="B158" s="5" t="s">
        <v>194</v>
      </c>
      <c r="C158" s="5" t="s">
        <v>195</v>
      </c>
      <c r="D158" s="5" t="s">
        <v>428</v>
      </c>
      <c r="E158" s="5" t="s">
        <v>197</v>
      </c>
      <c r="F158" s="9" t="n">
        <f aca="false">I157</f>
        <v>219348.0743</v>
      </c>
      <c r="G158" s="9" t="n">
        <v>0</v>
      </c>
      <c r="H158" s="9" t="n">
        <f aca="false">N158</f>
        <v>2484.8587</v>
      </c>
      <c r="I158" s="9" t="n">
        <f aca="false">F158+G158-H158</f>
        <v>216863.2156</v>
      </c>
      <c r="J158" s="5" t="s">
        <v>101</v>
      </c>
      <c r="K158" s="5" t="s">
        <v>2</v>
      </c>
      <c r="L158" s="5" t="s">
        <v>3</v>
      </c>
      <c r="M158" s="5" t="s">
        <v>198</v>
      </c>
      <c r="N158" s="5" t="n">
        <v>2484.8587</v>
      </c>
    </row>
    <row r="159" customFormat="false" ht="15.75" hidden="true" customHeight="true" outlineLevel="0" collapsed="false">
      <c r="A159" s="5" t="s">
        <v>429</v>
      </c>
      <c r="B159" s="5" t="s">
        <v>127</v>
      </c>
      <c r="C159" s="5" t="s">
        <v>128</v>
      </c>
      <c r="D159" s="5" t="s">
        <v>430</v>
      </c>
      <c r="E159" s="11" t="s">
        <v>130</v>
      </c>
      <c r="F159" s="9" t="n">
        <f aca="false">I158</f>
        <v>216863.2156</v>
      </c>
      <c r="G159" s="9" t="n">
        <v>0</v>
      </c>
      <c r="H159" s="9" t="n">
        <v>600.69</v>
      </c>
      <c r="I159" s="9" t="n">
        <f aca="false">F159+G159-H159</f>
        <v>216262.5256</v>
      </c>
      <c r="J159" s="5" t="s">
        <v>101</v>
      </c>
      <c r="K159" s="5" t="s">
        <v>2</v>
      </c>
      <c r="L159" s="5" t="s">
        <v>3</v>
      </c>
      <c r="M159" s="5" t="s">
        <v>131</v>
      </c>
      <c r="N159" s="10"/>
    </row>
    <row r="160" customFormat="false" ht="15.75" hidden="true" customHeight="true" outlineLevel="0" collapsed="false">
      <c r="A160" s="19" t="n">
        <v>45107</v>
      </c>
      <c r="B160" s="12" t="s">
        <v>133</v>
      </c>
      <c r="C160" s="12" t="s">
        <v>134</v>
      </c>
      <c r="D160" s="12" t="s">
        <v>135</v>
      </c>
      <c r="E160" s="12" t="s">
        <v>134</v>
      </c>
      <c r="F160" s="13" t="n">
        <f aca="false">I159</f>
        <v>216262.5256</v>
      </c>
      <c r="G160" s="13" t="n">
        <v>0</v>
      </c>
      <c r="H160" s="13" t="n">
        <v>10.95</v>
      </c>
      <c r="I160" s="13" t="n">
        <f aca="false">F160+G160-H160</f>
        <v>216251.5756</v>
      </c>
      <c r="J160" s="12" t="s">
        <v>101</v>
      </c>
      <c r="K160" s="12" t="s">
        <v>2</v>
      </c>
      <c r="L160" s="12" t="s">
        <v>3</v>
      </c>
      <c r="M160" s="12" t="s">
        <v>131</v>
      </c>
      <c r="N160" s="10"/>
    </row>
    <row r="161" customFormat="false" ht="15.75" hidden="true" customHeight="true" outlineLevel="0" collapsed="false">
      <c r="A161" s="5" t="s">
        <v>431</v>
      </c>
      <c r="B161" s="5" t="s">
        <v>103</v>
      </c>
      <c r="C161" s="5" t="s">
        <v>104</v>
      </c>
      <c r="D161" s="5" t="s">
        <v>432</v>
      </c>
      <c r="E161" s="5" t="s">
        <v>106</v>
      </c>
      <c r="F161" s="9" t="n">
        <f aca="false">I160</f>
        <v>216251.5756</v>
      </c>
      <c r="G161" s="9" t="n">
        <v>0</v>
      </c>
      <c r="H161" s="9" t="n">
        <v>1904.54</v>
      </c>
      <c r="I161" s="9" t="n">
        <f aca="false">F161+G161-H161</f>
        <v>214347.0356</v>
      </c>
      <c r="J161" s="5" t="s">
        <v>101</v>
      </c>
      <c r="K161" s="5" t="s">
        <v>2</v>
      </c>
      <c r="L161" s="5" t="s">
        <v>3</v>
      </c>
      <c r="M161" s="5" t="s">
        <v>107</v>
      </c>
      <c r="N161" s="10"/>
    </row>
    <row r="162" customFormat="false" ht="15.75" hidden="true" customHeight="true" outlineLevel="0" collapsed="false">
      <c r="A162" s="5" t="s">
        <v>433</v>
      </c>
      <c r="B162" s="5" t="s">
        <v>109</v>
      </c>
      <c r="C162" s="5" t="s">
        <v>110</v>
      </c>
      <c r="D162" s="5" t="s">
        <v>434</v>
      </c>
      <c r="E162" s="5" t="s">
        <v>112</v>
      </c>
      <c r="F162" s="9" t="n">
        <f aca="false">I161</f>
        <v>214347.0356</v>
      </c>
      <c r="G162" s="9" t="n">
        <v>0</v>
      </c>
      <c r="H162" s="9" t="n">
        <v>58768.17</v>
      </c>
      <c r="I162" s="9" t="n">
        <f aca="false">F162+G162-H162</f>
        <v>155578.8656</v>
      </c>
      <c r="J162" s="5" t="s">
        <v>101</v>
      </c>
      <c r="K162" s="5" t="s">
        <v>2</v>
      </c>
      <c r="L162" s="5" t="s">
        <v>3</v>
      </c>
      <c r="M162" s="5" t="s">
        <v>113</v>
      </c>
      <c r="N162" s="10"/>
    </row>
    <row r="163" customFormat="false" ht="15.75" hidden="true" customHeight="true" outlineLevel="0" collapsed="false">
      <c r="A163" s="5" t="s">
        <v>435</v>
      </c>
      <c r="B163" s="5" t="s">
        <v>326</v>
      </c>
      <c r="C163" s="5" t="s">
        <v>327</v>
      </c>
      <c r="D163" s="5" t="s">
        <v>436</v>
      </c>
      <c r="E163" s="5" t="s">
        <v>112</v>
      </c>
      <c r="F163" s="9" t="n">
        <f aca="false">I162</f>
        <v>155578.8656</v>
      </c>
      <c r="G163" s="9" t="n">
        <v>0</v>
      </c>
      <c r="H163" s="9" t="n">
        <v>4648.46</v>
      </c>
      <c r="I163" s="9" t="n">
        <f aca="false">F163+G163-H163</f>
        <v>150930.4056</v>
      </c>
      <c r="J163" s="5" t="s">
        <v>101</v>
      </c>
      <c r="K163" s="5" t="s">
        <v>2</v>
      </c>
      <c r="L163" s="5" t="s">
        <v>3</v>
      </c>
      <c r="M163" s="5" t="s">
        <v>329</v>
      </c>
      <c r="N163" s="10"/>
    </row>
    <row r="164" customFormat="false" ht="15.75" hidden="true" customHeight="true" outlineLevel="0" collapsed="false">
      <c r="A164" s="5" t="s">
        <v>437</v>
      </c>
      <c r="B164" s="5" t="s">
        <v>438</v>
      </c>
      <c r="C164" s="5" t="s">
        <v>439</v>
      </c>
      <c r="D164" s="5" t="s">
        <v>440</v>
      </c>
      <c r="E164" s="5" t="s">
        <v>112</v>
      </c>
      <c r="F164" s="9" t="n">
        <f aca="false">I163</f>
        <v>150930.4056</v>
      </c>
      <c r="G164" s="9" t="n">
        <v>0</v>
      </c>
      <c r="H164" s="9" t="n">
        <v>5068.81</v>
      </c>
      <c r="I164" s="9" t="n">
        <f aca="false">F164+G164-H164</f>
        <v>145861.5956</v>
      </c>
      <c r="J164" s="5" t="s">
        <v>101</v>
      </c>
      <c r="K164" s="5" t="s">
        <v>2</v>
      </c>
      <c r="L164" s="5" t="s">
        <v>3</v>
      </c>
      <c r="M164" s="5" t="s">
        <v>441</v>
      </c>
      <c r="N164" s="10"/>
    </row>
    <row r="165" customFormat="false" ht="15.75" hidden="true" customHeight="true" outlineLevel="0" collapsed="false">
      <c r="A165" s="5" t="s">
        <v>442</v>
      </c>
      <c r="B165" s="5" t="s">
        <v>115</v>
      </c>
      <c r="C165" s="5" t="s">
        <v>116</v>
      </c>
      <c r="D165" s="5" t="s">
        <v>443</v>
      </c>
      <c r="E165" s="5" t="s">
        <v>118</v>
      </c>
      <c r="F165" s="9" t="n">
        <f aca="false">I164</f>
        <v>145861.5956</v>
      </c>
      <c r="G165" s="9" t="n">
        <v>0</v>
      </c>
      <c r="H165" s="9" t="n">
        <v>1471.46</v>
      </c>
      <c r="I165" s="9" t="n">
        <f aca="false">F165+G165-H165</f>
        <v>144390.1356</v>
      </c>
      <c r="J165" s="5" t="s">
        <v>101</v>
      </c>
      <c r="K165" s="5" t="s">
        <v>2</v>
      </c>
      <c r="L165" s="5" t="s">
        <v>3</v>
      </c>
      <c r="M165" s="5" t="s">
        <v>119</v>
      </c>
      <c r="N165" s="10"/>
    </row>
    <row r="166" customFormat="false" ht="15.75" hidden="false" customHeight="true" outlineLevel="0" collapsed="false">
      <c r="A166" s="5" t="s">
        <v>444</v>
      </c>
      <c r="B166" s="5" t="s">
        <v>152</v>
      </c>
      <c r="C166" s="5" t="s">
        <v>153</v>
      </c>
      <c r="D166" s="5" t="s">
        <v>445</v>
      </c>
      <c r="E166" s="5" t="s">
        <v>152</v>
      </c>
      <c r="F166" s="9" t="n">
        <f aca="false">I165</f>
        <v>144390.1356</v>
      </c>
      <c r="G166" s="9" t="n">
        <v>50452.77</v>
      </c>
      <c r="H166" s="9" t="n">
        <v>0</v>
      </c>
      <c r="I166" s="9" t="n">
        <f aca="false">F166+G166-H166</f>
        <v>194842.9056</v>
      </c>
      <c r="J166" s="5" t="s">
        <v>101</v>
      </c>
      <c r="K166" s="5" t="s">
        <v>2</v>
      </c>
      <c r="L166" s="5" t="s">
        <v>3</v>
      </c>
      <c r="M166" s="5" t="s">
        <v>155</v>
      </c>
      <c r="N166" s="10"/>
    </row>
    <row r="167" customFormat="false" ht="15.75" hidden="false" customHeight="true" outlineLevel="0" collapsed="false">
      <c r="A167" s="5" t="s">
        <v>444</v>
      </c>
      <c r="B167" s="5" t="s">
        <v>156</v>
      </c>
      <c r="C167" s="5" t="s">
        <v>157</v>
      </c>
      <c r="D167" s="5" t="s">
        <v>446</v>
      </c>
      <c r="E167" s="5" t="s">
        <v>156</v>
      </c>
      <c r="F167" s="9" t="n">
        <f aca="false">I166</f>
        <v>194842.9056</v>
      </c>
      <c r="G167" s="9" t="n">
        <v>33635.37</v>
      </c>
      <c r="H167" s="9" t="n">
        <v>0</v>
      </c>
      <c r="I167" s="9" t="n">
        <f aca="false">F167+G167-H167</f>
        <v>228478.2756</v>
      </c>
      <c r="J167" s="5" t="s">
        <v>101</v>
      </c>
      <c r="K167" s="5" t="s">
        <v>2</v>
      </c>
      <c r="L167" s="5" t="s">
        <v>3</v>
      </c>
      <c r="M167" s="5" t="s">
        <v>155</v>
      </c>
      <c r="N167" s="10"/>
    </row>
    <row r="168" customFormat="false" ht="15.75" hidden="false" customHeight="true" outlineLevel="0" collapsed="false">
      <c r="A168" s="5" t="s">
        <v>447</v>
      </c>
      <c r="B168" s="5" t="s">
        <v>160</v>
      </c>
      <c r="C168" s="5" t="s">
        <v>161</v>
      </c>
      <c r="D168" s="5" t="s">
        <v>448</v>
      </c>
      <c r="E168" s="5" t="s">
        <v>213</v>
      </c>
      <c r="F168" s="9" t="n">
        <f aca="false">I167</f>
        <v>228478.2756</v>
      </c>
      <c r="G168" s="9" t="n">
        <v>7781.39</v>
      </c>
      <c r="H168" s="9" t="n">
        <v>0</v>
      </c>
      <c r="I168" s="9" t="n">
        <f aca="false">F168+G168-H168</f>
        <v>236259.6656</v>
      </c>
      <c r="J168" s="5" t="s">
        <v>101</v>
      </c>
      <c r="K168" s="5" t="s">
        <v>2</v>
      </c>
      <c r="L168" s="5" t="s">
        <v>3</v>
      </c>
      <c r="M168" s="5" t="s">
        <v>155</v>
      </c>
      <c r="N168" s="10"/>
    </row>
    <row r="169" customFormat="false" ht="15.75" hidden="false" customHeight="true" outlineLevel="0" collapsed="false">
      <c r="A169" s="5" t="s">
        <v>449</v>
      </c>
      <c r="B169" s="5" t="s">
        <v>164</v>
      </c>
      <c r="C169" s="5" t="s">
        <v>165</v>
      </c>
      <c r="D169" s="5" t="s">
        <v>450</v>
      </c>
      <c r="E169" s="11" t="s">
        <v>167</v>
      </c>
      <c r="F169" s="9" t="n">
        <f aca="false">I168</f>
        <v>236259.6656</v>
      </c>
      <c r="G169" s="9" t="n">
        <v>1172.62</v>
      </c>
      <c r="H169" s="9" t="n">
        <v>0</v>
      </c>
      <c r="I169" s="9" t="n">
        <f aca="false">F169+G169-H169</f>
        <v>237432.2856</v>
      </c>
      <c r="J169" s="5" t="s">
        <v>101</v>
      </c>
      <c r="K169" s="5" t="s">
        <v>2</v>
      </c>
      <c r="L169" s="5" t="s">
        <v>3</v>
      </c>
      <c r="M169" s="5" t="s">
        <v>155</v>
      </c>
      <c r="N169" s="10"/>
    </row>
    <row r="170" customFormat="false" ht="15.75" hidden="true" customHeight="true" outlineLevel="0" collapsed="false">
      <c r="A170" s="5" t="s">
        <v>451</v>
      </c>
      <c r="B170" s="5" t="s">
        <v>121</v>
      </c>
      <c r="C170" s="5" t="s">
        <v>122</v>
      </c>
      <c r="D170" s="5" t="s">
        <v>452</v>
      </c>
      <c r="E170" s="5" t="s">
        <v>124</v>
      </c>
      <c r="F170" s="9" t="n">
        <f aca="false">I169</f>
        <v>237432.2856</v>
      </c>
      <c r="G170" s="9" t="n">
        <v>0</v>
      </c>
      <c r="H170" s="9" t="n">
        <v>2600.3</v>
      </c>
      <c r="I170" s="9" t="n">
        <f aca="false">F170+G170-H170</f>
        <v>234831.9856</v>
      </c>
      <c r="J170" s="5" t="s">
        <v>101</v>
      </c>
      <c r="K170" s="5" t="s">
        <v>2</v>
      </c>
      <c r="L170" s="5" t="s">
        <v>3</v>
      </c>
      <c r="M170" s="5" t="s">
        <v>125</v>
      </c>
      <c r="N170" s="10"/>
    </row>
    <row r="171" customFormat="false" ht="15.75" hidden="true" customHeight="true" outlineLevel="0" collapsed="false">
      <c r="A171" s="19" t="n">
        <v>45138</v>
      </c>
      <c r="B171" s="12" t="s">
        <v>133</v>
      </c>
      <c r="C171" s="12" t="s">
        <v>134</v>
      </c>
      <c r="D171" s="12" t="s">
        <v>135</v>
      </c>
      <c r="E171" s="12" t="s">
        <v>134</v>
      </c>
      <c r="F171" s="13" t="n">
        <f aca="false">I170</f>
        <v>234831.9856</v>
      </c>
      <c r="G171" s="13" t="n">
        <v>0</v>
      </c>
      <c r="H171" s="13" t="n">
        <v>10.95</v>
      </c>
      <c r="I171" s="13" t="n">
        <f aca="false">F171+G171-H171</f>
        <v>234821.0356</v>
      </c>
      <c r="J171" s="12" t="s">
        <v>101</v>
      </c>
      <c r="K171" s="12" t="s">
        <v>2</v>
      </c>
      <c r="L171" s="12" t="s">
        <v>3</v>
      </c>
      <c r="M171" s="12" t="s">
        <v>131</v>
      </c>
      <c r="N171" s="10"/>
    </row>
    <row r="172" customFormat="false" ht="15.75" hidden="true" customHeight="true" outlineLevel="0" collapsed="false">
      <c r="A172" s="5" t="s">
        <v>453</v>
      </c>
      <c r="B172" s="5" t="s">
        <v>103</v>
      </c>
      <c r="C172" s="5" t="s">
        <v>104</v>
      </c>
      <c r="D172" s="5" t="s">
        <v>454</v>
      </c>
      <c r="E172" s="5" t="s">
        <v>106</v>
      </c>
      <c r="F172" s="9" t="n">
        <f aca="false">I171</f>
        <v>234821.0356</v>
      </c>
      <c r="G172" s="9" t="n">
        <v>0</v>
      </c>
      <c r="H172" s="9" t="n">
        <v>1906.22</v>
      </c>
      <c r="I172" s="9" t="n">
        <f aca="false">F172+G172-H172</f>
        <v>232914.8156</v>
      </c>
      <c r="J172" s="5" t="s">
        <v>101</v>
      </c>
      <c r="K172" s="5" t="s">
        <v>2</v>
      </c>
      <c r="L172" s="5" t="s">
        <v>3</v>
      </c>
      <c r="M172" s="5" t="s">
        <v>107</v>
      </c>
      <c r="N172" s="10"/>
    </row>
    <row r="173" customFormat="false" ht="15.75" hidden="true" customHeight="true" outlineLevel="0" collapsed="false">
      <c r="A173" s="5" t="s">
        <v>455</v>
      </c>
      <c r="B173" s="5" t="s">
        <v>109</v>
      </c>
      <c r="C173" s="5" t="s">
        <v>110</v>
      </c>
      <c r="D173" s="5" t="s">
        <v>456</v>
      </c>
      <c r="E173" s="5" t="s">
        <v>112</v>
      </c>
      <c r="F173" s="9" t="n">
        <f aca="false">I172</f>
        <v>232914.8156</v>
      </c>
      <c r="G173" s="9" t="n">
        <v>0</v>
      </c>
      <c r="H173" s="9" t="n">
        <v>58030.95</v>
      </c>
      <c r="I173" s="9" t="n">
        <f aca="false">F173+G173-H173</f>
        <v>174883.8656</v>
      </c>
      <c r="J173" s="5" t="s">
        <v>101</v>
      </c>
      <c r="K173" s="5" t="s">
        <v>2</v>
      </c>
      <c r="L173" s="5" t="s">
        <v>3</v>
      </c>
      <c r="M173" s="5" t="s">
        <v>113</v>
      </c>
      <c r="N173" s="10"/>
    </row>
    <row r="174" customFormat="false" ht="15.75" hidden="true" customHeight="true" outlineLevel="0" collapsed="false">
      <c r="A174" s="5" t="s">
        <v>457</v>
      </c>
      <c r="B174" s="5" t="s">
        <v>326</v>
      </c>
      <c r="C174" s="5" t="s">
        <v>327</v>
      </c>
      <c r="D174" s="5" t="s">
        <v>458</v>
      </c>
      <c r="E174" s="5" t="s">
        <v>112</v>
      </c>
      <c r="F174" s="9" t="n">
        <f aca="false">I173</f>
        <v>174883.8656</v>
      </c>
      <c r="G174" s="9" t="n">
        <v>0</v>
      </c>
      <c r="H174" s="9" t="n">
        <v>4963.85</v>
      </c>
      <c r="I174" s="9" t="n">
        <f aca="false">F174+G174-H174</f>
        <v>169920.0156</v>
      </c>
      <c r="J174" s="5" t="s">
        <v>101</v>
      </c>
      <c r="K174" s="5" t="s">
        <v>2</v>
      </c>
      <c r="L174" s="5" t="s">
        <v>3</v>
      </c>
      <c r="M174" s="5" t="s">
        <v>329</v>
      </c>
      <c r="N174" s="10"/>
    </row>
    <row r="175" customFormat="false" ht="15.75" hidden="true" customHeight="true" outlineLevel="0" collapsed="false">
      <c r="A175" s="5" t="s">
        <v>459</v>
      </c>
      <c r="B175" s="5" t="s">
        <v>438</v>
      </c>
      <c r="C175" s="5" t="s">
        <v>439</v>
      </c>
      <c r="D175" s="5" t="s">
        <v>460</v>
      </c>
      <c r="E175" s="5" t="s">
        <v>112</v>
      </c>
      <c r="F175" s="9" t="n">
        <f aca="false">I174</f>
        <v>169920.0156</v>
      </c>
      <c r="G175" s="9" t="n">
        <v>0</v>
      </c>
      <c r="H175" s="9" t="n">
        <v>5150.22</v>
      </c>
      <c r="I175" s="9" t="n">
        <f aca="false">F175+G175-H175</f>
        <v>164769.7956</v>
      </c>
      <c r="J175" s="5" t="s">
        <v>101</v>
      </c>
      <c r="K175" s="5" t="s">
        <v>2</v>
      </c>
      <c r="L175" s="5" t="s">
        <v>3</v>
      </c>
      <c r="M175" s="5" t="s">
        <v>441</v>
      </c>
      <c r="N175" s="10"/>
    </row>
    <row r="176" customFormat="false" ht="15.75" hidden="true" customHeight="true" outlineLevel="0" collapsed="false">
      <c r="A176" s="5" t="s">
        <v>461</v>
      </c>
      <c r="B176" s="5" t="s">
        <v>115</v>
      </c>
      <c r="C176" s="5" t="s">
        <v>116</v>
      </c>
      <c r="D176" s="5" t="s">
        <v>462</v>
      </c>
      <c r="E176" s="5" t="s">
        <v>118</v>
      </c>
      <c r="F176" s="9" t="n">
        <f aca="false">I175</f>
        <v>164769.7956</v>
      </c>
      <c r="G176" s="9" t="n">
        <v>0</v>
      </c>
      <c r="H176" s="9" t="n">
        <v>1521.54</v>
      </c>
      <c r="I176" s="9" t="n">
        <f aca="false">F176+G176-H176</f>
        <v>163248.2556</v>
      </c>
      <c r="J176" s="5" t="s">
        <v>101</v>
      </c>
      <c r="K176" s="5" t="s">
        <v>2</v>
      </c>
      <c r="L176" s="5" t="s">
        <v>3</v>
      </c>
      <c r="M176" s="5" t="s">
        <v>119</v>
      </c>
      <c r="N176" s="10"/>
    </row>
    <row r="177" customFormat="false" ht="15.75" hidden="true" customHeight="true" outlineLevel="0" collapsed="false">
      <c r="A177" s="5" t="s">
        <v>463</v>
      </c>
      <c r="B177" s="5" t="s">
        <v>146</v>
      </c>
      <c r="C177" s="5" t="s">
        <v>147</v>
      </c>
      <c r="D177" s="5" t="s">
        <v>464</v>
      </c>
      <c r="E177" s="5" t="s">
        <v>149</v>
      </c>
      <c r="F177" s="9" t="n">
        <f aca="false">I176</f>
        <v>163248.2556</v>
      </c>
      <c r="G177" s="9" t="n">
        <v>0</v>
      </c>
      <c r="H177" s="9" t="n">
        <v>4834.14</v>
      </c>
      <c r="I177" s="9" t="n">
        <f aca="false">F177+G177-H177</f>
        <v>158414.1156</v>
      </c>
      <c r="J177" s="5" t="s">
        <v>101</v>
      </c>
      <c r="K177" s="5" t="s">
        <v>2</v>
      </c>
      <c r="L177" s="5" t="s">
        <v>3</v>
      </c>
      <c r="M177" s="5" t="s">
        <v>150</v>
      </c>
      <c r="N177" s="10"/>
    </row>
    <row r="178" customFormat="false" ht="15.75" hidden="false" customHeight="true" outlineLevel="0" collapsed="false">
      <c r="A178" s="5" t="s">
        <v>465</v>
      </c>
      <c r="B178" s="5" t="s">
        <v>156</v>
      </c>
      <c r="C178" s="5" t="s">
        <v>157</v>
      </c>
      <c r="D178" s="5" t="s">
        <v>466</v>
      </c>
      <c r="E178" s="5" t="s">
        <v>156</v>
      </c>
      <c r="F178" s="9" t="n">
        <f aca="false">I177</f>
        <v>158414.1156</v>
      </c>
      <c r="G178" s="9" t="n">
        <v>48607.15</v>
      </c>
      <c r="H178" s="9" t="n">
        <v>0</v>
      </c>
      <c r="I178" s="9" t="n">
        <f aca="false">F178+G178-H178</f>
        <v>207021.2656</v>
      </c>
      <c r="J178" s="5" t="s">
        <v>101</v>
      </c>
      <c r="K178" s="5" t="s">
        <v>2</v>
      </c>
      <c r="L178" s="5" t="s">
        <v>3</v>
      </c>
      <c r="M178" s="5" t="s">
        <v>155</v>
      </c>
      <c r="N178" s="10"/>
    </row>
    <row r="179" customFormat="false" ht="15.75" hidden="false" customHeight="true" outlineLevel="0" collapsed="false">
      <c r="A179" s="5" t="s">
        <v>465</v>
      </c>
      <c r="B179" s="5" t="s">
        <v>186</v>
      </c>
      <c r="C179" s="5" t="s">
        <v>187</v>
      </c>
      <c r="D179" s="5" t="s">
        <v>467</v>
      </c>
      <c r="E179" s="5" t="s">
        <v>186</v>
      </c>
      <c r="F179" s="9" t="n">
        <f aca="false">I178</f>
        <v>207021.2656</v>
      </c>
      <c r="G179" s="9" t="n">
        <v>32405.31</v>
      </c>
      <c r="H179" s="9" t="n">
        <v>0</v>
      </c>
      <c r="I179" s="9" t="n">
        <f aca="false">F179+G179-H179</f>
        <v>239426.5756</v>
      </c>
      <c r="J179" s="5" t="s">
        <v>101</v>
      </c>
      <c r="K179" s="5" t="s">
        <v>2</v>
      </c>
      <c r="L179" s="5" t="s">
        <v>3</v>
      </c>
      <c r="M179" s="5" t="s">
        <v>155</v>
      </c>
      <c r="N179" s="10"/>
    </row>
    <row r="180" customFormat="false" ht="15.75" hidden="false" customHeight="true" outlineLevel="0" collapsed="false">
      <c r="A180" s="5" t="s">
        <v>468</v>
      </c>
      <c r="B180" s="5" t="s">
        <v>160</v>
      </c>
      <c r="C180" s="5" t="s">
        <v>161</v>
      </c>
      <c r="D180" s="5" t="s">
        <v>469</v>
      </c>
      <c r="E180" s="11" t="s">
        <v>167</v>
      </c>
      <c r="F180" s="9" t="n">
        <f aca="false">I179</f>
        <v>239426.5756</v>
      </c>
      <c r="G180" s="9" t="n">
        <v>8021.07</v>
      </c>
      <c r="H180" s="9" t="n">
        <v>0</v>
      </c>
      <c r="I180" s="9" t="n">
        <f aca="false">F180+G180-H180</f>
        <v>247447.6456</v>
      </c>
      <c r="J180" s="5" t="s">
        <v>101</v>
      </c>
      <c r="K180" s="5" t="s">
        <v>2</v>
      </c>
      <c r="L180" s="5" t="s">
        <v>3</v>
      </c>
      <c r="M180" s="5" t="s">
        <v>155</v>
      </c>
      <c r="N180" s="10"/>
    </row>
    <row r="181" customFormat="false" ht="15.75" hidden="true" customHeight="true" outlineLevel="0" collapsed="false">
      <c r="A181" s="5" t="s">
        <v>470</v>
      </c>
      <c r="B181" s="5" t="s">
        <v>121</v>
      </c>
      <c r="C181" s="5" t="s">
        <v>122</v>
      </c>
      <c r="D181" s="5" t="s">
        <v>471</v>
      </c>
      <c r="E181" s="5" t="s">
        <v>124</v>
      </c>
      <c r="F181" s="9" t="n">
        <f aca="false">I180</f>
        <v>247447.6456</v>
      </c>
      <c r="G181" s="9" t="n">
        <v>0</v>
      </c>
      <c r="H181" s="9" t="n">
        <v>2700.93</v>
      </c>
      <c r="I181" s="9" t="n">
        <f aca="false">F181+G181-H181</f>
        <v>244746.7156</v>
      </c>
      <c r="J181" s="5" t="s">
        <v>101</v>
      </c>
      <c r="K181" s="5" t="s">
        <v>2</v>
      </c>
      <c r="L181" s="5" t="s">
        <v>3</v>
      </c>
      <c r="M181" s="5" t="s">
        <v>125</v>
      </c>
      <c r="N181" s="10"/>
    </row>
    <row r="182" customFormat="false" ht="15.75" hidden="true" customHeight="true" outlineLevel="0" collapsed="false">
      <c r="A182" s="19" t="n">
        <v>45169</v>
      </c>
      <c r="B182" s="12" t="s">
        <v>133</v>
      </c>
      <c r="C182" s="12" t="s">
        <v>134</v>
      </c>
      <c r="D182" s="12" t="s">
        <v>135</v>
      </c>
      <c r="E182" s="12" t="s">
        <v>134</v>
      </c>
      <c r="F182" s="13" t="n">
        <f aca="false">I181</f>
        <v>244746.7156</v>
      </c>
      <c r="G182" s="13" t="n">
        <v>0</v>
      </c>
      <c r="H182" s="13" t="n">
        <v>10.95</v>
      </c>
      <c r="I182" s="13" t="n">
        <f aca="false">F182+G182-H182</f>
        <v>244735.7656</v>
      </c>
      <c r="J182" s="12" t="s">
        <v>101</v>
      </c>
      <c r="K182" s="12" t="s">
        <v>2</v>
      </c>
      <c r="L182" s="12" t="s">
        <v>3</v>
      </c>
      <c r="M182" s="12" t="s">
        <v>131</v>
      </c>
      <c r="N182" s="10"/>
    </row>
    <row r="183" customFormat="false" ht="15.75" hidden="true" customHeight="true" outlineLevel="0" collapsed="false">
      <c r="A183" s="5" t="s">
        <v>472</v>
      </c>
      <c r="B183" s="5" t="s">
        <v>103</v>
      </c>
      <c r="C183" s="5" t="s">
        <v>104</v>
      </c>
      <c r="D183" s="5" t="s">
        <v>473</v>
      </c>
      <c r="E183" s="5" t="s">
        <v>106</v>
      </c>
      <c r="F183" s="9" t="n">
        <f aca="false">I182</f>
        <v>244735.7656</v>
      </c>
      <c r="G183" s="9" t="n">
        <v>0</v>
      </c>
      <c r="H183" s="9" t="n">
        <v>1905.27</v>
      </c>
      <c r="I183" s="9" t="n">
        <f aca="false">F183+G183-H183</f>
        <v>242830.4956</v>
      </c>
      <c r="J183" s="5" t="s">
        <v>101</v>
      </c>
      <c r="K183" s="5" t="s">
        <v>2</v>
      </c>
      <c r="L183" s="5" t="s">
        <v>3</v>
      </c>
      <c r="M183" s="5" t="s">
        <v>107</v>
      </c>
      <c r="N183" s="10"/>
    </row>
    <row r="184" customFormat="false" ht="15.75" hidden="true" customHeight="true" outlineLevel="0" collapsed="false">
      <c r="A184" s="5" t="s">
        <v>474</v>
      </c>
      <c r="B184" s="5" t="s">
        <v>109</v>
      </c>
      <c r="C184" s="5" t="s">
        <v>110</v>
      </c>
      <c r="D184" s="5" t="s">
        <v>475</v>
      </c>
      <c r="E184" s="5" t="s">
        <v>112</v>
      </c>
      <c r="F184" s="9" t="n">
        <f aca="false">I183</f>
        <v>242830.4956</v>
      </c>
      <c r="G184" s="9" t="n">
        <v>0</v>
      </c>
      <c r="H184" s="9" t="n">
        <v>65016.96</v>
      </c>
      <c r="I184" s="9" t="n">
        <f aca="false">F184+G184-H184</f>
        <v>177813.5356</v>
      </c>
      <c r="J184" s="5" t="s">
        <v>101</v>
      </c>
      <c r="K184" s="5" t="s">
        <v>2</v>
      </c>
      <c r="L184" s="5" t="s">
        <v>3</v>
      </c>
      <c r="M184" s="5" t="s">
        <v>113</v>
      </c>
      <c r="N184" s="10"/>
    </row>
    <row r="185" customFormat="false" ht="15.75" hidden="true" customHeight="true" outlineLevel="0" collapsed="false">
      <c r="A185" s="5" t="s">
        <v>476</v>
      </c>
      <c r="B185" s="5" t="s">
        <v>326</v>
      </c>
      <c r="C185" s="5" t="s">
        <v>327</v>
      </c>
      <c r="D185" s="5" t="s">
        <v>477</v>
      </c>
      <c r="E185" s="5" t="s">
        <v>112</v>
      </c>
      <c r="F185" s="9" t="n">
        <f aca="false">I184</f>
        <v>177813.5356</v>
      </c>
      <c r="G185" s="9" t="n">
        <v>0</v>
      </c>
      <c r="H185" s="9" t="n">
        <v>4610.37</v>
      </c>
      <c r="I185" s="9" t="n">
        <f aca="false">F185+G185-H185</f>
        <v>173203.1656</v>
      </c>
      <c r="J185" s="5" t="s">
        <v>101</v>
      </c>
      <c r="K185" s="5" t="s">
        <v>2</v>
      </c>
      <c r="L185" s="5" t="s">
        <v>3</v>
      </c>
      <c r="M185" s="5" t="s">
        <v>329</v>
      </c>
      <c r="N185" s="10"/>
    </row>
    <row r="186" customFormat="false" ht="15.75" hidden="true" customHeight="true" outlineLevel="0" collapsed="false">
      <c r="A186" s="5" t="s">
        <v>478</v>
      </c>
      <c r="B186" s="5" t="s">
        <v>438</v>
      </c>
      <c r="C186" s="5" t="s">
        <v>439</v>
      </c>
      <c r="D186" s="5" t="s">
        <v>479</v>
      </c>
      <c r="E186" s="5" t="s">
        <v>112</v>
      </c>
      <c r="F186" s="9" t="n">
        <f aca="false">I185</f>
        <v>173203.1656</v>
      </c>
      <c r="G186" s="9" t="n">
        <v>0</v>
      </c>
      <c r="H186" s="9" t="n">
        <v>5399.7</v>
      </c>
      <c r="I186" s="9" t="n">
        <f aca="false">F186+G186-H186</f>
        <v>167803.4656</v>
      </c>
      <c r="J186" s="5" t="s">
        <v>101</v>
      </c>
      <c r="K186" s="5" t="s">
        <v>2</v>
      </c>
      <c r="L186" s="5" t="s">
        <v>3</v>
      </c>
      <c r="M186" s="5" t="s">
        <v>441</v>
      </c>
      <c r="N186" s="10"/>
    </row>
    <row r="187" customFormat="false" ht="15.75" hidden="true" customHeight="true" outlineLevel="0" collapsed="false">
      <c r="A187" s="5" t="s">
        <v>480</v>
      </c>
      <c r="B187" s="5" t="s">
        <v>115</v>
      </c>
      <c r="C187" s="5" t="s">
        <v>116</v>
      </c>
      <c r="D187" s="5" t="s">
        <v>481</v>
      </c>
      <c r="E187" s="5" t="s">
        <v>118</v>
      </c>
      <c r="F187" s="9" t="n">
        <f aca="false">I186</f>
        <v>167803.4656</v>
      </c>
      <c r="G187" s="9" t="n">
        <v>0</v>
      </c>
      <c r="H187" s="9" t="n">
        <v>2195.56</v>
      </c>
      <c r="I187" s="9" t="n">
        <f aca="false">F187+G187-H187</f>
        <v>165607.9056</v>
      </c>
      <c r="J187" s="5" t="s">
        <v>101</v>
      </c>
      <c r="K187" s="5" t="s">
        <v>2</v>
      </c>
      <c r="L187" s="5" t="s">
        <v>3</v>
      </c>
      <c r="M187" s="5" t="s">
        <v>119</v>
      </c>
      <c r="N187" s="10"/>
    </row>
    <row r="188" customFormat="false" ht="15.75" hidden="false" customHeight="true" outlineLevel="0" collapsed="false">
      <c r="A188" s="5" t="s">
        <v>482</v>
      </c>
      <c r="B188" s="5" t="s">
        <v>186</v>
      </c>
      <c r="C188" s="5" t="s">
        <v>187</v>
      </c>
      <c r="D188" s="5" t="s">
        <v>483</v>
      </c>
      <c r="E188" s="5" t="s">
        <v>186</v>
      </c>
      <c r="F188" s="9" t="n">
        <f aca="false">I187</f>
        <v>165607.9056</v>
      </c>
      <c r="G188" s="9" t="n">
        <v>48664.37</v>
      </c>
      <c r="H188" s="9" t="n">
        <v>0</v>
      </c>
      <c r="I188" s="9" t="n">
        <f aca="false">F188+G188-H188</f>
        <v>214272.2756</v>
      </c>
      <c r="J188" s="5" t="s">
        <v>101</v>
      </c>
      <c r="K188" s="5" t="s">
        <v>2</v>
      </c>
      <c r="L188" s="5" t="s">
        <v>3</v>
      </c>
      <c r="M188" s="5" t="s">
        <v>155</v>
      </c>
      <c r="N188" s="10"/>
    </row>
    <row r="189" customFormat="false" ht="15.75" hidden="false" customHeight="true" outlineLevel="0" collapsed="false">
      <c r="A189" s="5" t="s">
        <v>482</v>
      </c>
      <c r="B189" s="5" t="s">
        <v>208</v>
      </c>
      <c r="C189" s="5" t="s">
        <v>209</v>
      </c>
      <c r="D189" s="5" t="s">
        <v>484</v>
      </c>
      <c r="E189" s="5" t="s">
        <v>208</v>
      </c>
      <c r="F189" s="9" t="n">
        <f aca="false">I188</f>
        <v>214272.2756</v>
      </c>
      <c r="G189" s="9" t="n">
        <v>32443.31</v>
      </c>
      <c r="H189" s="9" t="n">
        <v>0</v>
      </c>
      <c r="I189" s="9" t="n">
        <f aca="false">F189+G189-H189</f>
        <v>246715.5856</v>
      </c>
      <c r="J189" s="5" t="s">
        <v>101</v>
      </c>
      <c r="K189" s="5" t="s">
        <v>2</v>
      </c>
      <c r="L189" s="5" t="s">
        <v>3</v>
      </c>
      <c r="M189" s="5" t="s">
        <v>155</v>
      </c>
      <c r="N189" s="10"/>
    </row>
    <row r="190" customFormat="false" ht="15.75" hidden="false" customHeight="true" outlineLevel="0" collapsed="false">
      <c r="A190" s="5" t="s">
        <v>485</v>
      </c>
      <c r="B190" s="5" t="s">
        <v>160</v>
      </c>
      <c r="C190" s="5" t="s">
        <v>161</v>
      </c>
      <c r="D190" s="5" t="s">
        <v>486</v>
      </c>
      <c r="E190" s="5" t="s">
        <v>208</v>
      </c>
      <c r="F190" s="9" t="n">
        <f aca="false">I189</f>
        <v>246715.5856</v>
      </c>
      <c r="G190" s="9" t="n">
        <v>8184.56</v>
      </c>
      <c r="H190" s="9" t="n">
        <v>0</v>
      </c>
      <c r="I190" s="9" t="n">
        <f aca="false">F190+G190-H190</f>
        <v>254900.1456</v>
      </c>
      <c r="J190" s="5" t="s">
        <v>101</v>
      </c>
      <c r="K190" s="5" t="s">
        <v>2</v>
      </c>
      <c r="L190" s="5" t="s">
        <v>3</v>
      </c>
      <c r="M190" s="5" t="s">
        <v>155</v>
      </c>
      <c r="N190" s="10"/>
    </row>
    <row r="191" customFormat="false" ht="15.75" hidden="true" customHeight="true" outlineLevel="0" collapsed="false">
      <c r="A191" s="5" t="s">
        <v>487</v>
      </c>
      <c r="B191" s="5" t="s">
        <v>121</v>
      </c>
      <c r="C191" s="5" t="s">
        <v>122</v>
      </c>
      <c r="D191" s="5" t="s">
        <v>488</v>
      </c>
      <c r="E191" s="5" t="s">
        <v>124</v>
      </c>
      <c r="F191" s="9" t="n">
        <f aca="false">I190</f>
        <v>254900.1456</v>
      </c>
      <c r="G191" s="9" t="n">
        <v>0</v>
      </c>
      <c r="H191" s="9" t="n">
        <v>2799.19</v>
      </c>
      <c r="I191" s="9" t="n">
        <f aca="false">F191+G191-H191</f>
        <v>252100.9556</v>
      </c>
      <c r="J191" s="5" t="s">
        <v>101</v>
      </c>
      <c r="K191" s="5" t="s">
        <v>2</v>
      </c>
      <c r="L191" s="5" t="s">
        <v>3</v>
      </c>
      <c r="M191" s="5" t="s">
        <v>125</v>
      </c>
      <c r="N191" s="10"/>
    </row>
    <row r="192" customFormat="false" ht="15.75" hidden="true" customHeight="true" outlineLevel="0" collapsed="false">
      <c r="A192" s="5" t="s">
        <v>489</v>
      </c>
      <c r="B192" s="5" t="s">
        <v>194</v>
      </c>
      <c r="C192" s="5" t="s">
        <v>195</v>
      </c>
      <c r="D192" s="5" t="s">
        <v>490</v>
      </c>
      <c r="E192" s="5" t="s">
        <v>197</v>
      </c>
      <c r="F192" s="9" t="n">
        <f aca="false">I191</f>
        <v>252100.9556</v>
      </c>
      <c r="G192" s="9" t="n">
        <v>0</v>
      </c>
      <c r="H192" s="9" t="n">
        <f aca="false">N192</f>
        <v>2733.1487</v>
      </c>
      <c r="I192" s="9" t="n">
        <f aca="false">F192+G192-H192</f>
        <v>249367.8069</v>
      </c>
      <c r="J192" s="5" t="s">
        <v>101</v>
      </c>
      <c r="K192" s="5" t="s">
        <v>2</v>
      </c>
      <c r="L192" s="5" t="s">
        <v>3</v>
      </c>
      <c r="M192" s="5" t="s">
        <v>198</v>
      </c>
      <c r="N192" s="5" t="n">
        <v>2733.1487</v>
      </c>
    </row>
    <row r="193" customFormat="false" ht="15.75" hidden="true" customHeight="true" outlineLevel="0" collapsed="false">
      <c r="A193" s="5" t="s">
        <v>491</v>
      </c>
      <c r="B193" s="5" t="s">
        <v>127</v>
      </c>
      <c r="C193" s="5" t="s">
        <v>128</v>
      </c>
      <c r="D193" s="5" t="s">
        <v>492</v>
      </c>
      <c r="E193" s="11" t="s">
        <v>130</v>
      </c>
      <c r="F193" s="9" t="n">
        <f aca="false">I192</f>
        <v>249367.8069</v>
      </c>
      <c r="G193" s="9" t="n">
        <v>0</v>
      </c>
      <c r="H193" s="9" t="n">
        <v>599.51</v>
      </c>
      <c r="I193" s="9" t="n">
        <f aca="false">F193+G193-H193</f>
        <v>248768.2969</v>
      </c>
      <c r="J193" s="5" t="s">
        <v>101</v>
      </c>
      <c r="K193" s="5" t="s">
        <v>2</v>
      </c>
      <c r="L193" s="5" t="s">
        <v>3</v>
      </c>
      <c r="M193" s="5" t="s">
        <v>131</v>
      </c>
      <c r="N193" s="10"/>
    </row>
    <row r="194" customFormat="false" ht="15.75" hidden="true" customHeight="true" outlineLevel="0" collapsed="false">
      <c r="A194" s="19" t="n">
        <v>45199</v>
      </c>
      <c r="B194" s="12" t="s">
        <v>133</v>
      </c>
      <c r="C194" s="12" t="s">
        <v>134</v>
      </c>
      <c r="D194" s="12" t="s">
        <v>135</v>
      </c>
      <c r="E194" s="12" t="s">
        <v>134</v>
      </c>
      <c r="F194" s="13" t="n">
        <f aca="false">I193</f>
        <v>248768.2969</v>
      </c>
      <c r="G194" s="13" t="n">
        <v>0</v>
      </c>
      <c r="H194" s="13" t="n">
        <v>10.95</v>
      </c>
      <c r="I194" s="13" t="n">
        <f aca="false">F194+G194-H194</f>
        <v>248757.3469</v>
      </c>
      <c r="J194" s="12" t="s">
        <v>101</v>
      </c>
      <c r="K194" s="12" t="s">
        <v>2</v>
      </c>
      <c r="L194" s="12" t="s">
        <v>3</v>
      </c>
      <c r="M194" s="12" t="s">
        <v>131</v>
      </c>
      <c r="N194" s="10"/>
    </row>
    <row r="195" customFormat="false" ht="15.75" hidden="true" customHeight="true" outlineLevel="0" collapsed="false">
      <c r="A195" s="5" t="s">
        <v>493</v>
      </c>
      <c r="B195" s="5" t="s">
        <v>103</v>
      </c>
      <c r="C195" s="5" t="s">
        <v>104</v>
      </c>
      <c r="D195" s="5" t="s">
        <v>494</v>
      </c>
      <c r="E195" s="5" t="s">
        <v>106</v>
      </c>
      <c r="F195" s="9" t="n">
        <f aca="false">I194</f>
        <v>248757.3469</v>
      </c>
      <c r="G195" s="9" t="n">
        <v>0</v>
      </c>
      <c r="H195" s="9" t="n">
        <v>1905.62</v>
      </c>
      <c r="I195" s="9" t="n">
        <f aca="false">F195+G195-H195</f>
        <v>246851.7269</v>
      </c>
      <c r="J195" s="5" t="s">
        <v>101</v>
      </c>
      <c r="K195" s="5" t="s">
        <v>2</v>
      </c>
      <c r="L195" s="5" t="s">
        <v>3</v>
      </c>
      <c r="M195" s="5" t="s">
        <v>107</v>
      </c>
      <c r="N195" s="10"/>
    </row>
    <row r="196" customFormat="false" ht="15.75" hidden="true" customHeight="true" outlineLevel="0" collapsed="false">
      <c r="A196" s="5" t="s">
        <v>495</v>
      </c>
      <c r="B196" s="5" t="s">
        <v>109</v>
      </c>
      <c r="C196" s="5" t="s">
        <v>110</v>
      </c>
      <c r="D196" s="5" t="s">
        <v>496</v>
      </c>
      <c r="E196" s="5" t="s">
        <v>112</v>
      </c>
      <c r="F196" s="9" t="n">
        <f aca="false">I195</f>
        <v>246851.7269</v>
      </c>
      <c r="G196" s="9" t="n">
        <v>0</v>
      </c>
      <c r="H196" s="9" t="n">
        <v>65289.81</v>
      </c>
      <c r="I196" s="9" t="n">
        <f aca="false">F196+G196-H196</f>
        <v>181561.9169</v>
      </c>
      <c r="J196" s="5" t="s">
        <v>101</v>
      </c>
      <c r="K196" s="5" t="s">
        <v>2</v>
      </c>
      <c r="L196" s="5" t="s">
        <v>3</v>
      </c>
      <c r="M196" s="5" t="s">
        <v>113</v>
      </c>
      <c r="N196" s="10"/>
    </row>
    <row r="197" customFormat="false" ht="15.75" hidden="true" customHeight="true" outlineLevel="0" collapsed="false">
      <c r="A197" s="5" t="s">
        <v>497</v>
      </c>
      <c r="B197" s="5" t="s">
        <v>326</v>
      </c>
      <c r="C197" s="5" t="s">
        <v>327</v>
      </c>
      <c r="D197" s="5" t="s">
        <v>498</v>
      </c>
      <c r="E197" s="5" t="s">
        <v>112</v>
      </c>
      <c r="F197" s="9" t="n">
        <f aca="false">I196</f>
        <v>181561.9169</v>
      </c>
      <c r="G197" s="9" t="n">
        <v>0</v>
      </c>
      <c r="H197" s="9" t="n">
        <v>4730.62</v>
      </c>
      <c r="I197" s="9" t="n">
        <f aca="false">F197+G197-H197</f>
        <v>176831.2969</v>
      </c>
      <c r="J197" s="5" t="s">
        <v>101</v>
      </c>
      <c r="K197" s="5" t="s">
        <v>2</v>
      </c>
      <c r="L197" s="5" t="s">
        <v>3</v>
      </c>
      <c r="M197" s="5" t="s">
        <v>329</v>
      </c>
      <c r="N197" s="10"/>
    </row>
    <row r="198" customFormat="false" ht="15.75" hidden="true" customHeight="true" outlineLevel="0" collapsed="false">
      <c r="A198" s="5" t="s">
        <v>499</v>
      </c>
      <c r="B198" s="5" t="s">
        <v>438</v>
      </c>
      <c r="C198" s="5" t="s">
        <v>439</v>
      </c>
      <c r="D198" s="5" t="s">
        <v>500</v>
      </c>
      <c r="E198" s="5" t="s">
        <v>112</v>
      </c>
      <c r="F198" s="9" t="n">
        <f aca="false">I197</f>
        <v>176831.2969</v>
      </c>
      <c r="G198" s="9" t="n">
        <v>0</v>
      </c>
      <c r="H198" s="9" t="n">
        <v>5254.36</v>
      </c>
      <c r="I198" s="9" t="n">
        <f aca="false">F198+G198-H198</f>
        <v>171576.9369</v>
      </c>
      <c r="J198" s="5" t="s">
        <v>101</v>
      </c>
      <c r="K198" s="5" t="s">
        <v>2</v>
      </c>
      <c r="L198" s="5" t="s">
        <v>3</v>
      </c>
      <c r="M198" s="5" t="s">
        <v>441</v>
      </c>
      <c r="N198" s="10"/>
    </row>
    <row r="199" customFormat="false" ht="15.75" hidden="true" customHeight="true" outlineLevel="0" collapsed="false">
      <c r="A199" s="5" t="s">
        <v>501</v>
      </c>
      <c r="B199" s="5" t="s">
        <v>115</v>
      </c>
      <c r="C199" s="5" t="s">
        <v>116</v>
      </c>
      <c r="D199" s="5" t="s">
        <v>502</v>
      </c>
      <c r="E199" s="5" t="s">
        <v>118</v>
      </c>
      <c r="F199" s="9" t="n">
        <f aca="false">I198</f>
        <v>171576.9369</v>
      </c>
      <c r="G199" s="9" t="n">
        <v>0</v>
      </c>
      <c r="H199" s="9" t="n">
        <v>1634.17</v>
      </c>
      <c r="I199" s="9" t="n">
        <f aca="false">F199+G199-H199</f>
        <v>169942.7669</v>
      </c>
      <c r="J199" s="5" t="s">
        <v>101</v>
      </c>
      <c r="K199" s="5" t="s">
        <v>2</v>
      </c>
      <c r="L199" s="5" t="s">
        <v>3</v>
      </c>
      <c r="M199" s="5" t="s">
        <v>119</v>
      </c>
      <c r="N199" s="10"/>
    </row>
    <row r="200" customFormat="false" ht="15.75" hidden="false" customHeight="true" outlineLevel="0" collapsed="false">
      <c r="A200" s="5" t="s">
        <v>503</v>
      </c>
      <c r="B200" s="5" t="s">
        <v>208</v>
      </c>
      <c r="C200" s="5" t="s">
        <v>209</v>
      </c>
      <c r="D200" s="5" t="s">
        <v>504</v>
      </c>
      <c r="E200" s="5" t="s">
        <v>208</v>
      </c>
      <c r="F200" s="9" t="n">
        <f aca="false">I199</f>
        <v>169942.7669</v>
      </c>
      <c r="G200" s="9" t="n">
        <v>54024.84</v>
      </c>
      <c r="H200" s="9" t="n">
        <v>0</v>
      </c>
      <c r="I200" s="9" t="n">
        <f aca="false">F200+G200-H200</f>
        <v>223967.6069</v>
      </c>
      <c r="J200" s="5" t="s">
        <v>101</v>
      </c>
      <c r="K200" s="5" t="s">
        <v>2</v>
      </c>
      <c r="L200" s="5" t="s">
        <v>3</v>
      </c>
      <c r="M200" s="5" t="s">
        <v>155</v>
      </c>
      <c r="N200" s="10"/>
    </row>
    <row r="201" customFormat="false" ht="15.75" hidden="false" customHeight="true" outlineLevel="0" collapsed="false">
      <c r="A201" s="5" t="s">
        <v>503</v>
      </c>
      <c r="B201" s="5" t="s">
        <v>226</v>
      </c>
      <c r="C201" s="5" t="s">
        <v>227</v>
      </c>
      <c r="D201" s="5" t="s">
        <v>505</v>
      </c>
      <c r="E201" s="5" t="s">
        <v>226</v>
      </c>
      <c r="F201" s="9" t="n">
        <f aca="false">I200</f>
        <v>223967.6069</v>
      </c>
      <c r="G201" s="9" t="n">
        <v>36015.46</v>
      </c>
      <c r="H201" s="9" t="n">
        <v>0</v>
      </c>
      <c r="I201" s="9" t="n">
        <f aca="false">F201+G201-H201</f>
        <v>259983.0669</v>
      </c>
      <c r="J201" s="5" t="s">
        <v>101</v>
      </c>
      <c r="K201" s="5" t="s">
        <v>2</v>
      </c>
      <c r="L201" s="5" t="s">
        <v>3</v>
      </c>
      <c r="M201" s="5" t="s">
        <v>155</v>
      </c>
      <c r="N201" s="10"/>
    </row>
    <row r="202" customFormat="false" ht="15.75" hidden="false" customHeight="true" outlineLevel="0" collapsed="false">
      <c r="A202" s="5" t="s">
        <v>506</v>
      </c>
      <c r="B202" s="5" t="s">
        <v>160</v>
      </c>
      <c r="C202" s="5" t="s">
        <v>161</v>
      </c>
      <c r="D202" s="5" t="s">
        <v>507</v>
      </c>
      <c r="E202" s="5" t="s">
        <v>208</v>
      </c>
      <c r="F202" s="9" t="n">
        <f aca="false">I201</f>
        <v>259983.0669</v>
      </c>
      <c r="G202" s="9" t="n">
        <v>8562.25</v>
      </c>
      <c r="H202" s="9" t="n">
        <v>0</v>
      </c>
      <c r="I202" s="9" t="n">
        <f aca="false">F202+G202-H202</f>
        <v>268545.3169</v>
      </c>
      <c r="J202" s="5" t="s">
        <v>101</v>
      </c>
      <c r="K202" s="5" t="s">
        <v>2</v>
      </c>
      <c r="L202" s="5" t="s">
        <v>3</v>
      </c>
      <c r="M202" s="5" t="s">
        <v>155</v>
      </c>
      <c r="N202" s="10"/>
    </row>
    <row r="203" customFormat="false" ht="15.75" hidden="false" customHeight="true" outlineLevel="0" collapsed="false">
      <c r="A203" s="5" t="s">
        <v>508</v>
      </c>
      <c r="B203" s="5" t="s">
        <v>164</v>
      </c>
      <c r="C203" s="5" t="s">
        <v>165</v>
      </c>
      <c r="D203" s="5" t="s">
        <v>509</v>
      </c>
      <c r="E203" s="11" t="s">
        <v>167</v>
      </c>
      <c r="F203" s="9" t="n">
        <f aca="false">I202</f>
        <v>268545.3169</v>
      </c>
      <c r="G203" s="9" t="n">
        <v>1024.01</v>
      </c>
      <c r="H203" s="9" t="n">
        <v>0</v>
      </c>
      <c r="I203" s="9" t="n">
        <f aca="false">F203+G203-H203</f>
        <v>269569.3269</v>
      </c>
      <c r="J203" s="5" t="s">
        <v>101</v>
      </c>
      <c r="K203" s="5" t="s">
        <v>2</v>
      </c>
      <c r="L203" s="5" t="s">
        <v>3</v>
      </c>
      <c r="M203" s="5" t="s">
        <v>155</v>
      </c>
      <c r="N203" s="10"/>
    </row>
    <row r="204" customFormat="false" ht="15.75" hidden="true" customHeight="true" outlineLevel="0" collapsed="false">
      <c r="A204" s="5" t="s">
        <v>510</v>
      </c>
      <c r="B204" s="5" t="s">
        <v>121</v>
      </c>
      <c r="C204" s="5" t="s">
        <v>122</v>
      </c>
      <c r="D204" s="5" t="s">
        <v>511</v>
      </c>
      <c r="E204" s="5" t="s">
        <v>124</v>
      </c>
      <c r="F204" s="9" t="n">
        <f aca="false">I203</f>
        <v>269569.3269</v>
      </c>
      <c r="G204" s="9" t="n">
        <v>0</v>
      </c>
      <c r="H204" s="9" t="n">
        <v>2900.29</v>
      </c>
      <c r="I204" s="9" t="n">
        <f aca="false">F204+G204-H204</f>
        <v>266669.0369</v>
      </c>
      <c r="J204" s="5" t="s">
        <v>101</v>
      </c>
      <c r="K204" s="5" t="s">
        <v>2</v>
      </c>
      <c r="L204" s="5" t="s">
        <v>3</v>
      </c>
      <c r="M204" s="5" t="s">
        <v>125</v>
      </c>
      <c r="N204" s="10"/>
    </row>
    <row r="205" customFormat="false" ht="15.75" hidden="true" customHeight="true" outlineLevel="0" collapsed="false">
      <c r="A205" s="19" t="n">
        <v>45230</v>
      </c>
      <c r="B205" s="12" t="s">
        <v>133</v>
      </c>
      <c r="C205" s="12" t="s">
        <v>134</v>
      </c>
      <c r="D205" s="12" t="s">
        <v>135</v>
      </c>
      <c r="E205" s="12" t="s">
        <v>134</v>
      </c>
      <c r="F205" s="13" t="n">
        <f aca="false">I204</f>
        <v>266669.0369</v>
      </c>
      <c r="G205" s="13" t="n">
        <v>0</v>
      </c>
      <c r="H205" s="13" t="n">
        <v>10.95</v>
      </c>
      <c r="I205" s="13" t="n">
        <f aca="false">F205+G205-H205</f>
        <v>266658.0869</v>
      </c>
      <c r="J205" s="12" t="s">
        <v>101</v>
      </c>
      <c r="K205" s="12" t="s">
        <v>2</v>
      </c>
      <c r="L205" s="12" t="s">
        <v>3</v>
      </c>
      <c r="M205" s="12" t="s">
        <v>131</v>
      </c>
      <c r="N205" s="10"/>
    </row>
    <row r="206" customFormat="false" ht="15.75" hidden="true" customHeight="true" outlineLevel="0" collapsed="false">
      <c r="A206" s="5" t="s">
        <v>512</v>
      </c>
      <c r="B206" s="5" t="s">
        <v>103</v>
      </c>
      <c r="C206" s="5" t="s">
        <v>104</v>
      </c>
      <c r="D206" s="5" t="s">
        <v>513</v>
      </c>
      <c r="E206" s="5" t="s">
        <v>106</v>
      </c>
      <c r="F206" s="9" t="n">
        <f aca="false">I205</f>
        <v>266658.0869</v>
      </c>
      <c r="G206" s="9" t="n">
        <v>0</v>
      </c>
      <c r="H206" s="9" t="n">
        <v>1905.95</v>
      </c>
      <c r="I206" s="9" t="n">
        <f aca="false">F206+G206-H206</f>
        <v>264752.1369</v>
      </c>
      <c r="J206" s="5" t="s">
        <v>101</v>
      </c>
      <c r="K206" s="5" t="s">
        <v>2</v>
      </c>
      <c r="L206" s="5" t="s">
        <v>3</v>
      </c>
      <c r="M206" s="5" t="s">
        <v>107</v>
      </c>
      <c r="N206" s="10"/>
    </row>
    <row r="207" customFormat="false" ht="15.75" hidden="true" customHeight="true" outlineLevel="0" collapsed="false">
      <c r="A207" s="5" t="s">
        <v>514</v>
      </c>
      <c r="B207" s="5" t="s">
        <v>109</v>
      </c>
      <c r="C207" s="5" t="s">
        <v>110</v>
      </c>
      <c r="D207" s="5" t="s">
        <v>515</v>
      </c>
      <c r="E207" s="5" t="s">
        <v>112</v>
      </c>
      <c r="F207" s="9" t="n">
        <f aca="false">I206</f>
        <v>264752.1369</v>
      </c>
      <c r="G207" s="9" t="n">
        <v>0</v>
      </c>
      <c r="H207" s="9" t="n">
        <v>71990.32</v>
      </c>
      <c r="I207" s="9" t="n">
        <f aca="false">F207+G207-H207</f>
        <v>192761.8169</v>
      </c>
      <c r="J207" s="5" t="s">
        <v>101</v>
      </c>
      <c r="K207" s="5" t="s">
        <v>2</v>
      </c>
      <c r="L207" s="5" t="s">
        <v>3</v>
      </c>
      <c r="M207" s="5" t="s">
        <v>113</v>
      </c>
      <c r="N207" s="10"/>
    </row>
    <row r="208" customFormat="false" ht="15.75" hidden="true" customHeight="true" outlineLevel="0" collapsed="false">
      <c r="A208" s="5" t="s">
        <v>516</v>
      </c>
      <c r="B208" s="5" t="s">
        <v>326</v>
      </c>
      <c r="C208" s="5" t="s">
        <v>327</v>
      </c>
      <c r="D208" s="5" t="s">
        <v>517</v>
      </c>
      <c r="E208" s="5" t="s">
        <v>112</v>
      </c>
      <c r="F208" s="9" t="n">
        <f aca="false">I207</f>
        <v>192761.8169</v>
      </c>
      <c r="G208" s="9" t="n">
        <v>0</v>
      </c>
      <c r="H208" s="9" t="n">
        <v>4815.18</v>
      </c>
      <c r="I208" s="9" t="n">
        <f aca="false">F208+G208-H208</f>
        <v>187946.6369</v>
      </c>
      <c r="J208" s="5" t="s">
        <v>101</v>
      </c>
      <c r="K208" s="5" t="s">
        <v>2</v>
      </c>
      <c r="L208" s="5" t="s">
        <v>3</v>
      </c>
      <c r="M208" s="5" t="s">
        <v>329</v>
      </c>
      <c r="N208" s="10"/>
    </row>
    <row r="209" customFormat="false" ht="15.75" hidden="true" customHeight="true" outlineLevel="0" collapsed="false">
      <c r="A209" s="5" t="s">
        <v>518</v>
      </c>
      <c r="B209" s="5" t="s">
        <v>438</v>
      </c>
      <c r="C209" s="5" t="s">
        <v>439</v>
      </c>
      <c r="D209" s="5" t="s">
        <v>519</v>
      </c>
      <c r="E209" s="5" t="s">
        <v>112</v>
      </c>
      <c r="F209" s="9" t="n">
        <f aca="false">I208</f>
        <v>187946.6369</v>
      </c>
      <c r="G209" s="9" t="n">
        <v>0</v>
      </c>
      <c r="H209" s="9" t="n">
        <v>5436.05</v>
      </c>
      <c r="I209" s="9" t="n">
        <f aca="false">F209+G209-H209</f>
        <v>182510.5869</v>
      </c>
      <c r="J209" s="5" t="s">
        <v>101</v>
      </c>
      <c r="K209" s="5" t="s">
        <v>2</v>
      </c>
      <c r="L209" s="5" t="s">
        <v>3</v>
      </c>
      <c r="M209" s="5" t="s">
        <v>441</v>
      </c>
      <c r="N209" s="10"/>
    </row>
    <row r="210" customFormat="false" ht="15.75" hidden="true" customHeight="true" outlineLevel="0" collapsed="false">
      <c r="A210" s="5" t="s">
        <v>520</v>
      </c>
      <c r="B210" s="5" t="s">
        <v>115</v>
      </c>
      <c r="C210" s="5" t="s">
        <v>116</v>
      </c>
      <c r="D210" s="5" t="s">
        <v>521</v>
      </c>
      <c r="E210" s="5" t="s">
        <v>118</v>
      </c>
      <c r="F210" s="9" t="n">
        <f aca="false">I209</f>
        <v>182510.5869</v>
      </c>
      <c r="G210" s="9" t="n">
        <v>0</v>
      </c>
      <c r="H210" s="9" t="n">
        <v>1699.25</v>
      </c>
      <c r="I210" s="9" t="n">
        <f aca="false">F210+G210-H210</f>
        <v>180811.3369</v>
      </c>
      <c r="J210" s="5" t="s">
        <v>101</v>
      </c>
      <c r="K210" s="5" t="s">
        <v>2</v>
      </c>
      <c r="L210" s="5" t="s">
        <v>3</v>
      </c>
      <c r="M210" s="5" t="s">
        <v>119</v>
      </c>
      <c r="N210" s="10"/>
    </row>
    <row r="211" customFormat="false" ht="15.75" hidden="false" customHeight="true" outlineLevel="0" collapsed="false">
      <c r="A211" s="5" t="s">
        <v>522</v>
      </c>
      <c r="B211" s="5" t="s">
        <v>179</v>
      </c>
      <c r="C211" s="5" t="s">
        <v>180</v>
      </c>
      <c r="D211" s="5" t="s">
        <v>523</v>
      </c>
      <c r="E211" s="5" t="s">
        <v>182</v>
      </c>
      <c r="F211" s="9" t="n">
        <f aca="false">I210</f>
        <v>180811.3369</v>
      </c>
      <c r="G211" s="9" t="n">
        <v>30000.65</v>
      </c>
      <c r="H211" s="9" t="n">
        <v>0</v>
      </c>
      <c r="I211" s="9" t="n">
        <f aca="false">F211+G211-H211</f>
        <v>210811.9869</v>
      </c>
      <c r="J211" s="5" t="s">
        <v>101</v>
      </c>
      <c r="K211" s="5" t="s">
        <v>2</v>
      </c>
      <c r="L211" s="5" t="s">
        <v>3</v>
      </c>
      <c r="M211" s="5" t="s">
        <v>183</v>
      </c>
      <c r="N211" s="10"/>
    </row>
    <row r="212" customFormat="false" ht="15.75" hidden="false" customHeight="true" outlineLevel="0" collapsed="false">
      <c r="A212" s="5" t="s">
        <v>524</v>
      </c>
      <c r="B212" s="5" t="s">
        <v>226</v>
      </c>
      <c r="C212" s="5" t="s">
        <v>227</v>
      </c>
      <c r="D212" s="5" t="s">
        <v>525</v>
      </c>
      <c r="E212" s="5" t="s">
        <v>226</v>
      </c>
      <c r="F212" s="9" t="n">
        <f aca="false">I211</f>
        <v>210811.9869</v>
      </c>
      <c r="G212" s="9" t="n">
        <v>54226.09</v>
      </c>
      <c r="H212" s="9" t="n">
        <v>0</v>
      </c>
      <c r="I212" s="9" t="n">
        <f aca="false">F212+G212-H212</f>
        <v>265038.0769</v>
      </c>
      <c r="J212" s="5" t="s">
        <v>101</v>
      </c>
      <c r="K212" s="5" t="s">
        <v>2</v>
      </c>
      <c r="L212" s="5" t="s">
        <v>3</v>
      </c>
      <c r="M212" s="5" t="s">
        <v>155</v>
      </c>
      <c r="N212" s="10"/>
    </row>
    <row r="213" customFormat="false" ht="15.75" hidden="false" customHeight="true" outlineLevel="0" collapsed="false">
      <c r="A213" s="5" t="s">
        <v>524</v>
      </c>
      <c r="B213" s="5" t="s">
        <v>152</v>
      </c>
      <c r="C213" s="5" t="s">
        <v>153</v>
      </c>
      <c r="D213" s="5" t="s">
        <v>526</v>
      </c>
      <c r="E213" s="5" t="s">
        <v>152</v>
      </c>
      <c r="F213" s="9" t="n">
        <f aca="false">I212</f>
        <v>265038.0769</v>
      </c>
      <c r="G213" s="9" t="n">
        <v>36150.9</v>
      </c>
      <c r="H213" s="9" t="n">
        <v>0</v>
      </c>
      <c r="I213" s="9" t="n">
        <f aca="false">F213+G213-H213</f>
        <v>301188.9769</v>
      </c>
      <c r="J213" s="5" t="s">
        <v>101</v>
      </c>
      <c r="K213" s="5" t="s">
        <v>2</v>
      </c>
      <c r="L213" s="5" t="s">
        <v>3</v>
      </c>
      <c r="M213" s="5" t="s">
        <v>155</v>
      </c>
      <c r="N213" s="10"/>
    </row>
    <row r="214" customFormat="false" ht="15.75" hidden="false" customHeight="true" outlineLevel="0" collapsed="false">
      <c r="A214" s="5" t="s">
        <v>527</v>
      </c>
      <c r="B214" s="5" t="s">
        <v>160</v>
      </c>
      <c r="C214" s="5" t="s">
        <v>161</v>
      </c>
      <c r="D214" s="5" t="s">
        <v>528</v>
      </c>
      <c r="E214" s="5" t="s">
        <v>208</v>
      </c>
      <c r="F214" s="9" t="n">
        <f aca="false">I213</f>
        <v>301188.9769</v>
      </c>
      <c r="G214" s="9" t="n">
        <v>8958.72</v>
      </c>
      <c r="H214" s="9" t="n">
        <v>0</v>
      </c>
      <c r="I214" s="9" t="n">
        <f aca="false">F214+G214-H214</f>
        <v>310147.6969</v>
      </c>
      <c r="J214" s="5" t="s">
        <v>101</v>
      </c>
      <c r="K214" s="5" t="s">
        <v>2</v>
      </c>
      <c r="L214" s="5" t="s">
        <v>3</v>
      </c>
      <c r="M214" s="5" t="s">
        <v>155</v>
      </c>
      <c r="N214" s="10"/>
    </row>
    <row r="215" customFormat="false" ht="15.75" hidden="true" customHeight="true" outlineLevel="0" collapsed="false">
      <c r="A215" s="5" t="s">
        <v>529</v>
      </c>
      <c r="B215" s="5" t="s">
        <v>121</v>
      </c>
      <c r="C215" s="5" t="s">
        <v>122</v>
      </c>
      <c r="D215" s="5" t="s">
        <v>530</v>
      </c>
      <c r="E215" s="5" t="s">
        <v>124</v>
      </c>
      <c r="F215" s="9" t="n">
        <f aca="false">I214</f>
        <v>310147.6969</v>
      </c>
      <c r="G215" s="9" t="n">
        <v>0</v>
      </c>
      <c r="H215" s="9" t="n">
        <v>2999.54</v>
      </c>
      <c r="I215" s="9" t="n">
        <f aca="false">F215+G215-H215</f>
        <v>307148.1569</v>
      </c>
      <c r="J215" s="5" t="s">
        <v>101</v>
      </c>
      <c r="K215" s="5" t="s">
        <v>2</v>
      </c>
      <c r="L215" s="5" t="s">
        <v>3</v>
      </c>
      <c r="M215" s="5" t="s">
        <v>125</v>
      </c>
      <c r="N215" s="10"/>
    </row>
    <row r="216" customFormat="false" ht="15.75" hidden="true" customHeight="true" outlineLevel="0" collapsed="false">
      <c r="A216" s="5" t="s">
        <v>531</v>
      </c>
      <c r="B216" s="5" t="s">
        <v>194</v>
      </c>
      <c r="C216" s="5" t="s">
        <v>195</v>
      </c>
      <c r="D216" s="5" t="s">
        <v>532</v>
      </c>
      <c r="E216" s="5" t="s">
        <v>197</v>
      </c>
      <c r="F216" s="9" t="n">
        <f aca="false">I215</f>
        <v>307148.1569</v>
      </c>
      <c r="G216" s="9" t="n">
        <v>0</v>
      </c>
      <c r="H216" s="9" t="n">
        <f aca="false">N216</f>
        <v>2484.8587</v>
      </c>
      <c r="I216" s="9" t="n">
        <f aca="false">F216+G216-H216</f>
        <v>304663.2982</v>
      </c>
      <c r="J216" s="5" t="s">
        <v>101</v>
      </c>
      <c r="K216" s="5" t="s">
        <v>2</v>
      </c>
      <c r="L216" s="5" t="s">
        <v>3</v>
      </c>
      <c r="M216" s="5" t="s">
        <v>198</v>
      </c>
      <c r="N216" s="5" t="n">
        <v>2484.8587</v>
      </c>
    </row>
    <row r="217" customFormat="false" ht="15.75" hidden="true" customHeight="true" outlineLevel="0" collapsed="false">
      <c r="A217" s="19" t="n">
        <v>45260</v>
      </c>
      <c r="B217" s="12" t="s">
        <v>133</v>
      </c>
      <c r="C217" s="12" t="s">
        <v>134</v>
      </c>
      <c r="D217" s="12" t="s">
        <v>135</v>
      </c>
      <c r="E217" s="12" t="s">
        <v>134</v>
      </c>
      <c r="F217" s="13" t="n">
        <f aca="false">I216</f>
        <v>304663.2982</v>
      </c>
      <c r="G217" s="13" t="n">
        <v>0</v>
      </c>
      <c r="H217" s="13" t="n">
        <v>10.95</v>
      </c>
      <c r="I217" s="13" t="n">
        <f aca="false">F217+G217-H217</f>
        <v>304652.3482</v>
      </c>
      <c r="J217" s="12" t="s">
        <v>101</v>
      </c>
      <c r="K217" s="12" t="s">
        <v>2</v>
      </c>
      <c r="L217" s="12" t="s">
        <v>3</v>
      </c>
      <c r="M217" s="12" t="s">
        <v>131</v>
      </c>
      <c r="N217" s="10"/>
    </row>
    <row r="218" customFormat="false" ht="15.75" hidden="true" customHeight="true" outlineLevel="0" collapsed="false">
      <c r="A218" s="5" t="s">
        <v>533</v>
      </c>
      <c r="B218" s="5" t="s">
        <v>103</v>
      </c>
      <c r="C218" s="5" t="s">
        <v>104</v>
      </c>
      <c r="D218" s="5" t="s">
        <v>534</v>
      </c>
      <c r="E218" s="5" t="s">
        <v>106</v>
      </c>
      <c r="F218" s="9" t="n">
        <f aca="false">I217</f>
        <v>304652.3482</v>
      </c>
      <c r="G218" s="9" t="n">
        <v>0</v>
      </c>
      <c r="H218" s="9" t="n">
        <v>1905.33</v>
      </c>
      <c r="I218" s="9" t="n">
        <f aca="false">F218+G218-H218</f>
        <v>302747.0182</v>
      </c>
      <c r="J218" s="5" t="s">
        <v>101</v>
      </c>
      <c r="K218" s="5" t="s">
        <v>2</v>
      </c>
      <c r="L218" s="5" t="s">
        <v>3</v>
      </c>
      <c r="M218" s="5" t="s">
        <v>107</v>
      </c>
      <c r="N218" s="10"/>
    </row>
    <row r="219" customFormat="false" ht="15.75" hidden="true" customHeight="true" outlineLevel="0" collapsed="false">
      <c r="A219" s="19" t="n">
        <v>45245</v>
      </c>
      <c r="B219" s="5" t="s">
        <v>535</v>
      </c>
      <c r="C219" s="5" t="s">
        <v>536</v>
      </c>
      <c r="D219" s="5" t="s">
        <v>537</v>
      </c>
      <c r="E219" s="5" t="s">
        <v>112</v>
      </c>
      <c r="F219" s="9" t="n">
        <f aca="false">I218</f>
        <v>302747.0182</v>
      </c>
      <c r="G219" s="9" t="n">
        <v>0</v>
      </c>
      <c r="H219" s="9" t="n">
        <v>68000</v>
      </c>
      <c r="I219" s="9" t="n">
        <f aca="false">F219+G219-H219</f>
        <v>234747.0182</v>
      </c>
      <c r="J219" s="5" t="s">
        <v>101</v>
      </c>
      <c r="K219" s="5" t="s">
        <v>2</v>
      </c>
      <c r="L219" s="5" t="s">
        <v>3</v>
      </c>
      <c r="M219" s="5" t="s">
        <v>329</v>
      </c>
      <c r="N219" s="10"/>
    </row>
    <row r="220" customFormat="false" ht="15.75" hidden="true" customHeight="true" outlineLevel="0" collapsed="false">
      <c r="A220" s="20" t="n">
        <v>45245</v>
      </c>
      <c r="B220" s="21" t="s">
        <v>97</v>
      </c>
      <c r="C220" s="21" t="s">
        <v>538</v>
      </c>
      <c r="D220" s="21" t="s">
        <v>539</v>
      </c>
      <c r="E220" s="21" t="s">
        <v>540</v>
      </c>
      <c r="F220" s="22" t="n">
        <f aca="false">I219</f>
        <v>234747.0182</v>
      </c>
      <c r="G220" s="22" t="n">
        <v>0</v>
      </c>
      <c r="H220" s="22" t="n">
        <v>50000</v>
      </c>
      <c r="I220" s="22" t="n">
        <f aca="false">F220+G220-H220</f>
        <v>184747.0182</v>
      </c>
      <c r="J220" s="21" t="s">
        <v>101</v>
      </c>
      <c r="K220" s="21" t="s">
        <v>2</v>
      </c>
      <c r="L220" s="21" t="s">
        <v>3</v>
      </c>
      <c r="M220" s="21" t="s">
        <v>541</v>
      </c>
      <c r="N220" s="23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customFormat="false" ht="15.75" hidden="true" customHeight="true" outlineLevel="0" collapsed="false">
      <c r="A221" s="5" t="s">
        <v>542</v>
      </c>
      <c r="B221" s="5" t="s">
        <v>109</v>
      </c>
      <c r="C221" s="5" t="s">
        <v>110</v>
      </c>
      <c r="D221" s="5" t="s">
        <v>543</v>
      </c>
      <c r="E221" s="5" t="s">
        <v>112</v>
      </c>
      <c r="F221" s="9" t="n">
        <f aca="false">I220</f>
        <v>184747.0182</v>
      </c>
      <c r="G221" s="9" t="n">
        <v>0</v>
      </c>
      <c r="H221" s="9" t="n">
        <v>71738.94</v>
      </c>
      <c r="I221" s="9" t="n">
        <f aca="false">F221+G221-H221</f>
        <v>113008.0782</v>
      </c>
      <c r="J221" s="5" t="s">
        <v>101</v>
      </c>
      <c r="K221" s="5" t="s">
        <v>2</v>
      </c>
      <c r="L221" s="5" t="s">
        <v>3</v>
      </c>
      <c r="M221" s="5" t="s">
        <v>113</v>
      </c>
      <c r="N221" s="10"/>
    </row>
    <row r="222" customFormat="false" ht="15.75" hidden="true" customHeight="true" outlineLevel="0" collapsed="false">
      <c r="A222" s="5" t="s">
        <v>544</v>
      </c>
      <c r="B222" s="5" t="s">
        <v>326</v>
      </c>
      <c r="C222" s="5" t="s">
        <v>327</v>
      </c>
      <c r="D222" s="5" t="s">
        <v>545</v>
      </c>
      <c r="E222" s="5" t="s">
        <v>112</v>
      </c>
      <c r="F222" s="9" t="n">
        <f aca="false">I221</f>
        <v>113008.0782</v>
      </c>
      <c r="G222" s="9" t="n">
        <v>0</v>
      </c>
      <c r="H222" s="9" t="n">
        <v>4848.77</v>
      </c>
      <c r="I222" s="9" t="n">
        <f aca="false">F222+G222-H222</f>
        <v>108159.3082</v>
      </c>
      <c r="J222" s="5" t="s">
        <v>101</v>
      </c>
      <c r="K222" s="5" t="s">
        <v>2</v>
      </c>
      <c r="L222" s="5" t="s">
        <v>3</v>
      </c>
      <c r="M222" s="5" t="s">
        <v>329</v>
      </c>
      <c r="N222" s="10"/>
    </row>
    <row r="223" customFormat="false" ht="15.75" hidden="true" customHeight="true" outlineLevel="0" collapsed="false">
      <c r="A223" s="5" t="s">
        <v>546</v>
      </c>
      <c r="B223" s="5" t="s">
        <v>438</v>
      </c>
      <c r="C223" s="5" t="s">
        <v>439</v>
      </c>
      <c r="D223" s="5" t="s">
        <v>547</v>
      </c>
      <c r="E223" s="5" t="s">
        <v>112</v>
      </c>
      <c r="F223" s="9" t="n">
        <f aca="false">I222</f>
        <v>108159.3082</v>
      </c>
      <c r="G223" s="9" t="n">
        <v>0</v>
      </c>
      <c r="H223" s="9" t="n">
        <v>5026.8</v>
      </c>
      <c r="I223" s="9" t="n">
        <f aca="false">F223+G223-H223</f>
        <v>103132.5082</v>
      </c>
      <c r="J223" s="5" t="s">
        <v>101</v>
      </c>
      <c r="K223" s="5" t="s">
        <v>2</v>
      </c>
      <c r="L223" s="5" t="s">
        <v>3</v>
      </c>
      <c r="M223" s="5" t="s">
        <v>441</v>
      </c>
      <c r="N223" s="10"/>
    </row>
    <row r="224" customFormat="false" ht="15.75" hidden="true" customHeight="true" outlineLevel="0" collapsed="false">
      <c r="A224" s="5" t="s">
        <v>548</v>
      </c>
      <c r="B224" s="5" t="s">
        <v>115</v>
      </c>
      <c r="C224" s="5" t="s">
        <v>116</v>
      </c>
      <c r="D224" s="5" t="s">
        <v>549</v>
      </c>
      <c r="E224" s="5" t="s">
        <v>118</v>
      </c>
      <c r="F224" s="9" t="n">
        <f aca="false">I223</f>
        <v>103132.5082</v>
      </c>
      <c r="G224" s="9" t="n">
        <v>0</v>
      </c>
      <c r="H224" s="9" t="n">
        <v>2235.19</v>
      </c>
      <c r="I224" s="9" t="n">
        <f aca="false">F224+G224-H224</f>
        <v>100897.3182</v>
      </c>
      <c r="J224" s="5" t="s">
        <v>101</v>
      </c>
      <c r="K224" s="5" t="s">
        <v>2</v>
      </c>
      <c r="L224" s="5" t="s">
        <v>3</v>
      </c>
      <c r="M224" s="5" t="s">
        <v>119</v>
      </c>
      <c r="N224" s="10"/>
    </row>
    <row r="225" customFormat="false" ht="15.75" hidden="true" customHeight="true" outlineLevel="0" collapsed="false">
      <c r="A225" s="5" t="s">
        <v>550</v>
      </c>
      <c r="B225" s="5" t="s">
        <v>146</v>
      </c>
      <c r="C225" s="5" t="s">
        <v>147</v>
      </c>
      <c r="D225" s="5" t="s">
        <v>551</v>
      </c>
      <c r="E225" s="5" t="s">
        <v>149</v>
      </c>
      <c r="F225" s="9" t="n">
        <f aca="false">I224</f>
        <v>100897.3182</v>
      </c>
      <c r="G225" s="9" t="n">
        <v>0</v>
      </c>
      <c r="H225" s="9" t="n">
        <v>5519.42</v>
      </c>
      <c r="I225" s="9" t="n">
        <f aca="false">F225+G225-H225</f>
        <v>95377.8981999999</v>
      </c>
      <c r="J225" s="5" t="s">
        <v>101</v>
      </c>
      <c r="K225" s="5" t="s">
        <v>2</v>
      </c>
      <c r="L225" s="5" t="s">
        <v>3</v>
      </c>
      <c r="M225" s="5" t="s">
        <v>150</v>
      </c>
      <c r="N225" s="10"/>
    </row>
    <row r="226" customFormat="false" ht="15.75" hidden="false" customHeight="true" outlineLevel="0" collapsed="false">
      <c r="A226" s="5" t="s">
        <v>552</v>
      </c>
      <c r="B226" s="5" t="s">
        <v>152</v>
      </c>
      <c r="C226" s="5" t="s">
        <v>153</v>
      </c>
      <c r="D226" s="5" t="s">
        <v>553</v>
      </c>
      <c r="E226" s="5" t="s">
        <v>152</v>
      </c>
      <c r="F226" s="9" t="n">
        <f aca="false">I225</f>
        <v>95377.8981999999</v>
      </c>
      <c r="G226" s="9" t="n">
        <v>61214.49</v>
      </c>
      <c r="H226" s="9" t="n">
        <v>0</v>
      </c>
      <c r="I226" s="9" t="n">
        <f aca="false">F226+G226-H226</f>
        <v>156592.3882</v>
      </c>
      <c r="J226" s="5" t="s">
        <v>101</v>
      </c>
      <c r="K226" s="5" t="s">
        <v>2</v>
      </c>
      <c r="L226" s="5" t="s">
        <v>3</v>
      </c>
      <c r="M226" s="5" t="s">
        <v>155</v>
      </c>
      <c r="N226" s="10"/>
    </row>
    <row r="227" customFormat="false" ht="15.75" hidden="false" customHeight="true" outlineLevel="0" collapsed="false">
      <c r="A227" s="5" t="s">
        <v>552</v>
      </c>
      <c r="B227" s="5" t="s">
        <v>156</v>
      </c>
      <c r="C227" s="5" t="s">
        <v>157</v>
      </c>
      <c r="D227" s="5" t="s">
        <v>554</v>
      </c>
      <c r="E227" s="5" t="s">
        <v>156</v>
      </c>
      <c r="F227" s="9" t="n">
        <f aca="false">I226</f>
        <v>156592.3882</v>
      </c>
      <c r="G227" s="9" t="n">
        <v>40809.96</v>
      </c>
      <c r="H227" s="9" t="n">
        <v>0</v>
      </c>
      <c r="I227" s="9" t="n">
        <f aca="false">F227+G227-H227</f>
        <v>197402.3482</v>
      </c>
      <c r="J227" s="5" t="s">
        <v>101</v>
      </c>
      <c r="K227" s="5" t="s">
        <v>2</v>
      </c>
      <c r="L227" s="5" t="s">
        <v>3</v>
      </c>
      <c r="M227" s="5" t="s">
        <v>155</v>
      </c>
      <c r="N227" s="10"/>
    </row>
    <row r="228" customFormat="false" ht="15.75" hidden="false" customHeight="true" outlineLevel="0" collapsed="false">
      <c r="A228" s="5" t="s">
        <v>555</v>
      </c>
      <c r="B228" s="5" t="s">
        <v>160</v>
      </c>
      <c r="C228" s="5" t="s">
        <v>161</v>
      </c>
      <c r="D228" s="5" t="s">
        <v>556</v>
      </c>
      <c r="E228" s="5" t="s">
        <v>208</v>
      </c>
      <c r="F228" s="9" t="n">
        <f aca="false">I227</f>
        <v>197402.3482</v>
      </c>
      <c r="G228" s="9" t="n">
        <v>9276.51</v>
      </c>
      <c r="H228" s="9" t="n">
        <v>0</v>
      </c>
      <c r="I228" s="9" t="n">
        <f aca="false">F228+G228-H228</f>
        <v>206678.8582</v>
      </c>
      <c r="J228" s="5" t="s">
        <v>101</v>
      </c>
      <c r="K228" s="5" t="s">
        <v>2</v>
      </c>
      <c r="L228" s="5" t="s">
        <v>3</v>
      </c>
      <c r="M228" s="5" t="s">
        <v>155</v>
      </c>
      <c r="N228" s="10"/>
    </row>
    <row r="229" customFormat="false" ht="15.75" hidden="true" customHeight="true" outlineLevel="0" collapsed="false">
      <c r="A229" s="5" t="s">
        <v>557</v>
      </c>
      <c r="B229" s="5" t="s">
        <v>121</v>
      </c>
      <c r="C229" s="5" t="s">
        <v>122</v>
      </c>
      <c r="D229" s="5" t="s">
        <v>558</v>
      </c>
      <c r="E229" s="5" t="s">
        <v>124</v>
      </c>
      <c r="F229" s="9" t="n">
        <f aca="false">I228</f>
        <v>206678.8582</v>
      </c>
      <c r="G229" s="9" t="n">
        <v>0</v>
      </c>
      <c r="H229" s="9" t="n">
        <v>3100.2</v>
      </c>
      <c r="I229" s="9" t="n">
        <f aca="false">F229+G229-H229</f>
        <v>203578.6582</v>
      </c>
      <c r="J229" s="5" t="s">
        <v>101</v>
      </c>
      <c r="K229" s="5" t="s">
        <v>2</v>
      </c>
      <c r="L229" s="5" t="s">
        <v>3</v>
      </c>
      <c r="M229" s="5" t="s">
        <v>125</v>
      </c>
      <c r="N229" s="10"/>
    </row>
    <row r="230" customFormat="false" ht="15.75" hidden="true" customHeight="true" outlineLevel="0" collapsed="false">
      <c r="A230" s="5" t="s">
        <v>559</v>
      </c>
      <c r="B230" s="5" t="s">
        <v>127</v>
      </c>
      <c r="C230" s="5" t="s">
        <v>128</v>
      </c>
      <c r="D230" s="5" t="s">
        <v>560</v>
      </c>
      <c r="E230" s="11" t="s">
        <v>130</v>
      </c>
      <c r="F230" s="9" t="n">
        <f aca="false">I229</f>
        <v>203578.6582</v>
      </c>
      <c r="G230" s="9" t="n">
        <v>0</v>
      </c>
      <c r="H230" s="9" t="n">
        <v>599.92</v>
      </c>
      <c r="I230" s="9" t="n">
        <f aca="false">F230+G230-H230</f>
        <v>202978.7382</v>
      </c>
      <c r="J230" s="5" t="s">
        <v>101</v>
      </c>
      <c r="K230" s="5" t="s">
        <v>2</v>
      </c>
      <c r="L230" s="5" t="s">
        <v>3</v>
      </c>
      <c r="M230" s="5" t="s">
        <v>131</v>
      </c>
      <c r="N230" s="10"/>
    </row>
    <row r="231" customFormat="false" ht="15.75" hidden="true" customHeight="true" outlineLevel="0" collapsed="false">
      <c r="A231" s="19" t="n">
        <v>45291</v>
      </c>
      <c r="B231" s="12" t="s">
        <v>133</v>
      </c>
      <c r="C231" s="12" t="s">
        <v>134</v>
      </c>
      <c r="D231" s="12" t="s">
        <v>135</v>
      </c>
      <c r="E231" s="12" t="s">
        <v>134</v>
      </c>
      <c r="F231" s="13" t="n">
        <f aca="false">I230</f>
        <v>202978.7382</v>
      </c>
      <c r="G231" s="13" t="n">
        <v>0</v>
      </c>
      <c r="H231" s="13" t="n">
        <v>10.95</v>
      </c>
      <c r="I231" s="13" t="n">
        <f aca="false">F231+G231-H231</f>
        <v>202967.7882</v>
      </c>
      <c r="J231" s="12" t="s">
        <v>101</v>
      </c>
      <c r="K231" s="12" t="s">
        <v>2</v>
      </c>
      <c r="L231" s="12" t="s">
        <v>3</v>
      </c>
      <c r="M231" s="12" t="s">
        <v>131</v>
      </c>
      <c r="N231" s="10"/>
    </row>
    <row r="232" customFormat="false" ht="15.75" hidden="true" customHeight="true" outlineLevel="0" collapsed="false">
      <c r="A232" s="5" t="s">
        <v>561</v>
      </c>
      <c r="B232" s="5" t="s">
        <v>103</v>
      </c>
      <c r="C232" s="5" t="s">
        <v>104</v>
      </c>
      <c r="D232" s="5" t="s">
        <v>562</v>
      </c>
      <c r="E232" s="5" t="s">
        <v>106</v>
      </c>
      <c r="F232" s="9" t="n">
        <f aca="false">I231</f>
        <v>202967.7882</v>
      </c>
      <c r="G232" s="9" t="n">
        <v>0</v>
      </c>
      <c r="H232" s="9" t="n">
        <v>7000</v>
      </c>
      <c r="I232" s="9" t="n">
        <f aca="false">F232+G232-H232</f>
        <v>195967.7882</v>
      </c>
      <c r="J232" s="5" t="s">
        <v>101</v>
      </c>
      <c r="K232" s="5" t="s">
        <v>2</v>
      </c>
      <c r="L232" s="5" t="s">
        <v>3</v>
      </c>
      <c r="M232" s="5" t="s">
        <v>107</v>
      </c>
      <c r="N232" s="10"/>
    </row>
    <row r="233" customFormat="false" ht="15.75" hidden="true" customHeight="true" outlineLevel="0" collapsed="false">
      <c r="A233" s="5" t="s">
        <v>563</v>
      </c>
      <c r="B233" s="5" t="s">
        <v>109</v>
      </c>
      <c r="C233" s="5" t="s">
        <v>110</v>
      </c>
      <c r="D233" s="5" t="s">
        <v>564</v>
      </c>
      <c r="E233" s="5" t="s">
        <v>112</v>
      </c>
      <c r="F233" s="9" t="n">
        <f aca="false">I232</f>
        <v>195967.7882</v>
      </c>
      <c r="G233" s="9" t="n">
        <v>0</v>
      </c>
      <c r="H233" s="9" t="n">
        <v>78267.15</v>
      </c>
      <c r="I233" s="9" t="n">
        <f aca="false">F233+G233-H233</f>
        <v>117700.6382</v>
      </c>
      <c r="J233" s="5" t="s">
        <v>101</v>
      </c>
      <c r="K233" s="5" t="s">
        <v>2</v>
      </c>
      <c r="L233" s="5" t="s">
        <v>3</v>
      </c>
      <c r="M233" s="5" t="s">
        <v>113</v>
      </c>
      <c r="N233" s="10"/>
    </row>
    <row r="234" customFormat="false" ht="15.75" hidden="true" customHeight="true" outlineLevel="0" collapsed="false">
      <c r="A234" s="5" t="s">
        <v>565</v>
      </c>
      <c r="B234" s="5" t="s">
        <v>326</v>
      </c>
      <c r="C234" s="5" t="s">
        <v>327</v>
      </c>
      <c r="D234" s="5" t="s">
        <v>566</v>
      </c>
      <c r="E234" s="5" t="s">
        <v>112</v>
      </c>
      <c r="F234" s="9" t="n">
        <f aca="false">I233</f>
        <v>117700.6382</v>
      </c>
      <c r="G234" s="9" t="n">
        <v>0</v>
      </c>
      <c r="H234" s="9" t="n">
        <v>9676.12</v>
      </c>
      <c r="I234" s="9" t="n">
        <f aca="false">F234+G234-H234</f>
        <v>108024.5182</v>
      </c>
      <c r="J234" s="5" t="s">
        <v>101</v>
      </c>
      <c r="K234" s="5" t="s">
        <v>2</v>
      </c>
      <c r="L234" s="5" t="s">
        <v>3</v>
      </c>
      <c r="M234" s="5" t="s">
        <v>329</v>
      </c>
      <c r="N234" s="10"/>
    </row>
    <row r="235" customFormat="false" ht="15.75" hidden="true" customHeight="true" outlineLevel="0" collapsed="false">
      <c r="A235" s="5" t="s">
        <v>567</v>
      </c>
      <c r="B235" s="5" t="s">
        <v>438</v>
      </c>
      <c r="C235" s="5" t="s">
        <v>439</v>
      </c>
      <c r="D235" s="5" t="s">
        <v>568</v>
      </c>
      <c r="E235" s="5" t="s">
        <v>112</v>
      </c>
      <c r="F235" s="9" t="n">
        <f aca="false">I234</f>
        <v>108024.5182</v>
      </c>
      <c r="G235" s="9" t="n">
        <v>0</v>
      </c>
      <c r="H235" s="9" t="n">
        <v>5400.65</v>
      </c>
      <c r="I235" s="9" t="n">
        <f aca="false">F235+G235-H235</f>
        <v>102623.8682</v>
      </c>
      <c r="J235" s="5" t="s">
        <v>101</v>
      </c>
      <c r="K235" s="5" t="s">
        <v>2</v>
      </c>
      <c r="L235" s="5" t="s">
        <v>3</v>
      </c>
      <c r="M235" s="5" t="s">
        <v>441</v>
      </c>
      <c r="N235" s="10"/>
    </row>
    <row r="236" customFormat="false" ht="15.75" hidden="true" customHeight="true" outlineLevel="0" collapsed="false">
      <c r="A236" s="5" t="s">
        <v>569</v>
      </c>
      <c r="B236" s="5" t="s">
        <v>115</v>
      </c>
      <c r="C236" s="5" t="s">
        <v>116</v>
      </c>
      <c r="D236" s="5" t="s">
        <v>570</v>
      </c>
      <c r="E236" s="5" t="s">
        <v>118</v>
      </c>
      <c r="F236" s="9" t="n">
        <f aca="false">I235</f>
        <v>102623.8682</v>
      </c>
      <c r="G236" s="9" t="n">
        <v>0</v>
      </c>
      <c r="H236" s="9" t="n">
        <v>1811.07</v>
      </c>
      <c r="I236" s="9" t="n">
        <f aca="false">F236+G236-H236</f>
        <v>100812.7982</v>
      </c>
      <c r="J236" s="5" t="s">
        <v>101</v>
      </c>
      <c r="K236" s="5" t="s">
        <v>2</v>
      </c>
      <c r="L236" s="5" t="s">
        <v>3</v>
      </c>
      <c r="M236" s="5" t="s">
        <v>119</v>
      </c>
      <c r="N236" s="10"/>
    </row>
    <row r="237" customFormat="false" ht="15.75" hidden="false" customHeight="true" outlineLevel="0" collapsed="false">
      <c r="A237" s="5" t="s">
        <v>571</v>
      </c>
      <c r="B237" s="5" t="s">
        <v>156</v>
      </c>
      <c r="C237" s="5" t="s">
        <v>157</v>
      </c>
      <c r="D237" s="5" t="s">
        <v>572</v>
      </c>
      <c r="E237" s="5" t="s">
        <v>156</v>
      </c>
      <c r="F237" s="9" t="n">
        <f aca="false">I236</f>
        <v>100812.7982</v>
      </c>
      <c r="G237" s="9" t="n">
        <v>61206.52</v>
      </c>
      <c r="H237" s="9" t="n">
        <v>0</v>
      </c>
      <c r="I237" s="9" t="n">
        <f aca="false">F237+G237-H237</f>
        <v>162019.3182</v>
      </c>
      <c r="J237" s="5" t="s">
        <v>101</v>
      </c>
      <c r="K237" s="5" t="s">
        <v>2</v>
      </c>
      <c r="L237" s="5" t="s">
        <v>3</v>
      </c>
      <c r="M237" s="5" t="s">
        <v>155</v>
      </c>
      <c r="N237" s="10"/>
    </row>
    <row r="238" customFormat="false" ht="15.75" hidden="false" customHeight="true" outlineLevel="0" collapsed="false">
      <c r="A238" s="5" t="s">
        <v>571</v>
      </c>
      <c r="B238" s="5" t="s">
        <v>186</v>
      </c>
      <c r="C238" s="5" t="s">
        <v>187</v>
      </c>
      <c r="D238" s="5" t="s">
        <v>573</v>
      </c>
      <c r="E238" s="5" t="s">
        <v>186</v>
      </c>
      <c r="F238" s="9" t="n">
        <f aca="false">I237</f>
        <v>162019.3182</v>
      </c>
      <c r="G238" s="9" t="n">
        <v>40804.12</v>
      </c>
      <c r="H238" s="9" t="n">
        <v>0</v>
      </c>
      <c r="I238" s="9" t="n">
        <f aca="false">F238+G238-H238</f>
        <v>202823.4382</v>
      </c>
      <c r="J238" s="5" t="s">
        <v>101</v>
      </c>
      <c r="K238" s="5" t="s">
        <v>2</v>
      </c>
      <c r="L238" s="5" t="s">
        <v>3</v>
      </c>
      <c r="M238" s="5" t="s">
        <v>155</v>
      </c>
      <c r="N238" s="10"/>
    </row>
    <row r="239" customFormat="false" ht="15.75" hidden="false" customHeight="true" outlineLevel="0" collapsed="false">
      <c r="A239" s="5" t="s">
        <v>574</v>
      </c>
      <c r="B239" s="5" t="s">
        <v>160</v>
      </c>
      <c r="C239" s="5" t="s">
        <v>161</v>
      </c>
      <c r="D239" s="5" t="s">
        <v>575</v>
      </c>
      <c r="E239" s="5" t="s">
        <v>226</v>
      </c>
      <c r="F239" s="9" t="n">
        <f aca="false">I238</f>
        <v>202823.4382</v>
      </c>
      <c r="G239" s="9" t="n">
        <v>9563.57</v>
      </c>
      <c r="H239" s="9" t="n">
        <v>0</v>
      </c>
      <c r="I239" s="9" t="n">
        <f aca="false">F239+G239-H239</f>
        <v>212387.0082</v>
      </c>
      <c r="J239" s="5" t="s">
        <v>101</v>
      </c>
      <c r="K239" s="5" t="s">
        <v>2</v>
      </c>
      <c r="L239" s="5" t="s">
        <v>3</v>
      </c>
      <c r="M239" s="5" t="s">
        <v>155</v>
      </c>
      <c r="N239" s="10"/>
    </row>
    <row r="240" customFormat="false" ht="15.75" hidden="false" customHeight="true" outlineLevel="0" collapsed="false">
      <c r="A240" s="5" t="s">
        <v>576</v>
      </c>
      <c r="B240" s="5" t="s">
        <v>164</v>
      </c>
      <c r="C240" s="5" t="s">
        <v>165</v>
      </c>
      <c r="D240" s="5" t="s">
        <v>577</v>
      </c>
      <c r="E240" s="11" t="s">
        <v>167</v>
      </c>
      <c r="F240" s="9" t="n">
        <f aca="false">I239</f>
        <v>212387.0082</v>
      </c>
      <c r="G240" s="9" t="n">
        <v>815.18</v>
      </c>
      <c r="H240" s="9" t="n">
        <v>0</v>
      </c>
      <c r="I240" s="9" t="n">
        <f aca="false">F240+G240-H240</f>
        <v>213202.1882</v>
      </c>
      <c r="J240" s="5" t="s">
        <v>101</v>
      </c>
      <c r="K240" s="5" t="s">
        <v>2</v>
      </c>
      <c r="L240" s="5" t="s">
        <v>3</v>
      </c>
      <c r="M240" s="5" t="s">
        <v>155</v>
      </c>
      <c r="N240" s="10"/>
    </row>
    <row r="241" customFormat="false" ht="15.75" hidden="true" customHeight="true" outlineLevel="0" collapsed="false">
      <c r="A241" s="5" t="s">
        <v>578</v>
      </c>
      <c r="B241" s="5" t="s">
        <v>121</v>
      </c>
      <c r="C241" s="5" t="s">
        <v>122</v>
      </c>
      <c r="D241" s="5" t="s">
        <v>579</v>
      </c>
      <c r="E241" s="5" t="s">
        <v>124</v>
      </c>
      <c r="F241" s="9" t="n">
        <f aca="false">I240</f>
        <v>213202.1882</v>
      </c>
      <c r="G241" s="9" t="n">
        <v>0</v>
      </c>
      <c r="H241" s="9" t="n">
        <v>3200.94</v>
      </c>
      <c r="I241" s="9" t="n">
        <f aca="false">F241+G241-H241</f>
        <v>210001.2482</v>
      </c>
      <c r="J241" s="5" t="s">
        <v>101</v>
      </c>
      <c r="K241" s="5" t="s">
        <v>2</v>
      </c>
      <c r="L241" s="5" t="s">
        <v>3</v>
      </c>
      <c r="M241" s="5" t="s">
        <v>125</v>
      </c>
      <c r="N241" s="10"/>
    </row>
    <row r="242" customFormat="false" ht="15.75" hidden="true" customHeight="true" outlineLevel="0" collapsed="false">
      <c r="A242" s="5" t="s">
        <v>580</v>
      </c>
      <c r="B242" s="5" t="s">
        <v>194</v>
      </c>
      <c r="C242" s="5" t="s">
        <v>195</v>
      </c>
      <c r="D242" s="5" t="s">
        <v>581</v>
      </c>
      <c r="E242" s="5" t="s">
        <v>197</v>
      </c>
      <c r="F242" s="9" t="n">
        <f aca="false">I241</f>
        <v>210001.2482</v>
      </c>
      <c r="G242" s="9" t="n">
        <v>0</v>
      </c>
      <c r="H242" s="9" t="n">
        <f aca="false">N242</f>
        <v>2733.1487</v>
      </c>
      <c r="I242" s="9" t="n">
        <f aca="false">F242+G242-H242</f>
        <v>207268.0995</v>
      </c>
      <c r="J242" s="5" t="s">
        <v>101</v>
      </c>
      <c r="K242" s="5" t="s">
        <v>2</v>
      </c>
      <c r="L242" s="5" t="s">
        <v>3</v>
      </c>
      <c r="M242" s="5" t="s">
        <v>198</v>
      </c>
      <c r="N242" s="5" t="n">
        <v>2733.1487</v>
      </c>
    </row>
    <row r="243" customFormat="false" ht="15.75" hidden="true" customHeight="true" outlineLevel="0" collapsed="false">
      <c r="A243" s="19" t="n">
        <v>45322</v>
      </c>
      <c r="B243" s="12" t="s">
        <v>133</v>
      </c>
      <c r="C243" s="12" t="s">
        <v>134</v>
      </c>
      <c r="D243" s="12" t="s">
        <v>135</v>
      </c>
      <c r="E243" s="12" t="s">
        <v>134</v>
      </c>
      <c r="F243" s="13" t="n">
        <f aca="false">I242</f>
        <v>207268.0995</v>
      </c>
      <c r="G243" s="13" t="n">
        <v>0</v>
      </c>
      <c r="H243" s="13" t="n">
        <v>10.95</v>
      </c>
      <c r="I243" s="13" t="n">
        <f aca="false">F243+G243-H243</f>
        <v>207257.1495</v>
      </c>
      <c r="J243" s="12" t="s">
        <v>101</v>
      </c>
      <c r="K243" s="12" t="s">
        <v>2</v>
      </c>
      <c r="L243" s="12" t="s">
        <v>3</v>
      </c>
      <c r="M243" s="12" t="s">
        <v>131</v>
      </c>
      <c r="N243" s="10"/>
    </row>
    <row r="244" customFormat="false" ht="15.75" hidden="true" customHeight="true" outlineLevel="0" collapsed="false">
      <c r="A244" s="5" t="s">
        <v>582</v>
      </c>
      <c r="B244" s="5" t="s">
        <v>103</v>
      </c>
      <c r="C244" s="5" t="s">
        <v>104</v>
      </c>
      <c r="D244" s="5" t="s">
        <v>583</v>
      </c>
      <c r="E244" s="5" t="s">
        <v>106</v>
      </c>
      <c r="F244" s="9" t="n">
        <f aca="false">I243</f>
        <v>207257.1495</v>
      </c>
      <c r="G244" s="9" t="n">
        <v>0</v>
      </c>
      <c r="H244" s="9" t="n">
        <v>7000</v>
      </c>
      <c r="I244" s="9" t="n">
        <f aca="false">F244+G244-H244</f>
        <v>200257.1495</v>
      </c>
      <c r="J244" s="5" t="s">
        <v>101</v>
      </c>
      <c r="K244" s="5" t="s">
        <v>2</v>
      </c>
      <c r="L244" s="5" t="s">
        <v>3</v>
      </c>
      <c r="M244" s="5" t="s">
        <v>107</v>
      </c>
      <c r="N244" s="10"/>
    </row>
    <row r="245" customFormat="false" ht="15.75" hidden="true" customHeight="true" outlineLevel="0" collapsed="false">
      <c r="A245" s="5" t="s">
        <v>584</v>
      </c>
      <c r="B245" s="5" t="s">
        <v>109</v>
      </c>
      <c r="C245" s="5" t="s">
        <v>110</v>
      </c>
      <c r="D245" s="5" t="s">
        <v>585</v>
      </c>
      <c r="E245" s="5" t="s">
        <v>112</v>
      </c>
      <c r="F245" s="9" t="n">
        <f aca="false">I244</f>
        <v>200257.1495</v>
      </c>
      <c r="G245" s="9" t="n">
        <v>0</v>
      </c>
      <c r="H245" s="9" t="n">
        <v>78095.92</v>
      </c>
      <c r="I245" s="9" t="n">
        <f aca="false">F245+G245-H245</f>
        <v>122161.2295</v>
      </c>
      <c r="J245" s="5" t="s">
        <v>101</v>
      </c>
      <c r="K245" s="5" t="s">
        <v>2</v>
      </c>
      <c r="L245" s="5" t="s">
        <v>3</v>
      </c>
      <c r="M245" s="5" t="s">
        <v>113</v>
      </c>
      <c r="N245" s="10"/>
    </row>
    <row r="246" customFormat="false" ht="15.75" hidden="true" customHeight="true" outlineLevel="0" collapsed="false">
      <c r="A246" s="5" t="s">
        <v>586</v>
      </c>
      <c r="B246" s="5" t="s">
        <v>326</v>
      </c>
      <c r="C246" s="5" t="s">
        <v>327</v>
      </c>
      <c r="D246" s="5" t="s">
        <v>587</v>
      </c>
      <c r="E246" s="5" t="s">
        <v>112</v>
      </c>
      <c r="F246" s="9" t="n">
        <f aca="false">I245</f>
        <v>122161.2295</v>
      </c>
      <c r="G246" s="9" t="n">
        <v>0</v>
      </c>
      <c r="H246" s="9" t="n">
        <v>9527.06</v>
      </c>
      <c r="I246" s="9" t="n">
        <f aca="false">F246+G246-H246</f>
        <v>112634.1695</v>
      </c>
      <c r="J246" s="5" t="s">
        <v>101</v>
      </c>
      <c r="K246" s="5" t="s">
        <v>2</v>
      </c>
      <c r="L246" s="5" t="s">
        <v>3</v>
      </c>
      <c r="M246" s="5" t="s">
        <v>329</v>
      </c>
      <c r="N246" s="10"/>
    </row>
    <row r="247" customFormat="false" ht="15.75" hidden="true" customHeight="true" outlineLevel="0" collapsed="false">
      <c r="A247" s="5" t="s">
        <v>588</v>
      </c>
      <c r="B247" s="5" t="s">
        <v>438</v>
      </c>
      <c r="C247" s="5" t="s">
        <v>439</v>
      </c>
      <c r="D247" s="5" t="s">
        <v>589</v>
      </c>
      <c r="E247" s="5" t="s">
        <v>112</v>
      </c>
      <c r="F247" s="9" t="n">
        <f aca="false">I246</f>
        <v>112634.1695</v>
      </c>
      <c r="G247" s="9" t="n">
        <v>0</v>
      </c>
      <c r="H247" s="9" t="n">
        <v>5041.96</v>
      </c>
      <c r="I247" s="9" t="n">
        <f aca="false">F247+G247-H247</f>
        <v>107592.2095</v>
      </c>
      <c r="J247" s="5" t="s">
        <v>101</v>
      </c>
      <c r="K247" s="5" t="s">
        <v>2</v>
      </c>
      <c r="L247" s="5" t="s">
        <v>3</v>
      </c>
      <c r="M247" s="5" t="s">
        <v>441</v>
      </c>
      <c r="N247" s="10"/>
    </row>
    <row r="248" customFormat="false" ht="15.75" hidden="true" customHeight="true" outlineLevel="0" collapsed="false">
      <c r="A248" s="5" t="s">
        <v>590</v>
      </c>
      <c r="B248" s="5" t="s">
        <v>115</v>
      </c>
      <c r="C248" s="5" t="s">
        <v>116</v>
      </c>
      <c r="D248" s="5" t="s">
        <v>591</v>
      </c>
      <c r="E248" s="5" t="s">
        <v>118</v>
      </c>
      <c r="F248" s="9" t="n">
        <f aca="false">I247</f>
        <v>107592.2095</v>
      </c>
      <c r="G248" s="9" t="n">
        <v>0</v>
      </c>
      <c r="H248" s="9" t="n">
        <v>1862.63</v>
      </c>
      <c r="I248" s="9" t="n">
        <f aca="false">F248+G248-H248</f>
        <v>105729.5795</v>
      </c>
      <c r="J248" s="5" t="s">
        <v>101</v>
      </c>
      <c r="K248" s="5" t="s">
        <v>2</v>
      </c>
      <c r="L248" s="5" t="s">
        <v>3</v>
      </c>
      <c r="M248" s="5" t="s">
        <v>119</v>
      </c>
      <c r="N248" s="10"/>
    </row>
    <row r="249" customFormat="false" ht="15.75" hidden="false" customHeight="true" outlineLevel="0" collapsed="false">
      <c r="A249" s="5" t="s">
        <v>592</v>
      </c>
      <c r="B249" s="5" t="s">
        <v>186</v>
      </c>
      <c r="C249" s="5" t="s">
        <v>187</v>
      </c>
      <c r="D249" s="5" t="s">
        <v>593</v>
      </c>
      <c r="E249" s="5" t="s">
        <v>186</v>
      </c>
      <c r="F249" s="9" t="n">
        <f aca="false">I248</f>
        <v>105729.5795</v>
      </c>
      <c r="G249" s="9" t="n">
        <v>64806.24</v>
      </c>
      <c r="H249" s="9" t="n">
        <v>0</v>
      </c>
      <c r="I249" s="9" t="n">
        <f aca="false">F249+G249-H249</f>
        <v>170535.8195</v>
      </c>
      <c r="J249" s="5" t="s">
        <v>101</v>
      </c>
      <c r="K249" s="5" t="s">
        <v>2</v>
      </c>
      <c r="L249" s="5" t="s">
        <v>3</v>
      </c>
      <c r="M249" s="5" t="s">
        <v>155</v>
      </c>
      <c r="N249" s="10"/>
    </row>
    <row r="250" customFormat="false" ht="15.75" hidden="false" customHeight="true" outlineLevel="0" collapsed="false">
      <c r="A250" s="5" t="s">
        <v>592</v>
      </c>
      <c r="B250" s="5" t="s">
        <v>208</v>
      </c>
      <c r="C250" s="5" t="s">
        <v>209</v>
      </c>
      <c r="D250" s="5" t="s">
        <v>594</v>
      </c>
      <c r="E250" s="5" t="s">
        <v>208</v>
      </c>
      <c r="F250" s="9" t="n">
        <f aca="false">I249</f>
        <v>170535.8195</v>
      </c>
      <c r="G250" s="9" t="n">
        <v>43203.25</v>
      </c>
      <c r="H250" s="9" t="n">
        <v>0</v>
      </c>
      <c r="I250" s="9" t="n">
        <f aca="false">F250+G250-H250</f>
        <v>213739.0695</v>
      </c>
      <c r="J250" s="5" t="s">
        <v>101</v>
      </c>
      <c r="K250" s="5" t="s">
        <v>2</v>
      </c>
      <c r="L250" s="5" t="s">
        <v>3</v>
      </c>
      <c r="M250" s="5" t="s">
        <v>155</v>
      </c>
      <c r="N250" s="10"/>
    </row>
    <row r="251" customFormat="false" ht="15.75" hidden="false" customHeight="true" outlineLevel="0" collapsed="false">
      <c r="A251" s="5" t="s">
        <v>595</v>
      </c>
      <c r="B251" s="5" t="s">
        <v>160</v>
      </c>
      <c r="C251" s="5" t="s">
        <v>161</v>
      </c>
      <c r="D251" s="5" t="s">
        <v>596</v>
      </c>
      <c r="E251" s="11" t="s">
        <v>597</v>
      </c>
      <c r="F251" s="9" t="n">
        <f aca="false">I250</f>
        <v>213739.0695</v>
      </c>
      <c r="G251" s="9" t="n">
        <v>9912.5</v>
      </c>
      <c r="H251" s="9" t="n">
        <v>0</v>
      </c>
      <c r="I251" s="9" t="n">
        <f aca="false">F251+G251-H251</f>
        <v>223651.5695</v>
      </c>
      <c r="J251" s="5" t="s">
        <v>101</v>
      </c>
      <c r="K251" s="5" t="s">
        <v>2</v>
      </c>
      <c r="L251" s="5" t="s">
        <v>3</v>
      </c>
      <c r="M251" s="5" t="s">
        <v>155</v>
      </c>
      <c r="N251" s="10"/>
    </row>
    <row r="252" customFormat="false" ht="15.75" hidden="true" customHeight="true" outlineLevel="0" collapsed="false">
      <c r="A252" s="5" t="s">
        <v>598</v>
      </c>
      <c r="B252" s="5" t="s">
        <v>121</v>
      </c>
      <c r="C252" s="5" t="s">
        <v>122</v>
      </c>
      <c r="D252" s="5" t="s">
        <v>599</v>
      </c>
      <c r="E252" s="5" t="s">
        <v>124</v>
      </c>
      <c r="F252" s="9" t="n">
        <f aca="false">I251</f>
        <v>223651.5695</v>
      </c>
      <c r="G252" s="9" t="n">
        <v>0</v>
      </c>
      <c r="H252" s="9" t="n">
        <v>3299.14</v>
      </c>
      <c r="I252" s="9" t="n">
        <f aca="false">F252+G252-H252</f>
        <v>220352.4295</v>
      </c>
      <c r="J252" s="5" t="s">
        <v>101</v>
      </c>
      <c r="K252" s="5" t="s">
        <v>2</v>
      </c>
      <c r="L252" s="5" t="s">
        <v>3</v>
      </c>
      <c r="M252" s="5" t="s">
        <v>125</v>
      </c>
      <c r="N252" s="10"/>
    </row>
    <row r="253" customFormat="false" ht="15.75" hidden="true" customHeight="true" outlineLevel="0" collapsed="false">
      <c r="A253" s="5" t="s">
        <v>600</v>
      </c>
      <c r="B253" s="12" t="s">
        <v>133</v>
      </c>
      <c r="C253" s="12" t="s">
        <v>134</v>
      </c>
      <c r="D253" s="12" t="s">
        <v>135</v>
      </c>
      <c r="E253" s="12" t="s">
        <v>134</v>
      </c>
      <c r="F253" s="13" t="n">
        <f aca="false">I252</f>
        <v>220352.4295</v>
      </c>
      <c r="G253" s="13" t="n">
        <v>0</v>
      </c>
      <c r="H253" s="13" t="n">
        <v>10.95</v>
      </c>
      <c r="I253" s="13" t="n">
        <f aca="false">F253+G253-H253</f>
        <v>220341.4795</v>
      </c>
      <c r="J253" s="12" t="s">
        <v>101</v>
      </c>
      <c r="K253" s="12" t="s">
        <v>2</v>
      </c>
      <c r="L253" s="12" t="s">
        <v>3</v>
      </c>
      <c r="M253" s="12" t="s">
        <v>131</v>
      </c>
      <c r="N253" s="10"/>
    </row>
    <row r="254" customFormat="false" ht="15.75" hidden="true" customHeight="true" outlineLevel="0" collapsed="false">
      <c r="A254" s="5" t="s">
        <v>601</v>
      </c>
      <c r="B254" s="5" t="s">
        <v>103</v>
      </c>
      <c r="C254" s="5" t="s">
        <v>104</v>
      </c>
      <c r="D254" s="5" t="s">
        <v>602</v>
      </c>
      <c r="E254" s="5" t="s">
        <v>106</v>
      </c>
      <c r="F254" s="9" t="n">
        <f aca="false">I253</f>
        <v>220341.4795</v>
      </c>
      <c r="G254" s="9" t="n">
        <v>0</v>
      </c>
      <c r="H254" s="9" t="n">
        <v>7000</v>
      </c>
      <c r="I254" s="9" t="n">
        <f aca="false">F254+G254-H254</f>
        <v>213341.4795</v>
      </c>
      <c r="J254" s="5" t="s">
        <v>101</v>
      </c>
      <c r="K254" s="5" t="s">
        <v>2</v>
      </c>
      <c r="L254" s="5" t="s">
        <v>3</v>
      </c>
      <c r="M254" s="5" t="s">
        <v>107</v>
      </c>
      <c r="N254" s="10"/>
    </row>
    <row r="255" customFormat="false" ht="15.75" hidden="true" customHeight="true" outlineLevel="0" collapsed="false">
      <c r="A255" s="5" t="s">
        <v>603</v>
      </c>
      <c r="B255" s="5" t="s">
        <v>109</v>
      </c>
      <c r="C255" s="5" t="s">
        <v>110</v>
      </c>
      <c r="D255" s="5" t="s">
        <v>604</v>
      </c>
      <c r="E255" s="5" t="s">
        <v>112</v>
      </c>
      <c r="F255" s="9" t="n">
        <f aca="false">I254</f>
        <v>213341.4795</v>
      </c>
      <c r="G255" s="9" t="n">
        <v>0</v>
      </c>
      <c r="H255" s="9" t="n">
        <v>84616.49</v>
      </c>
      <c r="I255" s="9" t="n">
        <f aca="false">F255+G255-H255</f>
        <v>128724.9895</v>
      </c>
      <c r="J255" s="5" t="s">
        <v>101</v>
      </c>
      <c r="K255" s="5" t="s">
        <v>2</v>
      </c>
      <c r="L255" s="5" t="s">
        <v>3</v>
      </c>
      <c r="M255" s="5" t="s">
        <v>113</v>
      </c>
      <c r="N255" s="10"/>
    </row>
    <row r="256" customFormat="false" ht="15.75" hidden="true" customHeight="true" outlineLevel="0" collapsed="false">
      <c r="A256" s="5" t="s">
        <v>605</v>
      </c>
      <c r="B256" s="5" t="s">
        <v>326</v>
      </c>
      <c r="C256" s="5" t="s">
        <v>327</v>
      </c>
      <c r="D256" s="5" t="s">
        <v>606</v>
      </c>
      <c r="E256" s="5" t="s">
        <v>112</v>
      </c>
      <c r="F256" s="9" t="n">
        <f aca="false">I255</f>
        <v>128724.9895</v>
      </c>
      <c r="G256" s="9" t="n">
        <v>0</v>
      </c>
      <c r="H256" s="9" t="n">
        <v>9789.47</v>
      </c>
      <c r="I256" s="9" t="n">
        <f aca="false">F256+G256-H256</f>
        <v>118935.5195</v>
      </c>
      <c r="J256" s="5" t="s">
        <v>101</v>
      </c>
      <c r="K256" s="5" t="s">
        <v>2</v>
      </c>
      <c r="L256" s="5" t="s">
        <v>3</v>
      </c>
      <c r="M256" s="5" t="s">
        <v>329</v>
      </c>
      <c r="N256" s="10"/>
    </row>
    <row r="257" customFormat="false" ht="15.75" hidden="true" customHeight="true" outlineLevel="0" collapsed="false">
      <c r="A257" s="5" t="s">
        <v>607</v>
      </c>
      <c r="B257" s="5" t="s">
        <v>438</v>
      </c>
      <c r="C257" s="5" t="s">
        <v>439</v>
      </c>
      <c r="D257" s="5" t="s">
        <v>608</v>
      </c>
      <c r="E257" s="5" t="s">
        <v>112</v>
      </c>
      <c r="F257" s="9" t="n">
        <f aca="false">I256</f>
        <v>118935.5195</v>
      </c>
      <c r="G257" s="9" t="n">
        <v>0</v>
      </c>
      <c r="H257" s="9" t="n">
        <v>5106.55</v>
      </c>
      <c r="I257" s="9" t="n">
        <f aca="false">F257+G257-H257</f>
        <v>113828.9695</v>
      </c>
      <c r="J257" s="5" t="s">
        <v>101</v>
      </c>
      <c r="K257" s="5" t="s">
        <v>2</v>
      </c>
      <c r="L257" s="5" t="s">
        <v>3</v>
      </c>
      <c r="M257" s="5" t="s">
        <v>441</v>
      </c>
      <c r="N257" s="10"/>
    </row>
    <row r="258" customFormat="false" ht="15.75" hidden="true" customHeight="true" outlineLevel="0" collapsed="false">
      <c r="A258" s="5" t="s">
        <v>609</v>
      </c>
      <c r="B258" s="5" t="s">
        <v>115</v>
      </c>
      <c r="C258" s="5" t="s">
        <v>116</v>
      </c>
      <c r="D258" s="5" t="s">
        <v>610</v>
      </c>
      <c r="E258" s="5" t="s">
        <v>118</v>
      </c>
      <c r="F258" s="9" t="n">
        <f aca="false">I257</f>
        <v>113828.9695</v>
      </c>
      <c r="G258" s="9" t="n">
        <v>0</v>
      </c>
      <c r="H258" s="9" t="n">
        <v>2471.29</v>
      </c>
      <c r="I258" s="9" t="n">
        <f aca="false">F258+G258-H258</f>
        <v>111357.6795</v>
      </c>
      <c r="J258" s="5" t="s">
        <v>101</v>
      </c>
      <c r="K258" s="5" t="s">
        <v>2</v>
      </c>
      <c r="L258" s="5" t="s">
        <v>3</v>
      </c>
      <c r="M258" s="5" t="s">
        <v>119</v>
      </c>
      <c r="N258" s="10"/>
    </row>
    <row r="259" customFormat="false" ht="15.75" hidden="false" customHeight="true" outlineLevel="0" collapsed="false">
      <c r="A259" s="5" t="s">
        <v>611</v>
      </c>
      <c r="B259" s="5" t="s">
        <v>208</v>
      </c>
      <c r="C259" s="5" t="s">
        <v>209</v>
      </c>
      <c r="D259" s="5" t="s">
        <v>612</v>
      </c>
      <c r="E259" s="5" t="s">
        <v>208</v>
      </c>
      <c r="F259" s="9" t="n">
        <f aca="false">I258</f>
        <v>111357.6795</v>
      </c>
      <c r="G259" s="9" t="n">
        <v>66186.89</v>
      </c>
      <c r="H259" s="9" t="n">
        <v>0</v>
      </c>
      <c r="I259" s="9" t="n">
        <f aca="false">F259+G259-H259</f>
        <v>177544.5695</v>
      </c>
      <c r="J259" s="5" t="s">
        <v>101</v>
      </c>
      <c r="K259" s="5" t="s">
        <v>2</v>
      </c>
      <c r="L259" s="5" t="s">
        <v>3</v>
      </c>
      <c r="M259" s="5" t="s">
        <v>155</v>
      </c>
      <c r="N259" s="10"/>
    </row>
    <row r="260" customFormat="false" ht="15.75" hidden="false" customHeight="true" outlineLevel="0" collapsed="false">
      <c r="A260" s="5" t="s">
        <v>611</v>
      </c>
      <c r="B260" s="5" t="s">
        <v>226</v>
      </c>
      <c r="C260" s="5" t="s">
        <v>227</v>
      </c>
      <c r="D260" s="5" t="s">
        <v>613</v>
      </c>
      <c r="E260" s="5" t="s">
        <v>226</v>
      </c>
      <c r="F260" s="9" t="n">
        <f aca="false">I259</f>
        <v>177544.5695</v>
      </c>
      <c r="G260" s="9" t="n">
        <v>44124.85</v>
      </c>
      <c r="H260" s="9" t="n">
        <v>0</v>
      </c>
      <c r="I260" s="9" t="n">
        <f aca="false">F260+G260-H260</f>
        <v>221669.4195</v>
      </c>
      <c r="J260" s="5" t="s">
        <v>101</v>
      </c>
      <c r="K260" s="5" t="s">
        <v>2</v>
      </c>
      <c r="L260" s="5" t="s">
        <v>3</v>
      </c>
      <c r="M260" s="5" t="s">
        <v>155</v>
      </c>
      <c r="N260" s="10"/>
    </row>
    <row r="261" customFormat="false" ht="15.75" hidden="false" customHeight="true" outlineLevel="0" collapsed="false">
      <c r="A261" s="5" t="s">
        <v>614</v>
      </c>
      <c r="B261" s="5" t="s">
        <v>160</v>
      </c>
      <c r="C261" s="5" t="s">
        <v>161</v>
      </c>
      <c r="D261" s="5" t="s">
        <v>615</v>
      </c>
      <c r="E261" s="5" t="s">
        <v>226</v>
      </c>
      <c r="F261" s="9" t="n">
        <f aca="false">I260</f>
        <v>221669.4195</v>
      </c>
      <c r="G261" s="9" t="n">
        <v>10230.77</v>
      </c>
      <c r="H261" s="9" t="n">
        <v>0</v>
      </c>
      <c r="I261" s="9" t="n">
        <f aca="false">F261+G261-H261</f>
        <v>231900.1895</v>
      </c>
      <c r="J261" s="5" t="s">
        <v>101</v>
      </c>
      <c r="K261" s="5" t="s">
        <v>2</v>
      </c>
      <c r="L261" s="5" t="s">
        <v>3</v>
      </c>
      <c r="M261" s="5" t="s">
        <v>155</v>
      </c>
      <c r="N261" s="10"/>
    </row>
    <row r="262" customFormat="false" ht="15.75" hidden="true" customHeight="true" outlineLevel="0" collapsed="false">
      <c r="A262" s="5" t="s">
        <v>616</v>
      </c>
      <c r="B262" s="5" t="s">
        <v>121</v>
      </c>
      <c r="C262" s="5" t="s">
        <v>122</v>
      </c>
      <c r="D262" s="5" t="s">
        <v>617</v>
      </c>
      <c r="E262" s="5" t="s">
        <v>124</v>
      </c>
      <c r="F262" s="9" t="n">
        <f aca="false">I261</f>
        <v>231900.1895</v>
      </c>
      <c r="G262" s="9" t="n">
        <v>0</v>
      </c>
      <c r="H262" s="9" t="n">
        <v>3400</v>
      </c>
      <c r="I262" s="9" t="n">
        <f aca="false">F262+G262-H262</f>
        <v>228500.1895</v>
      </c>
      <c r="J262" s="5" t="s">
        <v>101</v>
      </c>
      <c r="K262" s="5" t="s">
        <v>2</v>
      </c>
      <c r="L262" s="5" t="s">
        <v>3</v>
      </c>
      <c r="M262" s="5" t="s">
        <v>125</v>
      </c>
      <c r="N262" s="10"/>
    </row>
    <row r="263" customFormat="false" ht="15.75" hidden="true" customHeight="true" outlineLevel="0" collapsed="false">
      <c r="A263" s="5" t="s">
        <v>618</v>
      </c>
      <c r="B263" s="5" t="s">
        <v>194</v>
      </c>
      <c r="C263" s="5" t="s">
        <v>195</v>
      </c>
      <c r="D263" s="5" t="s">
        <v>619</v>
      </c>
      <c r="E263" s="5" t="s">
        <v>197</v>
      </c>
      <c r="F263" s="9" t="n">
        <f aca="false">I262</f>
        <v>228500.1895</v>
      </c>
      <c r="G263" s="9" t="n">
        <v>0</v>
      </c>
      <c r="H263" s="9" t="n">
        <f aca="false">N263</f>
        <v>2733.1487</v>
      </c>
      <c r="I263" s="9" t="n">
        <f aca="false">F263+G263-H263</f>
        <v>225767.0408</v>
      </c>
      <c r="J263" s="5" t="s">
        <v>101</v>
      </c>
      <c r="K263" s="5" t="s">
        <v>2</v>
      </c>
      <c r="L263" s="5" t="s">
        <v>3</v>
      </c>
      <c r="M263" s="5" t="s">
        <v>198</v>
      </c>
      <c r="N263" s="5" t="n">
        <v>2733.1487</v>
      </c>
    </row>
    <row r="264" customFormat="false" ht="15.75" hidden="true" customHeight="true" outlineLevel="0" collapsed="false">
      <c r="A264" s="5" t="s">
        <v>620</v>
      </c>
      <c r="B264" s="5" t="s">
        <v>127</v>
      </c>
      <c r="C264" s="5" t="s">
        <v>128</v>
      </c>
      <c r="D264" s="5" t="s">
        <v>621</v>
      </c>
      <c r="E264" s="11" t="s">
        <v>130</v>
      </c>
      <c r="F264" s="9" t="n">
        <f aca="false">I263</f>
        <v>225767.0408</v>
      </c>
      <c r="G264" s="9" t="n">
        <v>0</v>
      </c>
      <c r="H264" s="9" t="n">
        <v>599.4</v>
      </c>
      <c r="I264" s="9" t="n">
        <f aca="false">F264+G264-H264</f>
        <v>225167.6408</v>
      </c>
      <c r="J264" s="5" t="s">
        <v>101</v>
      </c>
      <c r="K264" s="5" t="s">
        <v>2</v>
      </c>
      <c r="L264" s="5" t="s">
        <v>3</v>
      </c>
      <c r="M264" s="5" t="s">
        <v>131</v>
      </c>
      <c r="N264" s="10"/>
    </row>
    <row r="265" customFormat="false" ht="15.75" hidden="true" customHeight="true" outlineLevel="0" collapsed="false">
      <c r="A265" s="5" t="s">
        <v>622</v>
      </c>
      <c r="B265" s="12" t="s">
        <v>133</v>
      </c>
      <c r="C265" s="12" t="s">
        <v>134</v>
      </c>
      <c r="D265" s="12" t="s">
        <v>135</v>
      </c>
      <c r="E265" s="12" t="s">
        <v>134</v>
      </c>
      <c r="F265" s="13" t="n">
        <f aca="false">I264</f>
        <v>225167.6408</v>
      </c>
      <c r="G265" s="13" t="n">
        <v>0</v>
      </c>
      <c r="H265" s="13" t="n">
        <v>10.95</v>
      </c>
      <c r="I265" s="13" t="n">
        <f aca="false">F265+G265-H265</f>
        <v>225156.6908</v>
      </c>
      <c r="J265" s="12" t="s">
        <v>101</v>
      </c>
      <c r="K265" s="12" t="s">
        <v>2</v>
      </c>
      <c r="L265" s="12" t="s">
        <v>3</v>
      </c>
      <c r="M265" s="12" t="s">
        <v>131</v>
      </c>
      <c r="N265" s="10"/>
    </row>
    <row r="266" customFormat="false" ht="15.75" hidden="true" customHeight="true" outlineLevel="0" collapsed="false">
      <c r="A266" s="5" t="s">
        <v>623</v>
      </c>
      <c r="B266" s="5" t="s">
        <v>103</v>
      </c>
      <c r="C266" s="5" t="s">
        <v>104</v>
      </c>
      <c r="D266" s="5" t="s">
        <v>624</v>
      </c>
      <c r="E266" s="5" t="s">
        <v>106</v>
      </c>
      <c r="F266" s="9" t="n">
        <f aca="false">I265</f>
        <v>225156.6908</v>
      </c>
      <c r="G266" s="9" t="n">
        <v>0</v>
      </c>
      <c r="H266" s="9" t="n">
        <v>7000</v>
      </c>
      <c r="I266" s="9" t="n">
        <f aca="false">F266+G266-H266</f>
        <v>218156.6908</v>
      </c>
      <c r="J266" s="5" t="s">
        <v>101</v>
      </c>
      <c r="K266" s="5" t="s">
        <v>2</v>
      </c>
      <c r="L266" s="5" t="s">
        <v>3</v>
      </c>
      <c r="M266" s="5" t="s">
        <v>107</v>
      </c>
      <c r="N266" s="10"/>
    </row>
    <row r="267" customFormat="false" ht="15.75" hidden="true" customHeight="true" outlineLevel="0" collapsed="false">
      <c r="A267" s="5" t="s">
        <v>625</v>
      </c>
      <c r="B267" s="5" t="s">
        <v>109</v>
      </c>
      <c r="C267" s="5" t="s">
        <v>110</v>
      </c>
      <c r="D267" s="5" t="s">
        <v>626</v>
      </c>
      <c r="E267" s="5" t="s">
        <v>112</v>
      </c>
      <c r="F267" s="9" t="n">
        <f aca="false">I266</f>
        <v>218156.6908</v>
      </c>
      <c r="G267" s="9" t="n">
        <v>0</v>
      </c>
      <c r="H267" s="9" t="n">
        <v>84048.02</v>
      </c>
      <c r="I267" s="9" t="n">
        <f aca="false">F267+G267-H267</f>
        <v>134108.6708</v>
      </c>
      <c r="J267" s="5" t="s">
        <v>101</v>
      </c>
      <c r="K267" s="5" t="s">
        <v>2</v>
      </c>
      <c r="L267" s="5" t="s">
        <v>3</v>
      </c>
      <c r="M267" s="5" t="s">
        <v>113</v>
      </c>
      <c r="N267" s="10"/>
    </row>
    <row r="268" customFormat="false" ht="15.75" hidden="true" customHeight="true" outlineLevel="0" collapsed="false">
      <c r="A268" s="5" t="s">
        <v>627</v>
      </c>
      <c r="B268" s="5" t="s">
        <v>326</v>
      </c>
      <c r="C268" s="5" t="s">
        <v>327</v>
      </c>
      <c r="D268" s="5" t="s">
        <v>628</v>
      </c>
      <c r="E268" s="5" t="s">
        <v>112</v>
      </c>
      <c r="F268" s="9" t="n">
        <f aca="false">I267</f>
        <v>134108.6708</v>
      </c>
      <c r="G268" s="9" t="n">
        <v>0</v>
      </c>
      <c r="H268" s="9" t="n">
        <v>9765.65</v>
      </c>
      <c r="I268" s="9" t="n">
        <f aca="false">F268+G268-H268</f>
        <v>124343.0208</v>
      </c>
      <c r="J268" s="5" t="s">
        <v>101</v>
      </c>
      <c r="K268" s="5" t="s">
        <v>2</v>
      </c>
      <c r="L268" s="5" t="s">
        <v>3</v>
      </c>
      <c r="M268" s="5" t="s">
        <v>329</v>
      </c>
      <c r="N268" s="10"/>
    </row>
    <row r="269" customFormat="false" ht="15.75" hidden="true" customHeight="true" outlineLevel="0" collapsed="false">
      <c r="A269" s="5" t="s">
        <v>629</v>
      </c>
      <c r="B269" s="5" t="s">
        <v>438</v>
      </c>
      <c r="C269" s="5" t="s">
        <v>439</v>
      </c>
      <c r="D269" s="5" t="s">
        <v>630</v>
      </c>
      <c r="E269" s="5" t="s">
        <v>112</v>
      </c>
      <c r="F269" s="9" t="n">
        <f aca="false">I268</f>
        <v>124343.0208</v>
      </c>
      <c r="G269" s="9" t="n">
        <v>0</v>
      </c>
      <c r="H269" s="9" t="n">
        <v>5067.56</v>
      </c>
      <c r="I269" s="9" t="n">
        <f aca="false">F269+G269-H269</f>
        <v>119275.4608</v>
      </c>
      <c r="J269" s="5" t="s">
        <v>101</v>
      </c>
      <c r="K269" s="5" t="s">
        <v>2</v>
      </c>
      <c r="L269" s="5" t="s">
        <v>3</v>
      </c>
      <c r="M269" s="5" t="s">
        <v>441</v>
      </c>
      <c r="N269" s="10"/>
    </row>
    <row r="270" customFormat="false" ht="15.75" hidden="true" customHeight="true" outlineLevel="0" collapsed="false">
      <c r="A270" s="5" t="s">
        <v>631</v>
      </c>
      <c r="B270" s="5" t="s">
        <v>115</v>
      </c>
      <c r="C270" s="5" t="s">
        <v>116</v>
      </c>
      <c r="D270" s="5" t="s">
        <v>632</v>
      </c>
      <c r="E270" s="5" t="s">
        <v>118</v>
      </c>
      <c r="F270" s="9" t="n">
        <f aca="false">I269</f>
        <v>119275.4608</v>
      </c>
      <c r="G270" s="9" t="n">
        <v>0</v>
      </c>
      <c r="H270" s="9" t="n">
        <v>1977.04</v>
      </c>
      <c r="I270" s="9" t="n">
        <f aca="false">F270+G270-H270</f>
        <v>117298.4208</v>
      </c>
      <c r="J270" s="5" t="s">
        <v>101</v>
      </c>
      <c r="K270" s="5" t="s">
        <v>2</v>
      </c>
      <c r="L270" s="5" t="s">
        <v>3</v>
      </c>
      <c r="M270" s="5" t="s">
        <v>119</v>
      </c>
      <c r="N270" s="10"/>
    </row>
    <row r="271" customFormat="false" ht="15.75" hidden="true" customHeight="true" outlineLevel="0" collapsed="false">
      <c r="A271" s="5" t="s">
        <v>633</v>
      </c>
      <c r="B271" s="5" t="s">
        <v>146</v>
      </c>
      <c r="C271" s="5" t="s">
        <v>147</v>
      </c>
      <c r="D271" s="5" t="s">
        <v>634</v>
      </c>
      <c r="E271" s="5" t="s">
        <v>149</v>
      </c>
      <c r="F271" s="9" t="n">
        <f aca="false">I270</f>
        <v>117298.4208</v>
      </c>
      <c r="G271" s="9" t="n">
        <v>0</v>
      </c>
      <c r="H271" s="9" t="n">
        <v>6748.49</v>
      </c>
      <c r="I271" s="9" t="n">
        <f aca="false">F271+G271-H271</f>
        <v>110549.9308</v>
      </c>
      <c r="J271" s="5" t="s">
        <v>101</v>
      </c>
      <c r="K271" s="5" t="s">
        <v>2</v>
      </c>
      <c r="L271" s="5" t="s">
        <v>3</v>
      </c>
      <c r="M271" s="5" t="s">
        <v>150</v>
      </c>
      <c r="N271" s="10"/>
    </row>
    <row r="272" customFormat="false" ht="15.75" hidden="false" customHeight="true" outlineLevel="0" collapsed="false">
      <c r="A272" s="5" t="s">
        <v>635</v>
      </c>
      <c r="B272" s="5" t="s">
        <v>226</v>
      </c>
      <c r="C272" s="5" t="s">
        <v>227</v>
      </c>
      <c r="D272" s="5" t="s">
        <v>636</v>
      </c>
      <c r="E272" s="5" t="s">
        <v>226</v>
      </c>
      <c r="F272" s="9" t="n">
        <f aca="false">I271</f>
        <v>110549.9308</v>
      </c>
      <c r="G272" s="9" t="n">
        <v>70253.34</v>
      </c>
      <c r="H272" s="9" t="n">
        <v>0</v>
      </c>
      <c r="I272" s="9" t="n">
        <f aca="false">F272+G272-H272</f>
        <v>180803.2708</v>
      </c>
      <c r="J272" s="5" t="s">
        <v>101</v>
      </c>
      <c r="K272" s="5" t="s">
        <v>2</v>
      </c>
      <c r="L272" s="5" t="s">
        <v>3</v>
      </c>
      <c r="M272" s="5" t="s">
        <v>155</v>
      </c>
      <c r="N272" s="10"/>
    </row>
    <row r="273" customFormat="false" ht="15.75" hidden="false" customHeight="true" outlineLevel="0" collapsed="false">
      <c r="A273" s="5" t="s">
        <v>635</v>
      </c>
      <c r="B273" s="5" t="s">
        <v>152</v>
      </c>
      <c r="C273" s="5" t="s">
        <v>153</v>
      </c>
      <c r="D273" s="5" t="s">
        <v>637</v>
      </c>
      <c r="E273" s="5" t="s">
        <v>152</v>
      </c>
      <c r="F273" s="9" t="n">
        <f aca="false">I272</f>
        <v>180803.2708</v>
      </c>
      <c r="G273" s="9" t="n">
        <v>46835.92</v>
      </c>
      <c r="H273" s="9" t="n">
        <v>0</v>
      </c>
      <c r="I273" s="9" t="n">
        <f aca="false">F273+G273-H273</f>
        <v>227639.1908</v>
      </c>
      <c r="J273" s="5" t="s">
        <v>101</v>
      </c>
      <c r="K273" s="5" t="s">
        <v>2</v>
      </c>
      <c r="L273" s="5" t="s">
        <v>3</v>
      </c>
      <c r="M273" s="5" t="s">
        <v>155</v>
      </c>
      <c r="N273" s="10"/>
    </row>
    <row r="274" customFormat="false" ht="15.75" hidden="false" customHeight="true" outlineLevel="0" collapsed="false">
      <c r="A274" s="5" t="s">
        <v>638</v>
      </c>
      <c r="B274" s="5" t="s">
        <v>160</v>
      </c>
      <c r="C274" s="5" t="s">
        <v>161</v>
      </c>
      <c r="D274" s="5" t="s">
        <v>639</v>
      </c>
      <c r="E274" s="11" t="s">
        <v>597</v>
      </c>
      <c r="F274" s="9" t="n">
        <f aca="false">I273</f>
        <v>227639.1908</v>
      </c>
      <c r="G274" s="9" t="n">
        <v>10377.91</v>
      </c>
      <c r="H274" s="9" t="n">
        <v>0</v>
      </c>
      <c r="I274" s="9" t="n">
        <f aca="false">F274+G274-H274</f>
        <v>238017.1008</v>
      </c>
      <c r="J274" s="5" t="s">
        <v>101</v>
      </c>
      <c r="K274" s="5" t="s">
        <v>2</v>
      </c>
      <c r="L274" s="5" t="s">
        <v>3</v>
      </c>
      <c r="M274" s="5" t="s">
        <v>155</v>
      </c>
      <c r="N274" s="10"/>
    </row>
    <row r="275" customFormat="false" ht="15.75" hidden="false" customHeight="true" outlineLevel="0" collapsed="false">
      <c r="A275" s="5" t="s">
        <v>640</v>
      </c>
      <c r="B275" s="5" t="s">
        <v>164</v>
      </c>
      <c r="C275" s="5" t="s">
        <v>165</v>
      </c>
      <c r="D275" s="5" t="s">
        <v>641</v>
      </c>
      <c r="E275" s="11" t="s">
        <v>167</v>
      </c>
      <c r="F275" s="9" t="n">
        <f aca="false">I274</f>
        <v>238017.1008</v>
      </c>
      <c r="G275" s="9" t="n">
        <v>1074.32</v>
      </c>
      <c r="H275" s="9" t="n">
        <v>0</v>
      </c>
      <c r="I275" s="9" t="n">
        <f aca="false">F275+G275-H275</f>
        <v>239091.4208</v>
      </c>
      <c r="J275" s="5" t="s">
        <v>101</v>
      </c>
      <c r="K275" s="5" t="s">
        <v>2</v>
      </c>
      <c r="L275" s="5" t="s">
        <v>3</v>
      </c>
      <c r="M275" s="5" t="s">
        <v>155</v>
      </c>
      <c r="N275" s="10"/>
    </row>
    <row r="276" customFormat="false" ht="15.75" hidden="true" customHeight="true" outlineLevel="0" collapsed="false">
      <c r="A276" s="5" t="s">
        <v>642</v>
      </c>
      <c r="B276" s="5" t="s">
        <v>121</v>
      </c>
      <c r="C276" s="5" t="s">
        <v>122</v>
      </c>
      <c r="D276" s="5" t="s">
        <v>643</v>
      </c>
      <c r="E276" s="5" t="s">
        <v>124</v>
      </c>
      <c r="F276" s="9" t="n">
        <f aca="false">I275</f>
        <v>239091.4208</v>
      </c>
      <c r="G276" s="9" t="n">
        <v>0</v>
      </c>
      <c r="H276" s="9" t="n">
        <v>3500.34</v>
      </c>
      <c r="I276" s="9" t="n">
        <f aca="false">F276+G276-H276</f>
        <v>235591.0808</v>
      </c>
      <c r="J276" s="5" t="s">
        <v>101</v>
      </c>
      <c r="K276" s="5" t="s">
        <v>2</v>
      </c>
      <c r="L276" s="5" t="s">
        <v>3</v>
      </c>
      <c r="M276" s="5" t="s">
        <v>125</v>
      </c>
      <c r="N276" s="10"/>
    </row>
    <row r="277" customFormat="false" ht="15.75" hidden="true" customHeight="true" outlineLevel="0" collapsed="false">
      <c r="A277" s="5" t="s">
        <v>644</v>
      </c>
      <c r="B277" s="12" t="s">
        <v>133</v>
      </c>
      <c r="C277" s="12" t="s">
        <v>134</v>
      </c>
      <c r="D277" s="12" t="s">
        <v>135</v>
      </c>
      <c r="E277" s="12" t="s">
        <v>134</v>
      </c>
      <c r="F277" s="13" t="n">
        <f aca="false">I276</f>
        <v>235591.0808</v>
      </c>
      <c r="G277" s="13" t="n">
        <v>0</v>
      </c>
      <c r="H277" s="13" t="n">
        <v>10.95</v>
      </c>
      <c r="I277" s="13" t="n">
        <f aca="false">F277+G277-H277</f>
        <v>235580.1308</v>
      </c>
      <c r="J277" s="12" t="s">
        <v>101</v>
      </c>
      <c r="K277" s="12" t="s">
        <v>2</v>
      </c>
      <c r="L277" s="12" t="s">
        <v>3</v>
      </c>
      <c r="M277" s="12" t="s">
        <v>131</v>
      </c>
      <c r="N277" s="10"/>
    </row>
    <row r="278" customFormat="false" ht="15.75" hidden="true" customHeight="true" outlineLevel="0" collapsed="false">
      <c r="A278" s="5" t="s">
        <v>645</v>
      </c>
      <c r="B278" s="5" t="s">
        <v>103</v>
      </c>
      <c r="C278" s="5" t="s">
        <v>104</v>
      </c>
      <c r="D278" s="5" t="s">
        <v>646</v>
      </c>
      <c r="E278" s="5" t="s">
        <v>106</v>
      </c>
      <c r="F278" s="9" t="n">
        <f aca="false">I277</f>
        <v>235580.1308</v>
      </c>
      <c r="G278" s="9" t="n">
        <v>0</v>
      </c>
      <c r="H278" s="9" t="n">
        <v>7000</v>
      </c>
      <c r="I278" s="9" t="n">
        <f aca="false">F278+G278-H278</f>
        <v>228580.1308</v>
      </c>
      <c r="J278" s="5" t="s">
        <v>101</v>
      </c>
      <c r="K278" s="5" t="s">
        <v>2</v>
      </c>
      <c r="L278" s="5" t="s">
        <v>3</v>
      </c>
      <c r="M278" s="5" t="s">
        <v>107</v>
      </c>
      <c r="N278" s="10"/>
    </row>
    <row r="279" customFormat="false" ht="15.75" hidden="true" customHeight="true" outlineLevel="0" collapsed="false">
      <c r="A279" s="5" t="s">
        <v>647</v>
      </c>
      <c r="B279" s="5" t="s">
        <v>109</v>
      </c>
      <c r="C279" s="5" t="s">
        <v>110</v>
      </c>
      <c r="D279" s="5" t="s">
        <v>648</v>
      </c>
      <c r="E279" s="5" t="s">
        <v>112</v>
      </c>
      <c r="F279" s="9" t="n">
        <f aca="false">I278</f>
        <v>228580.1308</v>
      </c>
      <c r="G279" s="9" t="n">
        <v>0</v>
      </c>
      <c r="H279" s="9" t="n">
        <v>84748.26</v>
      </c>
      <c r="I279" s="9" t="n">
        <f aca="false">F279+G279-H279</f>
        <v>143831.8708</v>
      </c>
      <c r="J279" s="5" t="s">
        <v>101</v>
      </c>
      <c r="K279" s="5" t="s">
        <v>2</v>
      </c>
      <c r="L279" s="5" t="s">
        <v>3</v>
      </c>
      <c r="M279" s="5" t="s">
        <v>113</v>
      </c>
      <c r="N279" s="10"/>
    </row>
    <row r="280" customFormat="false" ht="15.75" hidden="true" customHeight="true" outlineLevel="0" collapsed="false">
      <c r="A280" s="5" t="s">
        <v>649</v>
      </c>
      <c r="B280" s="5" t="s">
        <v>326</v>
      </c>
      <c r="C280" s="5" t="s">
        <v>327</v>
      </c>
      <c r="D280" s="5" t="s">
        <v>650</v>
      </c>
      <c r="E280" s="5" t="s">
        <v>112</v>
      </c>
      <c r="F280" s="9" t="n">
        <f aca="false">I279</f>
        <v>143831.8708</v>
      </c>
      <c r="G280" s="9" t="n">
        <v>0</v>
      </c>
      <c r="H280" s="9" t="n">
        <v>9409.58</v>
      </c>
      <c r="I280" s="9" t="n">
        <f aca="false">F280+G280-H280</f>
        <v>134422.2908</v>
      </c>
      <c r="J280" s="5" t="s">
        <v>101</v>
      </c>
      <c r="K280" s="5" t="s">
        <v>2</v>
      </c>
      <c r="L280" s="5" t="s">
        <v>3</v>
      </c>
      <c r="M280" s="5" t="s">
        <v>329</v>
      </c>
      <c r="N280" s="10"/>
    </row>
    <row r="281" customFormat="false" ht="15.75" hidden="true" customHeight="true" outlineLevel="0" collapsed="false">
      <c r="A281" s="5" t="s">
        <v>651</v>
      </c>
      <c r="B281" s="5" t="s">
        <v>438</v>
      </c>
      <c r="C281" s="5" t="s">
        <v>439</v>
      </c>
      <c r="D281" s="5" t="s">
        <v>652</v>
      </c>
      <c r="E281" s="5" t="s">
        <v>112</v>
      </c>
      <c r="F281" s="9" t="n">
        <f aca="false">I280</f>
        <v>134422.2908</v>
      </c>
      <c r="G281" s="9" t="n">
        <v>0</v>
      </c>
      <c r="H281" s="9" t="n">
        <v>5128.02</v>
      </c>
      <c r="I281" s="9" t="n">
        <f aca="false">F281+G281-H281</f>
        <v>129294.2708</v>
      </c>
      <c r="J281" s="5" t="s">
        <v>101</v>
      </c>
      <c r="K281" s="5" t="s">
        <v>2</v>
      </c>
      <c r="L281" s="5" t="s">
        <v>3</v>
      </c>
      <c r="M281" s="5" t="s">
        <v>441</v>
      </c>
      <c r="N281" s="10"/>
    </row>
    <row r="282" customFormat="false" ht="15.75" hidden="true" customHeight="true" outlineLevel="0" collapsed="false">
      <c r="A282" s="5" t="s">
        <v>653</v>
      </c>
      <c r="B282" s="5" t="s">
        <v>115</v>
      </c>
      <c r="C282" s="5" t="s">
        <v>116</v>
      </c>
      <c r="D282" s="5" t="s">
        <v>654</v>
      </c>
      <c r="E282" s="5" t="s">
        <v>118</v>
      </c>
      <c r="F282" s="9" t="n">
        <f aca="false">I281</f>
        <v>129294.2708</v>
      </c>
      <c r="G282" s="9" t="n">
        <v>0</v>
      </c>
      <c r="H282" s="9" t="n">
        <v>2024.7</v>
      </c>
      <c r="I282" s="9" t="n">
        <f aca="false">F282+G282-H282</f>
        <v>127269.5708</v>
      </c>
      <c r="J282" s="5" t="s">
        <v>101</v>
      </c>
      <c r="K282" s="5" t="s">
        <v>2</v>
      </c>
      <c r="L282" s="5" t="s">
        <v>3</v>
      </c>
      <c r="M282" s="5" t="s">
        <v>119</v>
      </c>
      <c r="N282" s="10"/>
    </row>
    <row r="283" customFormat="false" ht="15.75" hidden="false" customHeight="true" outlineLevel="0" collapsed="false">
      <c r="A283" s="5" t="s">
        <v>655</v>
      </c>
      <c r="B283" s="5" t="s">
        <v>179</v>
      </c>
      <c r="C283" s="5" t="s">
        <v>180</v>
      </c>
      <c r="D283" s="5" t="s">
        <v>656</v>
      </c>
      <c r="E283" s="5" t="s">
        <v>182</v>
      </c>
      <c r="F283" s="9" t="n">
        <f aca="false">I282</f>
        <v>127269.5708</v>
      </c>
      <c r="G283" s="9" t="n">
        <v>29999.33</v>
      </c>
      <c r="H283" s="9" t="n">
        <v>0</v>
      </c>
      <c r="I283" s="9" t="n">
        <f aca="false">F283+G283-H283</f>
        <v>157268.9008</v>
      </c>
      <c r="J283" s="5" t="s">
        <v>101</v>
      </c>
      <c r="K283" s="5" t="s">
        <v>2</v>
      </c>
      <c r="L283" s="5" t="s">
        <v>3</v>
      </c>
      <c r="M283" s="5" t="s">
        <v>183</v>
      </c>
      <c r="N283" s="10"/>
    </row>
    <row r="284" customFormat="false" ht="15.75" hidden="false" customHeight="true" outlineLevel="0" collapsed="false">
      <c r="A284" s="5" t="s">
        <v>657</v>
      </c>
      <c r="B284" s="5" t="s">
        <v>152</v>
      </c>
      <c r="C284" s="5" t="s">
        <v>153</v>
      </c>
      <c r="D284" s="5" t="s">
        <v>658</v>
      </c>
      <c r="E284" s="5" t="s">
        <v>152</v>
      </c>
      <c r="F284" s="9" t="n">
        <f aca="false">I283</f>
        <v>157268.9008</v>
      </c>
      <c r="G284" s="9" t="n">
        <v>70048.55</v>
      </c>
      <c r="H284" s="9" t="n">
        <v>0</v>
      </c>
      <c r="I284" s="9" t="n">
        <f aca="false">F284+G284-H284</f>
        <v>227317.4508</v>
      </c>
      <c r="J284" s="5" t="s">
        <v>101</v>
      </c>
      <c r="K284" s="5" t="s">
        <v>2</v>
      </c>
      <c r="L284" s="5" t="s">
        <v>3</v>
      </c>
      <c r="M284" s="5" t="s">
        <v>155</v>
      </c>
      <c r="N284" s="10"/>
    </row>
    <row r="285" customFormat="false" ht="15.75" hidden="false" customHeight="true" outlineLevel="0" collapsed="false">
      <c r="A285" s="5" t="s">
        <v>657</v>
      </c>
      <c r="B285" s="5" t="s">
        <v>156</v>
      </c>
      <c r="C285" s="5" t="s">
        <v>157</v>
      </c>
      <c r="D285" s="5" t="s">
        <v>659</v>
      </c>
      <c r="E285" s="5" t="s">
        <v>156</v>
      </c>
      <c r="F285" s="9" t="n">
        <f aca="false">I284</f>
        <v>227317.4508</v>
      </c>
      <c r="G285" s="9" t="n">
        <v>46699.36</v>
      </c>
      <c r="H285" s="9" t="n">
        <v>0</v>
      </c>
      <c r="I285" s="9" t="n">
        <f aca="false">F285+G285-H285</f>
        <v>274016.8108</v>
      </c>
      <c r="J285" s="5" t="s">
        <v>101</v>
      </c>
      <c r="K285" s="5" t="s">
        <v>2</v>
      </c>
      <c r="L285" s="5" t="s">
        <v>3</v>
      </c>
      <c r="M285" s="5" t="s">
        <v>155</v>
      </c>
      <c r="N285" s="10"/>
    </row>
    <row r="286" customFormat="false" ht="15.75" hidden="false" customHeight="true" outlineLevel="0" collapsed="false">
      <c r="A286" s="5" t="s">
        <v>660</v>
      </c>
      <c r="B286" s="5" t="s">
        <v>160</v>
      </c>
      <c r="C286" s="5" t="s">
        <v>161</v>
      </c>
      <c r="D286" s="5" t="s">
        <v>661</v>
      </c>
      <c r="E286" s="5" t="s">
        <v>226</v>
      </c>
      <c r="F286" s="9" t="n">
        <f aca="false">I285</f>
        <v>274016.8108</v>
      </c>
      <c r="G286" s="9" t="n">
        <v>10627.05</v>
      </c>
      <c r="H286" s="9" t="n">
        <v>0</v>
      </c>
      <c r="I286" s="9" t="n">
        <f aca="false">F286+G286-H286</f>
        <v>284643.8608</v>
      </c>
      <c r="J286" s="5" t="s">
        <v>101</v>
      </c>
      <c r="K286" s="5" t="s">
        <v>2</v>
      </c>
      <c r="L286" s="5" t="s">
        <v>3</v>
      </c>
      <c r="M286" s="5" t="s">
        <v>155</v>
      </c>
      <c r="N286" s="10"/>
    </row>
    <row r="287" customFormat="false" ht="15.75" hidden="true" customHeight="true" outlineLevel="0" collapsed="false">
      <c r="A287" s="5" t="s">
        <v>662</v>
      </c>
      <c r="B287" s="5" t="s">
        <v>121</v>
      </c>
      <c r="C287" s="5" t="s">
        <v>122</v>
      </c>
      <c r="D287" s="5" t="s">
        <v>663</v>
      </c>
      <c r="E287" s="5" t="s">
        <v>124</v>
      </c>
      <c r="F287" s="9" t="n">
        <f aca="false">I286</f>
        <v>284643.8608</v>
      </c>
      <c r="G287" s="9" t="n">
        <v>0</v>
      </c>
      <c r="H287" s="9" t="n">
        <v>3599.95</v>
      </c>
      <c r="I287" s="9" t="n">
        <f aca="false">F287+G287-H287</f>
        <v>281043.9108</v>
      </c>
      <c r="J287" s="5" t="s">
        <v>101</v>
      </c>
      <c r="K287" s="5" t="s">
        <v>2</v>
      </c>
      <c r="L287" s="5" t="s">
        <v>3</v>
      </c>
      <c r="M287" s="5" t="s">
        <v>125</v>
      </c>
      <c r="N287" s="10"/>
    </row>
    <row r="288" customFormat="false" ht="15.75" hidden="true" customHeight="true" outlineLevel="0" collapsed="false">
      <c r="A288" s="5" t="s">
        <v>664</v>
      </c>
      <c r="B288" s="12" t="s">
        <v>133</v>
      </c>
      <c r="C288" s="12" t="s">
        <v>134</v>
      </c>
      <c r="D288" s="12" t="s">
        <v>135</v>
      </c>
      <c r="E288" s="12" t="s">
        <v>134</v>
      </c>
      <c r="F288" s="13" t="n">
        <f aca="false">I287</f>
        <v>281043.9108</v>
      </c>
      <c r="G288" s="13" t="n">
        <v>0</v>
      </c>
      <c r="H288" s="13" t="n">
        <v>10.95</v>
      </c>
      <c r="I288" s="13" t="n">
        <f aca="false">F288+G288-H288</f>
        <v>281032.9608</v>
      </c>
      <c r="J288" s="12" t="s">
        <v>101</v>
      </c>
      <c r="K288" s="12" t="s">
        <v>2</v>
      </c>
      <c r="L288" s="12" t="s">
        <v>3</v>
      </c>
      <c r="M288" s="12" t="s">
        <v>131</v>
      </c>
      <c r="N288" s="10"/>
    </row>
    <row r="289" customFormat="false" ht="15.75" hidden="true" customHeight="true" outlineLevel="0" collapsed="false">
      <c r="A289" s="5" t="s">
        <v>665</v>
      </c>
      <c r="B289" s="5" t="s">
        <v>103</v>
      </c>
      <c r="C289" s="5" t="s">
        <v>104</v>
      </c>
      <c r="D289" s="5" t="s">
        <v>666</v>
      </c>
      <c r="E289" s="5" t="s">
        <v>106</v>
      </c>
      <c r="F289" s="9" t="n">
        <f aca="false">I288</f>
        <v>281032.9608</v>
      </c>
      <c r="G289" s="9" t="n">
        <v>0</v>
      </c>
      <c r="H289" s="9" t="n">
        <v>7000</v>
      </c>
      <c r="I289" s="9" t="n">
        <f aca="false">F289+G289-H289</f>
        <v>274032.9608</v>
      </c>
      <c r="J289" s="5" t="s">
        <v>101</v>
      </c>
      <c r="K289" s="5" t="s">
        <v>2</v>
      </c>
      <c r="L289" s="5" t="s">
        <v>3</v>
      </c>
      <c r="M289" s="5" t="s">
        <v>107</v>
      </c>
      <c r="N289" s="10"/>
    </row>
    <row r="290" customFormat="false" ht="15.75" hidden="true" customHeight="true" outlineLevel="0" collapsed="false">
      <c r="A290" s="5" t="s">
        <v>667</v>
      </c>
      <c r="B290" s="5" t="s">
        <v>109</v>
      </c>
      <c r="C290" s="5" t="s">
        <v>110</v>
      </c>
      <c r="D290" s="5" t="s">
        <v>668</v>
      </c>
      <c r="E290" s="5" t="s">
        <v>112</v>
      </c>
      <c r="F290" s="9" t="n">
        <f aca="false">I289</f>
        <v>274032.9608</v>
      </c>
      <c r="G290" s="9" t="n">
        <v>0</v>
      </c>
      <c r="H290" s="9" t="n">
        <v>91398.76</v>
      </c>
      <c r="I290" s="9" t="n">
        <f aca="false">F290+G290-H290</f>
        <v>182634.2008</v>
      </c>
      <c r="J290" s="5" t="s">
        <v>101</v>
      </c>
      <c r="K290" s="5" t="s">
        <v>2</v>
      </c>
      <c r="L290" s="5" t="s">
        <v>3</v>
      </c>
      <c r="M290" s="5" t="s">
        <v>113</v>
      </c>
      <c r="N290" s="10"/>
    </row>
    <row r="291" customFormat="false" ht="15.75" hidden="true" customHeight="true" outlineLevel="0" collapsed="false">
      <c r="A291" s="5" t="s">
        <v>669</v>
      </c>
      <c r="B291" s="5" t="s">
        <v>326</v>
      </c>
      <c r="C291" s="5" t="s">
        <v>327</v>
      </c>
      <c r="D291" s="5" t="s">
        <v>670</v>
      </c>
      <c r="E291" s="5" t="s">
        <v>112</v>
      </c>
      <c r="F291" s="9" t="n">
        <f aca="false">I290</f>
        <v>182634.2008</v>
      </c>
      <c r="G291" s="9" t="n">
        <v>0</v>
      </c>
      <c r="H291" s="9" t="n">
        <v>9673.57</v>
      </c>
      <c r="I291" s="9" t="n">
        <f aca="false">F291+G291-H291</f>
        <v>172960.6308</v>
      </c>
      <c r="J291" s="5" t="s">
        <v>101</v>
      </c>
      <c r="K291" s="5" t="s">
        <v>2</v>
      </c>
      <c r="L291" s="5" t="s">
        <v>3</v>
      </c>
      <c r="M291" s="5" t="s">
        <v>329</v>
      </c>
      <c r="N291" s="10"/>
    </row>
    <row r="292" customFormat="false" ht="15.75" hidden="true" customHeight="true" outlineLevel="0" collapsed="false">
      <c r="A292" s="5" t="s">
        <v>671</v>
      </c>
      <c r="B292" s="5" t="s">
        <v>438</v>
      </c>
      <c r="C292" s="5" t="s">
        <v>439</v>
      </c>
      <c r="D292" s="5" t="s">
        <v>672</v>
      </c>
      <c r="E292" s="5" t="s">
        <v>112</v>
      </c>
      <c r="F292" s="9" t="n">
        <f aca="false">I291</f>
        <v>172960.6308</v>
      </c>
      <c r="G292" s="9" t="n">
        <v>0</v>
      </c>
      <c r="H292" s="9" t="n">
        <v>5250.91</v>
      </c>
      <c r="I292" s="9" t="n">
        <f aca="false">F292+G292-H292</f>
        <v>167709.7208</v>
      </c>
      <c r="J292" s="5" t="s">
        <v>101</v>
      </c>
      <c r="K292" s="5" t="s">
        <v>2</v>
      </c>
      <c r="L292" s="5" t="s">
        <v>3</v>
      </c>
      <c r="M292" s="5" t="s">
        <v>441</v>
      </c>
      <c r="N292" s="10"/>
    </row>
    <row r="293" customFormat="false" ht="15.75" hidden="true" customHeight="true" outlineLevel="0" collapsed="false">
      <c r="A293" s="5" t="s">
        <v>673</v>
      </c>
      <c r="B293" s="5" t="s">
        <v>115</v>
      </c>
      <c r="C293" s="5" t="s">
        <v>116</v>
      </c>
      <c r="D293" s="5" t="s">
        <v>674</v>
      </c>
      <c r="E293" s="5" t="s">
        <v>118</v>
      </c>
      <c r="F293" s="9" t="n">
        <f aca="false">I292</f>
        <v>167709.7208</v>
      </c>
      <c r="G293" s="9" t="n">
        <v>0</v>
      </c>
      <c r="H293" s="9" t="n">
        <v>2465.56</v>
      </c>
      <c r="I293" s="9" t="n">
        <f aca="false">F293+G293-H293</f>
        <v>165244.1608</v>
      </c>
      <c r="J293" s="5" t="s">
        <v>101</v>
      </c>
      <c r="K293" s="5" t="s">
        <v>2</v>
      </c>
      <c r="L293" s="5" t="s">
        <v>3</v>
      </c>
      <c r="M293" s="5" t="s">
        <v>119</v>
      </c>
      <c r="N293" s="10"/>
    </row>
    <row r="294" customFormat="false" ht="15.75" hidden="false" customHeight="true" outlineLevel="0" collapsed="false">
      <c r="A294" s="5" t="s">
        <v>675</v>
      </c>
      <c r="B294" s="5" t="s">
        <v>156</v>
      </c>
      <c r="C294" s="5" t="s">
        <v>157</v>
      </c>
      <c r="D294" s="5" t="s">
        <v>676</v>
      </c>
      <c r="E294" s="5" t="s">
        <v>156</v>
      </c>
      <c r="F294" s="9" t="n">
        <f aca="false">I293</f>
        <v>165244.1608</v>
      </c>
      <c r="G294" s="9" t="n">
        <v>70783.3</v>
      </c>
      <c r="H294" s="9" t="n">
        <v>0</v>
      </c>
      <c r="I294" s="9" t="n">
        <f aca="false">F294+G294-H294</f>
        <v>236027.4608</v>
      </c>
      <c r="J294" s="5" t="s">
        <v>101</v>
      </c>
      <c r="K294" s="5" t="s">
        <v>2</v>
      </c>
      <c r="L294" s="5" t="s">
        <v>3</v>
      </c>
      <c r="M294" s="5" t="s">
        <v>155</v>
      </c>
      <c r="N294" s="10"/>
    </row>
    <row r="295" customFormat="false" ht="15.75" hidden="false" customHeight="true" outlineLevel="0" collapsed="false">
      <c r="A295" s="5" t="s">
        <v>675</v>
      </c>
      <c r="B295" s="5" t="s">
        <v>186</v>
      </c>
      <c r="C295" s="5" t="s">
        <v>187</v>
      </c>
      <c r="D295" s="5" t="s">
        <v>677</v>
      </c>
      <c r="E295" s="5" t="s">
        <v>186</v>
      </c>
      <c r="F295" s="9" t="n">
        <f aca="false">I294</f>
        <v>236027.4608</v>
      </c>
      <c r="G295" s="9" t="n">
        <v>47188.65</v>
      </c>
      <c r="H295" s="9" t="n">
        <v>0</v>
      </c>
      <c r="I295" s="9" t="n">
        <f aca="false">F295+G295-H295</f>
        <v>283216.1108</v>
      </c>
      <c r="J295" s="5" t="s">
        <v>101</v>
      </c>
      <c r="K295" s="5" t="s">
        <v>2</v>
      </c>
      <c r="L295" s="5" t="s">
        <v>3</v>
      </c>
      <c r="M295" s="5" t="s">
        <v>155</v>
      </c>
      <c r="N295" s="10"/>
    </row>
    <row r="296" customFormat="false" ht="15.75" hidden="false" customHeight="true" outlineLevel="0" collapsed="false">
      <c r="A296" s="5" t="s">
        <v>678</v>
      </c>
      <c r="B296" s="5" t="s">
        <v>160</v>
      </c>
      <c r="C296" s="5" t="s">
        <v>161</v>
      </c>
      <c r="D296" s="5" t="s">
        <v>679</v>
      </c>
      <c r="E296" s="11" t="s">
        <v>597</v>
      </c>
      <c r="F296" s="9" t="n">
        <f aca="false">I295</f>
        <v>283216.1108</v>
      </c>
      <c r="G296" s="9" t="n">
        <v>11028.11</v>
      </c>
      <c r="H296" s="9" t="n">
        <v>0</v>
      </c>
      <c r="I296" s="9" t="n">
        <f aca="false">F296+G296-H296</f>
        <v>294244.2208</v>
      </c>
      <c r="J296" s="5" t="s">
        <v>101</v>
      </c>
      <c r="K296" s="5" t="s">
        <v>2</v>
      </c>
      <c r="L296" s="5" t="s">
        <v>3</v>
      </c>
      <c r="M296" s="5" t="s">
        <v>155</v>
      </c>
      <c r="N296" s="10"/>
    </row>
    <row r="297" customFormat="false" ht="15.75" hidden="true" customHeight="true" outlineLevel="0" collapsed="false">
      <c r="A297" s="5" t="s">
        <v>680</v>
      </c>
      <c r="B297" s="5" t="s">
        <v>121</v>
      </c>
      <c r="C297" s="5" t="s">
        <v>122</v>
      </c>
      <c r="D297" s="5" t="s">
        <v>681</v>
      </c>
      <c r="E297" s="5" t="s">
        <v>124</v>
      </c>
      <c r="F297" s="9" t="n">
        <f aca="false">I296</f>
        <v>294244.2208</v>
      </c>
      <c r="G297" s="9" t="n">
        <v>0</v>
      </c>
      <c r="H297" s="9" t="n">
        <v>3700.83</v>
      </c>
      <c r="I297" s="9" t="n">
        <f aca="false">F297+G297-H297</f>
        <v>290543.3908</v>
      </c>
      <c r="J297" s="5" t="s">
        <v>101</v>
      </c>
      <c r="K297" s="5" t="s">
        <v>2</v>
      </c>
      <c r="L297" s="5" t="s">
        <v>3</v>
      </c>
      <c r="M297" s="5" t="s">
        <v>125</v>
      </c>
      <c r="N297" s="10"/>
    </row>
    <row r="298" customFormat="false" ht="15.75" hidden="true" customHeight="true" outlineLevel="0" collapsed="false">
      <c r="A298" s="5" t="s">
        <v>682</v>
      </c>
      <c r="B298" s="5" t="s">
        <v>194</v>
      </c>
      <c r="C298" s="5" t="s">
        <v>195</v>
      </c>
      <c r="D298" s="5" t="s">
        <v>683</v>
      </c>
      <c r="E298" s="5" t="s">
        <v>197</v>
      </c>
      <c r="F298" s="9" t="n">
        <f aca="false">I297</f>
        <v>290543.3908</v>
      </c>
      <c r="G298" s="9" t="n">
        <v>0</v>
      </c>
      <c r="H298" s="9" t="n">
        <f aca="false">N298</f>
        <v>2733.1487</v>
      </c>
      <c r="I298" s="9" t="n">
        <f aca="false">F298+G298-H298</f>
        <v>287810.2421</v>
      </c>
      <c r="J298" s="5" t="s">
        <v>101</v>
      </c>
      <c r="K298" s="5" t="s">
        <v>2</v>
      </c>
      <c r="L298" s="5" t="s">
        <v>3</v>
      </c>
      <c r="M298" s="5" t="s">
        <v>198</v>
      </c>
      <c r="N298" s="5" t="n">
        <v>2733.1487</v>
      </c>
    </row>
    <row r="299" customFormat="false" ht="15.75" hidden="true" customHeight="true" outlineLevel="0" collapsed="false">
      <c r="A299" s="5" t="s">
        <v>684</v>
      </c>
      <c r="B299" s="5" t="s">
        <v>127</v>
      </c>
      <c r="C299" s="5" t="s">
        <v>128</v>
      </c>
      <c r="D299" s="5" t="s">
        <v>685</v>
      </c>
      <c r="E299" s="11" t="s">
        <v>130</v>
      </c>
      <c r="F299" s="9" t="n">
        <f aca="false">I298</f>
        <v>287810.2421</v>
      </c>
      <c r="G299" s="9" t="n">
        <v>0</v>
      </c>
      <c r="H299" s="9" t="n">
        <v>599.35</v>
      </c>
      <c r="I299" s="9" t="n">
        <f aca="false">F299+G299-H299</f>
        <v>287210.8921</v>
      </c>
      <c r="J299" s="5" t="s">
        <v>101</v>
      </c>
      <c r="K299" s="5" t="s">
        <v>2</v>
      </c>
      <c r="L299" s="5" t="s">
        <v>3</v>
      </c>
      <c r="M299" s="5" t="s">
        <v>131</v>
      </c>
      <c r="N299" s="10"/>
    </row>
    <row r="300" customFormat="false" ht="15.75" hidden="true" customHeight="true" outlineLevel="0" collapsed="false">
      <c r="A300" s="5" t="s">
        <v>684</v>
      </c>
      <c r="B300" s="12" t="s">
        <v>133</v>
      </c>
      <c r="C300" s="12" t="s">
        <v>134</v>
      </c>
      <c r="D300" s="12" t="s">
        <v>135</v>
      </c>
      <c r="E300" s="12" t="s">
        <v>134</v>
      </c>
      <c r="F300" s="13" t="n">
        <f aca="false">I299</f>
        <v>287210.8921</v>
      </c>
      <c r="G300" s="13" t="n">
        <v>0</v>
      </c>
      <c r="H300" s="13" t="n">
        <v>10.95</v>
      </c>
      <c r="I300" s="13" t="n">
        <f aca="false">F300+G300-H300</f>
        <v>287199.9421</v>
      </c>
      <c r="J300" s="12" t="s">
        <v>101</v>
      </c>
      <c r="K300" s="12" t="s">
        <v>2</v>
      </c>
      <c r="L300" s="12" t="s">
        <v>3</v>
      </c>
      <c r="M300" s="12" t="s">
        <v>131</v>
      </c>
      <c r="N300" s="10"/>
    </row>
    <row r="301" customFormat="false" ht="15.75" hidden="true" customHeight="true" outlineLevel="0" collapsed="false">
      <c r="A301" s="5" t="s">
        <v>686</v>
      </c>
      <c r="B301" s="5" t="s">
        <v>103</v>
      </c>
      <c r="C301" s="5" t="s">
        <v>104</v>
      </c>
      <c r="D301" s="5" t="s">
        <v>687</v>
      </c>
      <c r="E301" s="5" t="s">
        <v>106</v>
      </c>
      <c r="F301" s="9" t="n">
        <f aca="false">I300</f>
        <v>287199.9421</v>
      </c>
      <c r="G301" s="9" t="n">
        <v>0</v>
      </c>
      <c r="H301" s="9" t="n">
        <v>7000</v>
      </c>
      <c r="I301" s="9" t="n">
        <f aca="false">F301+G301-H301</f>
        <v>280199.9421</v>
      </c>
      <c r="J301" s="5" t="s">
        <v>101</v>
      </c>
      <c r="K301" s="5" t="s">
        <v>2</v>
      </c>
      <c r="L301" s="5" t="s">
        <v>3</v>
      </c>
      <c r="M301" s="5" t="s">
        <v>107</v>
      </c>
      <c r="N301" s="10"/>
    </row>
    <row r="302" customFormat="false" ht="15.75" hidden="true" customHeight="true" outlineLevel="0" collapsed="false">
      <c r="A302" s="5" t="s">
        <v>688</v>
      </c>
      <c r="B302" s="5" t="s">
        <v>109</v>
      </c>
      <c r="C302" s="5" t="s">
        <v>110</v>
      </c>
      <c r="D302" s="5" t="s">
        <v>689</v>
      </c>
      <c r="E302" s="5" t="s">
        <v>112</v>
      </c>
      <c r="F302" s="9" t="n">
        <f aca="false">I301</f>
        <v>280199.9421</v>
      </c>
      <c r="G302" s="9" t="n">
        <v>0</v>
      </c>
      <c r="H302" s="9" t="n">
        <v>91087.24</v>
      </c>
      <c r="I302" s="9" t="n">
        <f aca="false">F302+G302-H302</f>
        <v>189112.7021</v>
      </c>
      <c r="J302" s="5" t="s">
        <v>101</v>
      </c>
      <c r="K302" s="5" t="s">
        <v>2</v>
      </c>
      <c r="L302" s="5" t="s">
        <v>3</v>
      </c>
      <c r="M302" s="5" t="s">
        <v>113</v>
      </c>
      <c r="N302" s="10"/>
    </row>
    <row r="303" customFormat="false" ht="15.75" hidden="true" customHeight="true" outlineLevel="0" collapsed="false">
      <c r="A303" s="5" t="s">
        <v>690</v>
      </c>
      <c r="B303" s="5" t="s">
        <v>326</v>
      </c>
      <c r="C303" s="5" t="s">
        <v>327</v>
      </c>
      <c r="D303" s="5" t="s">
        <v>691</v>
      </c>
      <c r="E303" s="5" t="s">
        <v>112</v>
      </c>
      <c r="F303" s="9" t="n">
        <f aca="false">I302</f>
        <v>189112.7021</v>
      </c>
      <c r="G303" s="9" t="n">
        <v>0</v>
      </c>
      <c r="H303" s="9" t="n">
        <v>9565.8</v>
      </c>
      <c r="I303" s="9" t="n">
        <f aca="false">F303+G303-H303</f>
        <v>179546.9021</v>
      </c>
      <c r="J303" s="5" t="s">
        <v>101</v>
      </c>
      <c r="K303" s="5" t="s">
        <v>2</v>
      </c>
      <c r="L303" s="5" t="s">
        <v>3</v>
      </c>
      <c r="M303" s="5" t="s">
        <v>329</v>
      </c>
      <c r="N303" s="10"/>
    </row>
    <row r="304" customFormat="false" ht="15.75" hidden="true" customHeight="true" outlineLevel="0" collapsed="false">
      <c r="A304" s="5" t="s">
        <v>692</v>
      </c>
      <c r="B304" s="5" t="s">
        <v>438</v>
      </c>
      <c r="C304" s="5" t="s">
        <v>439</v>
      </c>
      <c r="D304" s="5" t="s">
        <v>693</v>
      </c>
      <c r="E304" s="5" t="s">
        <v>112</v>
      </c>
      <c r="F304" s="9" t="n">
        <f aca="false">I303</f>
        <v>179546.9021</v>
      </c>
      <c r="G304" s="9" t="n">
        <v>0</v>
      </c>
      <c r="H304" s="9" t="n">
        <v>10509.44</v>
      </c>
      <c r="I304" s="9" t="n">
        <f aca="false">F304+G304-H304</f>
        <v>169037.4621</v>
      </c>
      <c r="J304" s="5" t="s">
        <v>101</v>
      </c>
      <c r="K304" s="5" t="s">
        <v>2</v>
      </c>
      <c r="L304" s="5" t="s">
        <v>3</v>
      </c>
      <c r="M304" s="5" t="s">
        <v>441</v>
      </c>
      <c r="N304" s="10"/>
    </row>
    <row r="305" customFormat="false" ht="15.75" hidden="true" customHeight="true" outlineLevel="0" collapsed="false">
      <c r="A305" s="5" t="s">
        <v>694</v>
      </c>
      <c r="B305" s="5" t="s">
        <v>115</v>
      </c>
      <c r="C305" s="5" t="s">
        <v>116</v>
      </c>
      <c r="D305" s="5" t="s">
        <v>695</v>
      </c>
      <c r="E305" s="5" t="s">
        <v>118</v>
      </c>
      <c r="F305" s="9" t="n">
        <f aca="false">I304</f>
        <v>169037.4621</v>
      </c>
      <c r="G305" s="9" t="n">
        <v>0</v>
      </c>
      <c r="H305" s="9" t="n">
        <v>2138.7</v>
      </c>
      <c r="I305" s="9" t="n">
        <f aca="false">F305+G305-H305</f>
        <v>166898.7621</v>
      </c>
      <c r="J305" s="5" t="s">
        <v>101</v>
      </c>
      <c r="K305" s="5" t="s">
        <v>2</v>
      </c>
      <c r="L305" s="5" t="s">
        <v>3</v>
      </c>
      <c r="M305" s="5" t="s">
        <v>119</v>
      </c>
      <c r="N305" s="10"/>
    </row>
    <row r="306" customFormat="false" ht="15.75" hidden="false" customHeight="true" outlineLevel="0" collapsed="false">
      <c r="A306" s="5" t="s">
        <v>696</v>
      </c>
      <c r="B306" s="5" t="s">
        <v>186</v>
      </c>
      <c r="C306" s="5" t="s">
        <v>187</v>
      </c>
      <c r="D306" s="5" t="s">
        <v>697</v>
      </c>
      <c r="E306" s="5" t="s">
        <v>186</v>
      </c>
      <c r="F306" s="9" t="n">
        <f aca="false">I305</f>
        <v>166898.7621</v>
      </c>
      <c r="G306" s="9" t="n">
        <v>76050.98</v>
      </c>
      <c r="H306" s="9" t="n">
        <v>0</v>
      </c>
      <c r="I306" s="9" t="n">
        <f aca="false">F306+G306-H306</f>
        <v>242949.7421</v>
      </c>
      <c r="J306" s="5" t="s">
        <v>101</v>
      </c>
      <c r="K306" s="5" t="s">
        <v>2</v>
      </c>
      <c r="L306" s="5" t="s">
        <v>3</v>
      </c>
      <c r="M306" s="5" t="s">
        <v>155</v>
      </c>
      <c r="N306" s="10"/>
    </row>
    <row r="307" customFormat="false" ht="15.75" hidden="false" customHeight="true" outlineLevel="0" collapsed="false">
      <c r="A307" s="5" t="s">
        <v>696</v>
      </c>
      <c r="B307" s="5" t="s">
        <v>208</v>
      </c>
      <c r="C307" s="5" t="s">
        <v>209</v>
      </c>
      <c r="D307" s="5" t="s">
        <v>698</v>
      </c>
      <c r="E307" s="5" t="s">
        <v>208</v>
      </c>
      <c r="F307" s="9" t="n">
        <f aca="false">I306</f>
        <v>242949.7421</v>
      </c>
      <c r="G307" s="9" t="n">
        <v>50700.41</v>
      </c>
      <c r="H307" s="9" t="n">
        <v>0</v>
      </c>
      <c r="I307" s="9" t="n">
        <f aca="false">F307+G307-H307</f>
        <v>293650.1521</v>
      </c>
      <c r="J307" s="5" t="s">
        <v>101</v>
      </c>
      <c r="K307" s="5" t="s">
        <v>2</v>
      </c>
      <c r="L307" s="5" t="s">
        <v>3</v>
      </c>
      <c r="M307" s="5" t="s">
        <v>155</v>
      </c>
      <c r="N307" s="10"/>
    </row>
    <row r="308" customFormat="false" ht="15.75" hidden="false" customHeight="true" outlineLevel="0" collapsed="false">
      <c r="A308" s="5" t="s">
        <v>699</v>
      </c>
      <c r="B308" s="5" t="s">
        <v>160</v>
      </c>
      <c r="C308" s="5" t="s">
        <v>161</v>
      </c>
      <c r="D308" s="5" t="s">
        <v>700</v>
      </c>
      <c r="E308" s="11" t="s">
        <v>597</v>
      </c>
      <c r="F308" s="9" t="n">
        <f aca="false">I307</f>
        <v>293650.1521</v>
      </c>
      <c r="G308" s="9" t="n">
        <v>11350.61</v>
      </c>
      <c r="H308" s="9" t="n">
        <v>0</v>
      </c>
      <c r="I308" s="9" t="n">
        <f aca="false">F308+G308-H308</f>
        <v>305000.7621</v>
      </c>
      <c r="J308" s="5" t="s">
        <v>101</v>
      </c>
      <c r="K308" s="5" t="s">
        <v>2</v>
      </c>
      <c r="L308" s="5" t="s">
        <v>3</v>
      </c>
      <c r="M308" s="5" t="s">
        <v>155</v>
      </c>
      <c r="N308" s="10"/>
    </row>
    <row r="309" customFormat="false" ht="15.75" hidden="false" customHeight="true" outlineLevel="0" collapsed="false">
      <c r="A309" s="5" t="s">
        <v>701</v>
      </c>
      <c r="B309" s="5" t="s">
        <v>164</v>
      </c>
      <c r="C309" s="5" t="s">
        <v>165</v>
      </c>
      <c r="D309" s="5" t="s">
        <v>702</v>
      </c>
      <c r="E309" s="11" t="s">
        <v>167</v>
      </c>
      <c r="F309" s="9" t="n">
        <f aca="false">I308</f>
        <v>305000.7621</v>
      </c>
      <c r="G309" s="9" t="n">
        <v>880.15</v>
      </c>
      <c r="H309" s="9" t="n">
        <v>0</v>
      </c>
      <c r="I309" s="9" t="n">
        <f aca="false">F309+G309-H309</f>
        <v>305880.9121</v>
      </c>
      <c r="J309" s="5" t="s">
        <v>101</v>
      </c>
      <c r="K309" s="5" t="s">
        <v>2</v>
      </c>
      <c r="L309" s="5" t="s">
        <v>3</v>
      </c>
      <c r="M309" s="5" t="s">
        <v>155</v>
      </c>
      <c r="N309" s="10"/>
    </row>
    <row r="310" customFormat="false" ht="15.75" hidden="true" customHeight="true" outlineLevel="0" collapsed="false">
      <c r="A310" s="5" t="s">
        <v>703</v>
      </c>
      <c r="B310" s="5" t="s">
        <v>121</v>
      </c>
      <c r="C310" s="5" t="s">
        <v>122</v>
      </c>
      <c r="D310" s="5" t="s">
        <v>704</v>
      </c>
      <c r="E310" s="5" t="s">
        <v>124</v>
      </c>
      <c r="F310" s="9" t="n">
        <f aca="false">I309</f>
        <v>305880.9121</v>
      </c>
      <c r="G310" s="9" t="n">
        <v>0</v>
      </c>
      <c r="H310" s="9" t="n">
        <v>3800.48</v>
      </c>
      <c r="I310" s="9" t="n">
        <f aca="false">F310+G310-H310</f>
        <v>302080.4321</v>
      </c>
      <c r="J310" s="5" t="s">
        <v>101</v>
      </c>
      <c r="K310" s="5" t="s">
        <v>2</v>
      </c>
      <c r="L310" s="5" t="s">
        <v>3</v>
      </c>
      <c r="M310" s="5" t="s">
        <v>125</v>
      </c>
      <c r="N310" s="10"/>
    </row>
    <row r="311" customFormat="false" ht="15.75" hidden="true" customHeight="true" outlineLevel="0" collapsed="false">
      <c r="A311" s="20" t="n">
        <v>45502</v>
      </c>
      <c r="B311" s="21" t="s">
        <v>97</v>
      </c>
      <c r="C311" s="21" t="s">
        <v>538</v>
      </c>
      <c r="D311" s="21" t="s">
        <v>705</v>
      </c>
      <c r="E311" s="21" t="s">
        <v>540</v>
      </c>
      <c r="F311" s="22" t="n">
        <f aca="false">I310</f>
        <v>302080.4321</v>
      </c>
      <c r="G311" s="22" t="n">
        <v>0</v>
      </c>
      <c r="H311" s="22" t="n">
        <v>100000</v>
      </c>
      <c r="I311" s="22" t="n">
        <f aca="false">F311+G311-H311</f>
        <v>202080.4321</v>
      </c>
      <c r="J311" s="21" t="s">
        <v>101</v>
      </c>
      <c r="K311" s="21" t="s">
        <v>2</v>
      </c>
      <c r="L311" s="21" t="s">
        <v>3</v>
      </c>
      <c r="M311" s="21" t="s">
        <v>541</v>
      </c>
      <c r="N311" s="23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customFormat="false" ht="15.75" hidden="true" customHeight="true" outlineLevel="0" collapsed="false">
      <c r="A312" s="5" t="s">
        <v>706</v>
      </c>
      <c r="B312" s="12" t="s">
        <v>133</v>
      </c>
      <c r="C312" s="12" t="s">
        <v>134</v>
      </c>
      <c r="D312" s="12" t="s">
        <v>135</v>
      </c>
      <c r="E312" s="12" t="s">
        <v>134</v>
      </c>
      <c r="F312" s="13" t="n">
        <f aca="false">I311</f>
        <v>202080.4321</v>
      </c>
      <c r="G312" s="13" t="n">
        <v>0</v>
      </c>
      <c r="H312" s="13" t="n">
        <v>10.95</v>
      </c>
      <c r="I312" s="13" t="n">
        <f aca="false">F312+G312-H312</f>
        <v>202069.4821</v>
      </c>
      <c r="J312" s="12" t="s">
        <v>101</v>
      </c>
      <c r="K312" s="12" t="s">
        <v>2</v>
      </c>
      <c r="L312" s="12" t="s">
        <v>3</v>
      </c>
      <c r="M312" s="12" t="s">
        <v>131</v>
      </c>
      <c r="N312" s="10"/>
    </row>
    <row r="313" customFormat="false" ht="15.75" hidden="true" customHeight="true" outlineLevel="0" collapsed="false">
      <c r="A313" s="5" t="s">
        <v>707</v>
      </c>
      <c r="B313" s="5" t="s">
        <v>103</v>
      </c>
      <c r="C313" s="5" t="s">
        <v>104</v>
      </c>
      <c r="D313" s="5" t="s">
        <v>708</v>
      </c>
      <c r="E313" s="5" t="s">
        <v>106</v>
      </c>
      <c r="F313" s="9" t="n">
        <f aca="false">I312</f>
        <v>202069.4821</v>
      </c>
      <c r="G313" s="9" t="n">
        <v>0</v>
      </c>
      <c r="H313" s="9" t="n">
        <v>7000</v>
      </c>
      <c r="I313" s="9" t="n">
        <f aca="false">F313+G313-H313</f>
        <v>195069.4821</v>
      </c>
      <c r="J313" s="5" t="s">
        <v>101</v>
      </c>
      <c r="K313" s="5" t="s">
        <v>2</v>
      </c>
      <c r="L313" s="5" t="s">
        <v>3</v>
      </c>
      <c r="M313" s="5" t="s">
        <v>107</v>
      </c>
      <c r="N313" s="10"/>
    </row>
    <row r="314" customFormat="false" ht="15.75" hidden="true" customHeight="true" outlineLevel="0" collapsed="false">
      <c r="A314" s="5" t="s">
        <v>709</v>
      </c>
      <c r="B314" s="5" t="s">
        <v>109</v>
      </c>
      <c r="C314" s="5" t="s">
        <v>110</v>
      </c>
      <c r="D314" s="5" t="s">
        <v>710</v>
      </c>
      <c r="E314" s="5" t="s">
        <v>112</v>
      </c>
      <c r="F314" s="9" t="n">
        <f aca="false">I313</f>
        <v>195069.4821</v>
      </c>
      <c r="G314" s="9" t="n">
        <v>0</v>
      </c>
      <c r="H314" s="9" t="n">
        <v>97804.22</v>
      </c>
      <c r="I314" s="9" t="n">
        <f aca="false">F314+G314-H314</f>
        <v>97265.2620999999</v>
      </c>
      <c r="J314" s="5" t="s">
        <v>101</v>
      </c>
      <c r="K314" s="5" t="s">
        <v>2</v>
      </c>
      <c r="L314" s="5" t="s">
        <v>3</v>
      </c>
      <c r="M314" s="5" t="s">
        <v>113</v>
      </c>
      <c r="N314" s="10"/>
    </row>
    <row r="315" customFormat="false" ht="15.75" hidden="true" customHeight="true" outlineLevel="0" collapsed="false">
      <c r="A315" s="5" t="s">
        <v>711</v>
      </c>
      <c r="B315" s="5" t="s">
        <v>326</v>
      </c>
      <c r="C315" s="5" t="s">
        <v>327</v>
      </c>
      <c r="D315" s="5" t="s">
        <v>712</v>
      </c>
      <c r="E315" s="5" t="s">
        <v>112</v>
      </c>
      <c r="F315" s="9" t="n">
        <f aca="false">I314</f>
        <v>97265.2620999999</v>
      </c>
      <c r="G315" s="9" t="n">
        <v>0</v>
      </c>
      <c r="H315" s="9" t="n">
        <v>9665.56</v>
      </c>
      <c r="I315" s="9" t="n">
        <f aca="false">F315+G315-H315</f>
        <v>87599.7020999999</v>
      </c>
      <c r="J315" s="5" t="s">
        <v>101</v>
      </c>
      <c r="K315" s="5" t="s">
        <v>2</v>
      </c>
      <c r="L315" s="5" t="s">
        <v>3</v>
      </c>
      <c r="M315" s="5" t="s">
        <v>329</v>
      </c>
      <c r="N315" s="10"/>
    </row>
    <row r="316" customFormat="false" ht="15.75" hidden="true" customHeight="true" outlineLevel="0" collapsed="false">
      <c r="A316" s="5" t="s">
        <v>713</v>
      </c>
      <c r="B316" s="5" t="s">
        <v>438</v>
      </c>
      <c r="C316" s="5" t="s">
        <v>439</v>
      </c>
      <c r="D316" s="5" t="s">
        <v>714</v>
      </c>
      <c r="E316" s="5" t="s">
        <v>112</v>
      </c>
      <c r="F316" s="9" t="n">
        <f aca="false">I315</f>
        <v>87599.7020999999</v>
      </c>
      <c r="G316" s="9" t="n">
        <v>0</v>
      </c>
      <c r="H316" s="9" t="n">
        <v>10545.51</v>
      </c>
      <c r="I316" s="9" t="n">
        <f aca="false">F316+G316-H316</f>
        <v>77054.1920999999</v>
      </c>
      <c r="J316" s="5" t="s">
        <v>101</v>
      </c>
      <c r="K316" s="5" t="s">
        <v>2</v>
      </c>
      <c r="L316" s="5" t="s">
        <v>3</v>
      </c>
      <c r="M316" s="5" t="s">
        <v>441</v>
      </c>
      <c r="N316" s="10"/>
    </row>
    <row r="317" customFormat="false" ht="15.75" hidden="true" customHeight="true" outlineLevel="0" collapsed="false">
      <c r="A317" s="5" t="s">
        <v>715</v>
      </c>
      <c r="B317" s="5" t="s">
        <v>115</v>
      </c>
      <c r="C317" s="5" t="s">
        <v>116</v>
      </c>
      <c r="D317" s="5" t="s">
        <v>716</v>
      </c>
      <c r="E317" s="5" t="s">
        <v>118</v>
      </c>
      <c r="F317" s="9" t="n">
        <f aca="false">I316</f>
        <v>77054.1920999999</v>
      </c>
      <c r="G317" s="9" t="n">
        <v>0</v>
      </c>
      <c r="H317" s="9" t="n">
        <v>2201.92</v>
      </c>
      <c r="I317" s="9" t="n">
        <f aca="false">F317+G317-H317</f>
        <v>74852.2720999999</v>
      </c>
      <c r="J317" s="5" t="s">
        <v>101</v>
      </c>
      <c r="K317" s="5" t="s">
        <v>2</v>
      </c>
      <c r="L317" s="5" t="s">
        <v>3</v>
      </c>
      <c r="M317" s="5" t="s">
        <v>119</v>
      </c>
      <c r="N317" s="10"/>
    </row>
    <row r="318" customFormat="false" ht="15.75" hidden="true" customHeight="true" outlineLevel="0" collapsed="false">
      <c r="A318" s="5" t="s">
        <v>717</v>
      </c>
      <c r="B318" s="5" t="s">
        <v>146</v>
      </c>
      <c r="C318" s="5" t="s">
        <v>147</v>
      </c>
      <c r="D318" s="5" t="s">
        <v>718</v>
      </c>
      <c r="E318" s="5" t="s">
        <v>149</v>
      </c>
      <c r="F318" s="9" t="n">
        <f aca="false">I317</f>
        <v>74852.2720999999</v>
      </c>
      <c r="G318" s="9" t="n">
        <v>0</v>
      </c>
      <c r="H318" s="9" t="n">
        <v>7262.75</v>
      </c>
      <c r="I318" s="9" t="n">
        <f aca="false">F318+G318-H318</f>
        <v>67589.5220999999</v>
      </c>
      <c r="J318" s="5" t="s">
        <v>101</v>
      </c>
      <c r="K318" s="5" t="s">
        <v>2</v>
      </c>
      <c r="L318" s="5" t="s">
        <v>3</v>
      </c>
      <c r="M318" s="5" t="s">
        <v>150</v>
      </c>
      <c r="N318" s="10"/>
    </row>
    <row r="319" customFormat="false" ht="15.75" hidden="false" customHeight="true" outlineLevel="0" collapsed="false">
      <c r="A319" s="5" t="s">
        <v>719</v>
      </c>
      <c r="B319" s="5" t="s">
        <v>208</v>
      </c>
      <c r="C319" s="5" t="s">
        <v>209</v>
      </c>
      <c r="D319" s="5" t="s">
        <v>720</v>
      </c>
      <c r="E319" s="5" t="s">
        <v>208</v>
      </c>
      <c r="F319" s="9" t="n">
        <f aca="false">I318</f>
        <v>67589.5220999999</v>
      </c>
      <c r="G319" s="9" t="n">
        <v>75727.06</v>
      </c>
      <c r="H319" s="9" t="n">
        <v>0</v>
      </c>
      <c r="I319" s="9" t="n">
        <f aca="false">F319+G319-H319</f>
        <v>143316.5821</v>
      </c>
      <c r="J319" s="5" t="s">
        <v>101</v>
      </c>
      <c r="K319" s="5" t="s">
        <v>2</v>
      </c>
      <c r="L319" s="5" t="s">
        <v>3</v>
      </c>
      <c r="M319" s="5" t="s">
        <v>155</v>
      </c>
      <c r="N319" s="10"/>
    </row>
    <row r="320" customFormat="false" ht="15.75" hidden="false" customHeight="true" outlineLevel="0" collapsed="false">
      <c r="A320" s="5" t="s">
        <v>719</v>
      </c>
      <c r="B320" s="5" t="s">
        <v>226</v>
      </c>
      <c r="C320" s="5" t="s">
        <v>227</v>
      </c>
      <c r="D320" s="5" t="s">
        <v>721</v>
      </c>
      <c r="E320" s="5" t="s">
        <v>226</v>
      </c>
      <c r="F320" s="9" t="n">
        <f aca="false">I319</f>
        <v>143316.5821</v>
      </c>
      <c r="G320" s="9" t="n">
        <v>50484.3</v>
      </c>
      <c r="H320" s="9" t="n">
        <v>0</v>
      </c>
      <c r="I320" s="9" t="n">
        <f aca="false">F320+G320-H320</f>
        <v>193800.8821</v>
      </c>
      <c r="J320" s="5" t="s">
        <v>101</v>
      </c>
      <c r="K320" s="5" t="s">
        <v>2</v>
      </c>
      <c r="L320" s="5" t="s">
        <v>3</v>
      </c>
      <c r="M320" s="5" t="s">
        <v>155</v>
      </c>
      <c r="N320" s="10"/>
    </row>
    <row r="321" customFormat="false" ht="15.75" hidden="false" customHeight="true" outlineLevel="0" collapsed="false">
      <c r="A321" s="5" t="s">
        <v>722</v>
      </c>
      <c r="B321" s="5" t="s">
        <v>160</v>
      </c>
      <c r="C321" s="5" t="s">
        <v>161</v>
      </c>
      <c r="D321" s="5" t="s">
        <v>723</v>
      </c>
      <c r="E321" s="5" t="s">
        <v>226</v>
      </c>
      <c r="F321" s="9" t="n">
        <f aca="false">I320</f>
        <v>193800.8821</v>
      </c>
      <c r="G321" s="9" t="n">
        <v>11707.96</v>
      </c>
      <c r="H321" s="9" t="n">
        <v>0</v>
      </c>
      <c r="I321" s="9" t="n">
        <f aca="false">F321+G321-H321</f>
        <v>205508.8421</v>
      </c>
      <c r="J321" s="5" t="s">
        <v>101</v>
      </c>
      <c r="K321" s="5" t="s">
        <v>2</v>
      </c>
      <c r="L321" s="5" t="s">
        <v>3</v>
      </c>
      <c r="M321" s="5" t="s">
        <v>155</v>
      </c>
      <c r="N321" s="10"/>
    </row>
    <row r="322" customFormat="false" ht="15.75" hidden="true" customHeight="true" outlineLevel="0" collapsed="false">
      <c r="A322" s="5" t="s">
        <v>724</v>
      </c>
      <c r="B322" s="5" t="s">
        <v>121</v>
      </c>
      <c r="C322" s="5" t="s">
        <v>122</v>
      </c>
      <c r="D322" s="5" t="s">
        <v>725</v>
      </c>
      <c r="E322" s="5" t="s">
        <v>124</v>
      </c>
      <c r="F322" s="9" t="n">
        <f aca="false">I321</f>
        <v>205508.8421</v>
      </c>
      <c r="G322" s="9" t="n">
        <v>0</v>
      </c>
      <c r="H322" s="9" t="n">
        <v>3899.9</v>
      </c>
      <c r="I322" s="9" t="n">
        <f aca="false">F322+G322-H322</f>
        <v>201608.9421</v>
      </c>
      <c r="J322" s="5" t="s">
        <v>101</v>
      </c>
      <c r="K322" s="5" t="s">
        <v>2</v>
      </c>
      <c r="L322" s="5" t="s">
        <v>3</v>
      </c>
      <c r="M322" s="5" t="s">
        <v>125</v>
      </c>
      <c r="N322" s="10"/>
    </row>
    <row r="323" customFormat="false" ht="15.75" hidden="true" customHeight="true" outlineLevel="0" collapsed="false">
      <c r="A323" s="5" t="s">
        <v>726</v>
      </c>
      <c r="B323" s="5" t="s">
        <v>194</v>
      </c>
      <c r="C323" s="5" t="s">
        <v>195</v>
      </c>
      <c r="D323" s="5" t="s">
        <v>727</v>
      </c>
      <c r="E323" s="5" t="s">
        <v>197</v>
      </c>
      <c r="F323" s="9" t="n">
        <f aca="false">I322</f>
        <v>201608.9421</v>
      </c>
      <c r="G323" s="9" t="n">
        <v>0</v>
      </c>
      <c r="H323" s="9" t="n">
        <f aca="false">N323</f>
        <v>2733.1487</v>
      </c>
      <c r="I323" s="9" t="n">
        <f aca="false">F323+G323-H323</f>
        <v>198875.7934</v>
      </c>
      <c r="J323" s="5" t="s">
        <v>101</v>
      </c>
      <c r="K323" s="5" t="s">
        <v>2</v>
      </c>
      <c r="L323" s="5" t="s">
        <v>3</v>
      </c>
      <c r="M323" s="5" t="s">
        <v>198</v>
      </c>
      <c r="N323" s="5" t="n">
        <v>2733.1487</v>
      </c>
    </row>
    <row r="324" customFormat="false" ht="15.75" hidden="true" customHeight="true" outlineLevel="0" collapsed="false">
      <c r="A324" s="5" t="s">
        <v>728</v>
      </c>
      <c r="B324" s="12" t="s">
        <v>133</v>
      </c>
      <c r="C324" s="12" t="s">
        <v>134</v>
      </c>
      <c r="D324" s="12" t="s">
        <v>135</v>
      </c>
      <c r="E324" s="12" t="s">
        <v>134</v>
      </c>
      <c r="F324" s="13" t="n">
        <f aca="false">I323</f>
        <v>198875.7934</v>
      </c>
      <c r="G324" s="13" t="n">
        <v>0</v>
      </c>
      <c r="H324" s="13" t="n">
        <v>10.95</v>
      </c>
      <c r="I324" s="13" t="n">
        <f aca="false">F324+G324-H324</f>
        <v>198864.8434</v>
      </c>
      <c r="J324" s="12" t="s">
        <v>101</v>
      </c>
      <c r="K324" s="12" t="s">
        <v>2</v>
      </c>
      <c r="L324" s="12" t="s">
        <v>3</v>
      </c>
      <c r="M324" s="12" t="s">
        <v>131</v>
      </c>
      <c r="N324" s="10"/>
    </row>
    <row r="325" customFormat="false" ht="15.75" hidden="true" customHeight="true" outlineLevel="0" collapsed="false">
      <c r="A325" s="5" t="s">
        <v>729</v>
      </c>
      <c r="B325" s="5" t="s">
        <v>103</v>
      </c>
      <c r="C325" s="5" t="s">
        <v>104</v>
      </c>
      <c r="D325" s="5" t="s">
        <v>730</v>
      </c>
      <c r="E325" s="5" t="s">
        <v>106</v>
      </c>
      <c r="F325" s="9" t="n">
        <f aca="false">I324</f>
        <v>198864.8434</v>
      </c>
      <c r="G325" s="9" t="n">
        <v>0</v>
      </c>
      <c r="H325" s="9" t="n">
        <v>7000</v>
      </c>
      <c r="I325" s="9" t="n">
        <f aca="false">F325+G325-H325</f>
        <v>191864.8434</v>
      </c>
      <c r="J325" s="5" t="s">
        <v>101</v>
      </c>
      <c r="K325" s="5" t="s">
        <v>2</v>
      </c>
      <c r="L325" s="5" t="s">
        <v>3</v>
      </c>
      <c r="M325" s="5" t="s">
        <v>107</v>
      </c>
      <c r="N325" s="10"/>
    </row>
    <row r="326" customFormat="false" ht="15.75" hidden="true" customHeight="true" outlineLevel="0" collapsed="false">
      <c r="A326" s="5" t="s">
        <v>731</v>
      </c>
      <c r="B326" s="5" t="s">
        <v>109</v>
      </c>
      <c r="C326" s="5" t="s">
        <v>110</v>
      </c>
      <c r="D326" s="5" t="s">
        <v>732</v>
      </c>
      <c r="E326" s="5" t="s">
        <v>112</v>
      </c>
      <c r="F326" s="9" t="n">
        <f aca="false">I325</f>
        <v>191864.8434</v>
      </c>
      <c r="G326" s="9" t="n">
        <v>0</v>
      </c>
      <c r="H326" s="9" t="n">
        <v>98000.11</v>
      </c>
      <c r="I326" s="9" t="n">
        <f aca="false">F326+G326-H326</f>
        <v>93864.7333999999</v>
      </c>
      <c r="J326" s="5" t="s">
        <v>101</v>
      </c>
      <c r="K326" s="5" t="s">
        <v>2</v>
      </c>
      <c r="L326" s="5" t="s">
        <v>3</v>
      </c>
      <c r="M326" s="5" t="s">
        <v>113</v>
      </c>
      <c r="N326" s="10"/>
    </row>
    <row r="327" customFormat="false" ht="15.75" hidden="true" customHeight="true" outlineLevel="0" collapsed="false">
      <c r="A327" s="5" t="s">
        <v>733</v>
      </c>
      <c r="B327" s="5" t="s">
        <v>326</v>
      </c>
      <c r="C327" s="5" t="s">
        <v>327</v>
      </c>
      <c r="D327" s="5" t="s">
        <v>734</v>
      </c>
      <c r="E327" s="5" t="s">
        <v>112</v>
      </c>
      <c r="F327" s="9" t="n">
        <f aca="false">I326</f>
        <v>93864.7333999999</v>
      </c>
      <c r="G327" s="9" t="n">
        <v>0</v>
      </c>
      <c r="H327" s="9" t="n">
        <v>9431.69</v>
      </c>
      <c r="I327" s="9" t="n">
        <f aca="false">F327+G327-H327</f>
        <v>84433.0433999999</v>
      </c>
      <c r="J327" s="5" t="s">
        <v>101</v>
      </c>
      <c r="K327" s="5" t="s">
        <v>2</v>
      </c>
      <c r="L327" s="5" t="s">
        <v>3</v>
      </c>
      <c r="M327" s="5" t="s">
        <v>329</v>
      </c>
      <c r="N327" s="10"/>
    </row>
    <row r="328" customFormat="false" ht="15.75" hidden="true" customHeight="true" outlineLevel="0" collapsed="false">
      <c r="A328" s="5" t="s">
        <v>735</v>
      </c>
      <c r="B328" s="5" t="s">
        <v>438</v>
      </c>
      <c r="C328" s="5" t="s">
        <v>439</v>
      </c>
      <c r="D328" s="5" t="s">
        <v>736</v>
      </c>
      <c r="E328" s="5" t="s">
        <v>112</v>
      </c>
      <c r="F328" s="9" t="n">
        <f aca="false">I327</f>
        <v>84433.0433999999</v>
      </c>
      <c r="G328" s="9" t="n">
        <v>0</v>
      </c>
      <c r="H328" s="9" t="n">
        <v>10547.86</v>
      </c>
      <c r="I328" s="9" t="n">
        <f aca="false">F328+G328-H328</f>
        <v>73885.1833999999</v>
      </c>
      <c r="J328" s="5" t="s">
        <v>101</v>
      </c>
      <c r="K328" s="5" t="s">
        <v>2</v>
      </c>
      <c r="L328" s="5" t="s">
        <v>3</v>
      </c>
      <c r="M328" s="5" t="s">
        <v>441</v>
      </c>
      <c r="N328" s="10"/>
    </row>
    <row r="329" customFormat="false" ht="15.75" hidden="true" customHeight="true" outlineLevel="0" collapsed="false">
      <c r="A329" s="5" t="s">
        <v>737</v>
      </c>
      <c r="B329" s="5" t="s">
        <v>115</v>
      </c>
      <c r="C329" s="5" t="s">
        <v>116</v>
      </c>
      <c r="D329" s="5" t="s">
        <v>738</v>
      </c>
      <c r="E329" s="5" t="s">
        <v>118</v>
      </c>
      <c r="F329" s="9" t="n">
        <f aca="false">I328</f>
        <v>73885.1833999999</v>
      </c>
      <c r="G329" s="9" t="n">
        <v>0</v>
      </c>
      <c r="H329" s="9" t="n">
        <v>4512.79</v>
      </c>
      <c r="I329" s="9" t="n">
        <f aca="false">F329+G329-H329</f>
        <v>69372.3933999999</v>
      </c>
      <c r="J329" s="5" t="s">
        <v>101</v>
      </c>
      <c r="K329" s="5" t="s">
        <v>2</v>
      </c>
      <c r="L329" s="5" t="s">
        <v>3</v>
      </c>
      <c r="M329" s="5" t="s">
        <v>119</v>
      </c>
      <c r="N329" s="10"/>
    </row>
    <row r="330" customFormat="false" ht="15.75" hidden="false" customHeight="true" outlineLevel="0" collapsed="false">
      <c r="A330" s="5" t="s">
        <v>739</v>
      </c>
      <c r="B330" s="5" t="s">
        <v>226</v>
      </c>
      <c r="C330" s="5" t="s">
        <v>227</v>
      </c>
      <c r="D330" s="5" t="s">
        <v>740</v>
      </c>
      <c r="E330" s="5" t="s">
        <v>226</v>
      </c>
      <c r="F330" s="9" t="n">
        <f aca="false">I329</f>
        <v>69372.3933999999</v>
      </c>
      <c r="G330" s="9" t="n">
        <v>81654.01</v>
      </c>
      <c r="H330" s="9" t="n">
        <v>0</v>
      </c>
      <c r="I330" s="9" t="n">
        <f aca="false">F330+G330-H330</f>
        <v>151026.4034</v>
      </c>
      <c r="J330" s="5" t="s">
        <v>101</v>
      </c>
      <c r="K330" s="5" t="s">
        <v>2</v>
      </c>
      <c r="L330" s="5" t="s">
        <v>3</v>
      </c>
      <c r="M330" s="5" t="s">
        <v>155</v>
      </c>
      <c r="N330" s="10"/>
    </row>
    <row r="331" customFormat="false" ht="15.75" hidden="false" customHeight="true" outlineLevel="0" collapsed="false">
      <c r="A331" s="5" t="s">
        <v>739</v>
      </c>
      <c r="B331" s="5" t="s">
        <v>152</v>
      </c>
      <c r="C331" s="5" t="s">
        <v>153</v>
      </c>
      <c r="D331" s="5" t="s">
        <v>741</v>
      </c>
      <c r="E331" s="5" t="s">
        <v>152</v>
      </c>
      <c r="F331" s="9" t="n">
        <f aca="false">I330</f>
        <v>151026.4034</v>
      </c>
      <c r="G331" s="9" t="n">
        <v>54437.07</v>
      </c>
      <c r="H331" s="9" t="n">
        <v>0</v>
      </c>
      <c r="I331" s="9" t="n">
        <f aca="false">F331+G331-H331</f>
        <v>205463.4734</v>
      </c>
      <c r="J331" s="5" t="s">
        <v>101</v>
      </c>
      <c r="K331" s="5" t="s">
        <v>2</v>
      </c>
      <c r="L331" s="5" t="s">
        <v>3</v>
      </c>
      <c r="M331" s="5" t="s">
        <v>155</v>
      </c>
      <c r="N331" s="10"/>
    </row>
    <row r="332" customFormat="false" ht="15.75" hidden="false" customHeight="true" outlineLevel="0" collapsed="false">
      <c r="A332" s="5" t="s">
        <v>742</v>
      </c>
      <c r="B332" s="5" t="s">
        <v>160</v>
      </c>
      <c r="C332" s="5" t="s">
        <v>161</v>
      </c>
      <c r="D332" s="5" t="s">
        <v>743</v>
      </c>
      <c r="E332" s="5" t="s">
        <v>186</v>
      </c>
      <c r="F332" s="9" t="n">
        <f aca="false">I331</f>
        <v>205463.4734</v>
      </c>
      <c r="G332" s="9" t="n">
        <v>12075.44</v>
      </c>
      <c r="H332" s="9" t="n">
        <v>0</v>
      </c>
      <c r="I332" s="9" t="n">
        <f aca="false">F332+G332-H332</f>
        <v>217538.9134</v>
      </c>
      <c r="J332" s="5" t="s">
        <v>101</v>
      </c>
      <c r="K332" s="5" t="s">
        <v>2</v>
      </c>
      <c r="L332" s="5" t="s">
        <v>3</v>
      </c>
      <c r="M332" s="5" t="s">
        <v>155</v>
      </c>
      <c r="N332" s="10"/>
    </row>
    <row r="333" customFormat="false" ht="15.75" hidden="true" customHeight="true" outlineLevel="0" collapsed="false">
      <c r="A333" s="5" t="s">
        <v>744</v>
      </c>
      <c r="B333" s="5" t="s">
        <v>121</v>
      </c>
      <c r="C333" s="5" t="s">
        <v>122</v>
      </c>
      <c r="D333" s="5" t="s">
        <v>745</v>
      </c>
      <c r="E333" s="5" t="s">
        <v>124</v>
      </c>
      <c r="F333" s="9" t="n">
        <f aca="false">I332</f>
        <v>217538.9134</v>
      </c>
      <c r="G333" s="9" t="n">
        <v>0</v>
      </c>
      <c r="H333" s="9" t="n">
        <v>4000.81</v>
      </c>
      <c r="I333" s="9" t="n">
        <f aca="false">F333+G333-H333</f>
        <v>213538.1034</v>
      </c>
      <c r="J333" s="5" t="s">
        <v>101</v>
      </c>
      <c r="K333" s="5" t="s">
        <v>2</v>
      </c>
      <c r="L333" s="5" t="s">
        <v>3</v>
      </c>
      <c r="M333" s="5" t="s">
        <v>125</v>
      </c>
      <c r="N333" s="10"/>
    </row>
    <row r="334" customFormat="false" ht="15.75" hidden="true" customHeight="true" outlineLevel="0" collapsed="false">
      <c r="A334" s="5" t="s">
        <v>746</v>
      </c>
      <c r="B334" s="5" t="s">
        <v>127</v>
      </c>
      <c r="C334" s="5" t="s">
        <v>128</v>
      </c>
      <c r="D334" s="5" t="s">
        <v>747</v>
      </c>
      <c r="E334" s="11" t="s">
        <v>130</v>
      </c>
      <c r="F334" s="9" t="n">
        <f aca="false">I333</f>
        <v>213538.1034</v>
      </c>
      <c r="G334" s="9" t="n">
        <v>0</v>
      </c>
      <c r="H334" s="9" t="n">
        <v>599.53</v>
      </c>
      <c r="I334" s="9" t="n">
        <f aca="false">F334+G334-H334</f>
        <v>212938.5734</v>
      </c>
      <c r="J334" s="5" t="s">
        <v>101</v>
      </c>
      <c r="K334" s="5" t="s">
        <v>2</v>
      </c>
      <c r="L334" s="5" t="s">
        <v>3</v>
      </c>
      <c r="M334" s="5" t="s">
        <v>131</v>
      </c>
      <c r="N334" s="10"/>
    </row>
    <row r="335" customFormat="false" ht="15.75" hidden="true" customHeight="true" outlineLevel="0" collapsed="false">
      <c r="A335" s="5" t="s">
        <v>746</v>
      </c>
      <c r="B335" s="12" t="s">
        <v>133</v>
      </c>
      <c r="C335" s="12" t="s">
        <v>134</v>
      </c>
      <c r="D335" s="12" t="s">
        <v>135</v>
      </c>
      <c r="E335" s="12" t="s">
        <v>134</v>
      </c>
      <c r="F335" s="13" t="n">
        <f aca="false">I334</f>
        <v>212938.5734</v>
      </c>
      <c r="G335" s="13" t="n">
        <v>0</v>
      </c>
      <c r="H335" s="13" t="n">
        <v>10.95</v>
      </c>
      <c r="I335" s="13" t="n">
        <f aca="false">F335+G335-H335</f>
        <v>212927.6234</v>
      </c>
      <c r="J335" s="12" t="s">
        <v>101</v>
      </c>
      <c r="K335" s="12" t="s">
        <v>2</v>
      </c>
      <c r="L335" s="12" t="s">
        <v>3</v>
      </c>
      <c r="M335" s="12" t="s">
        <v>131</v>
      </c>
      <c r="N335" s="10"/>
    </row>
    <row r="336" customFormat="false" ht="15.75" hidden="true" customHeight="true" outlineLevel="0" collapsed="false">
      <c r="A336" s="5" t="s">
        <v>748</v>
      </c>
      <c r="B336" s="5" t="s">
        <v>103</v>
      </c>
      <c r="C336" s="5" t="s">
        <v>104</v>
      </c>
      <c r="D336" s="5" t="s">
        <v>749</v>
      </c>
      <c r="E336" s="5" t="s">
        <v>106</v>
      </c>
      <c r="F336" s="9" t="n">
        <f aca="false">I335</f>
        <v>212927.6234</v>
      </c>
      <c r="G336" s="9" t="n">
        <v>0</v>
      </c>
      <c r="H336" s="9" t="n">
        <v>7000</v>
      </c>
      <c r="I336" s="9" t="n">
        <f aca="false">F336+G336-H336</f>
        <v>205927.6234</v>
      </c>
      <c r="J336" s="5" t="s">
        <v>101</v>
      </c>
      <c r="K336" s="5" t="s">
        <v>2</v>
      </c>
      <c r="L336" s="5" t="s">
        <v>3</v>
      </c>
      <c r="M336" s="5" t="s">
        <v>107</v>
      </c>
      <c r="N336" s="10"/>
    </row>
    <row r="337" customFormat="false" ht="15.75" hidden="true" customHeight="true" outlineLevel="0" collapsed="false">
      <c r="A337" s="5" t="s">
        <v>750</v>
      </c>
      <c r="B337" s="5" t="s">
        <v>751</v>
      </c>
      <c r="C337" s="5" t="s">
        <v>752</v>
      </c>
      <c r="D337" s="5" t="s">
        <v>753</v>
      </c>
      <c r="E337" s="5" t="s">
        <v>751</v>
      </c>
      <c r="F337" s="9" t="n">
        <f aca="false">I336</f>
        <v>205927.6234</v>
      </c>
      <c r="G337" s="9" t="n">
        <v>0</v>
      </c>
      <c r="H337" s="9" t="n">
        <v>82.95</v>
      </c>
      <c r="I337" s="9" t="n">
        <f aca="false">F337+G337-H337</f>
        <v>205844.6734</v>
      </c>
      <c r="J337" s="5" t="s">
        <v>101</v>
      </c>
      <c r="K337" s="5" t="s">
        <v>2</v>
      </c>
      <c r="L337" s="5" t="s">
        <v>3</v>
      </c>
      <c r="M337" s="5" t="s">
        <v>754</v>
      </c>
      <c r="N337" s="10"/>
    </row>
    <row r="338" customFormat="false" ht="15.75" hidden="true" customHeight="true" outlineLevel="0" collapsed="false">
      <c r="A338" s="5" t="s">
        <v>755</v>
      </c>
      <c r="B338" s="5" t="s">
        <v>109</v>
      </c>
      <c r="C338" s="5" t="s">
        <v>110</v>
      </c>
      <c r="D338" s="5" t="s">
        <v>756</v>
      </c>
      <c r="E338" s="5" t="s">
        <v>112</v>
      </c>
      <c r="F338" s="9" t="n">
        <f aca="false">I337</f>
        <v>205844.6734</v>
      </c>
      <c r="G338" s="9" t="n">
        <v>0</v>
      </c>
      <c r="H338" s="9" t="n">
        <v>103725.03</v>
      </c>
      <c r="I338" s="9" t="n">
        <f aca="false">F338+G338-H338</f>
        <v>102119.6434</v>
      </c>
      <c r="J338" s="5" t="s">
        <v>101</v>
      </c>
      <c r="K338" s="5" t="s">
        <v>2</v>
      </c>
      <c r="L338" s="5" t="s">
        <v>3</v>
      </c>
      <c r="M338" s="5" t="s">
        <v>113</v>
      </c>
      <c r="N338" s="10"/>
    </row>
    <row r="339" customFormat="false" ht="15.75" hidden="true" customHeight="true" outlineLevel="0" collapsed="false">
      <c r="A339" s="5" t="s">
        <v>757</v>
      </c>
      <c r="B339" s="5" t="s">
        <v>326</v>
      </c>
      <c r="C339" s="5" t="s">
        <v>327</v>
      </c>
      <c r="D339" s="5" t="s">
        <v>758</v>
      </c>
      <c r="E339" s="5" t="s">
        <v>112</v>
      </c>
      <c r="F339" s="9" t="n">
        <f aca="false">I338</f>
        <v>102119.6434</v>
      </c>
      <c r="G339" s="9" t="n">
        <v>0</v>
      </c>
      <c r="H339" s="9" t="n">
        <v>9410.32</v>
      </c>
      <c r="I339" s="9" t="n">
        <f aca="false">F339+G339-H339</f>
        <v>92709.3233999999</v>
      </c>
      <c r="J339" s="5" t="s">
        <v>101</v>
      </c>
      <c r="K339" s="5" t="s">
        <v>2</v>
      </c>
      <c r="L339" s="5" t="s">
        <v>3</v>
      </c>
      <c r="M339" s="5" t="s">
        <v>329</v>
      </c>
      <c r="N339" s="10"/>
    </row>
    <row r="340" customFormat="false" ht="15.75" hidden="true" customHeight="true" outlineLevel="0" collapsed="false">
      <c r="A340" s="5" t="s">
        <v>759</v>
      </c>
      <c r="B340" s="5" t="s">
        <v>438</v>
      </c>
      <c r="C340" s="5" t="s">
        <v>439</v>
      </c>
      <c r="D340" s="5" t="s">
        <v>760</v>
      </c>
      <c r="E340" s="5" t="s">
        <v>112</v>
      </c>
      <c r="F340" s="9" t="n">
        <f aca="false">I339</f>
        <v>92709.3233999999</v>
      </c>
      <c r="G340" s="9" t="n">
        <v>0</v>
      </c>
      <c r="H340" s="9" t="n">
        <v>10199.78</v>
      </c>
      <c r="I340" s="9" t="n">
        <f aca="false">F340+G340-H340</f>
        <v>82509.5433999999</v>
      </c>
      <c r="J340" s="5" t="s">
        <v>101</v>
      </c>
      <c r="K340" s="5" t="s">
        <v>2</v>
      </c>
      <c r="L340" s="5" t="s">
        <v>3</v>
      </c>
      <c r="M340" s="5" t="s">
        <v>441</v>
      </c>
      <c r="N340" s="10"/>
    </row>
    <row r="341" customFormat="false" ht="15.75" hidden="true" customHeight="true" outlineLevel="0" collapsed="false">
      <c r="A341" s="5" t="s">
        <v>761</v>
      </c>
      <c r="B341" s="5" t="s">
        <v>115</v>
      </c>
      <c r="C341" s="5" t="s">
        <v>116</v>
      </c>
      <c r="D341" s="5" t="s">
        <v>762</v>
      </c>
      <c r="E341" s="5" t="s">
        <v>118</v>
      </c>
      <c r="F341" s="9" t="n">
        <f aca="false">I340</f>
        <v>82509.5433999999</v>
      </c>
      <c r="G341" s="9" t="n">
        <v>0</v>
      </c>
      <c r="H341" s="9" t="n">
        <v>4394.22</v>
      </c>
      <c r="I341" s="9" t="n">
        <f aca="false">F341+G341-H341</f>
        <v>78115.3233999999</v>
      </c>
      <c r="J341" s="5" t="s">
        <v>101</v>
      </c>
      <c r="K341" s="5" t="s">
        <v>2</v>
      </c>
      <c r="L341" s="5" t="s">
        <v>3</v>
      </c>
      <c r="M341" s="5" t="s">
        <v>119</v>
      </c>
      <c r="N341" s="10"/>
    </row>
    <row r="342" customFormat="false" ht="15.75" hidden="false" customHeight="true" outlineLevel="0" collapsed="false">
      <c r="A342" s="5" t="s">
        <v>763</v>
      </c>
      <c r="B342" s="5" t="s">
        <v>152</v>
      </c>
      <c r="C342" s="5" t="s">
        <v>153</v>
      </c>
      <c r="D342" s="5" t="s">
        <v>764</v>
      </c>
      <c r="E342" s="5" t="s">
        <v>152</v>
      </c>
      <c r="F342" s="9" t="n">
        <f aca="false">I341</f>
        <v>78115.3233999999</v>
      </c>
      <c r="G342" s="9" t="n">
        <v>82841.52</v>
      </c>
      <c r="H342" s="9" t="n">
        <v>0</v>
      </c>
      <c r="I342" s="9" t="n">
        <f aca="false">F342+G342-H342</f>
        <v>160956.8434</v>
      </c>
      <c r="J342" s="5" t="s">
        <v>101</v>
      </c>
      <c r="K342" s="5" t="s">
        <v>2</v>
      </c>
      <c r="L342" s="5" t="s">
        <v>3</v>
      </c>
      <c r="M342" s="5" t="s">
        <v>155</v>
      </c>
      <c r="N342" s="10"/>
    </row>
    <row r="343" customFormat="false" ht="15.75" hidden="false" customHeight="true" outlineLevel="0" collapsed="false">
      <c r="A343" s="5" t="s">
        <v>763</v>
      </c>
      <c r="B343" s="5" t="s">
        <v>156</v>
      </c>
      <c r="C343" s="5" t="s">
        <v>157</v>
      </c>
      <c r="D343" s="5" t="s">
        <v>765</v>
      </c>
      <c r="E343" s="5" t="s">
        <v>156</v>
      </c>
      <c r="F343" s="9" t="n">
        <f aca="false">I342</f>
        <v>160956.8434</v>
      </c>
      <c r="G343" s="9" t="n">
        <v>55227.33</v>
      </c>
      <c r="H343" s="9" t="n">
        <v>0</v>
      </c>
      <c r="I343" s="9" t="n">
        <f aca="false">F343+G343-H343</f>
        <v>216184.1734</v>
      </c>
      <c r="J343" s="5" t="s">
        <v>101</v>
      </c>
      <c r="K343" s="5" t="s">
        <v>2</v>
      </c>
      <c r="L343" s="5" t="s">
        <v>3</v>
      </c>
      <c r="M343" s="5" t="s">
        <v>155</v>
      </c>
      <c r="N343" s="10"/>
    </row>
    <row r="344" customFormat="false" ht="15.75" hidden="false" customHeight="true" outlineLevel="0" collapsed="false">
      <c r="A344" s="5" t="s">
        <v>763</v>
      </c>
      <c r="B344" s="5" t="s">
        <v>766</v>
      </c>
      <c r="C344" s="5" t="s">
        <v>767</v>
      </c>
      <c r="D344" s="5" t="s">
        <v>768</v>
      </c>
      <c r="E344" s="5" t="s">
        <v>766</v>
      </c>
      <c r="F344" s="9" t="n">
        <f aca="false">I343</f>
        <v>216184.1734</v>
      </c>
      <c r="G344" s="9" t="n">
        <v>80000.28</v>
      </c>
      <c r="H344" s="9" t="n">
        <v>0</v>
      </c>
      <c r="I344" s="9" t="n">
        <f aca="false">F344+G344-H344</f>
        <v>296184.4534</v>
      </c>
      <c r="J344" s="5" t="s">
        <v>101</v>
      </c>
      <c r="K344" s="5" t="s">
        <v>2</v>
      </c>
      <c r="L344" s="5" t="s">
        <v>3</v>
      </c>
      <c r="M344" s="5" t="s">
        <v>155</v>
      </c>
      <c r="N344" s="10"/>
    </row>
    <row r="345" customFormat="false" ht="15.75" hidden="false" customHeight="true" outlineLevel="0" collapsed="false">
      <c r="A345" s="5" t="s">
        <v>769</v>
      </c>
      <c r="B345" s="5" t="s">
        <v>160</v>
      </c>
      <c r="C345" s="5" t="s">
        <v>161</v>
      </c>
      <c r="D345" s="5" t="s">
        <v>770</v>
      </c>
      <c r="E345" s="11" t="s">
        <v>597</v>
      </c>
      <c r="F345" s="9" t="n">
        <f aca="false">I344</f>
        <v>296184.4534</v>
      </c>
      <c r="G345" s="9" t="n">
        <v>12420.07</v>
      </c>
      <c r="H345" s="9" t="n">
        <v>0</v>
      </c>
      <c r="I345" s="9" t="n">
        <f aca="false">F345+G345-H345</f>
        <v>308604.5234</v>
      </c>
      <c r="J345" s="5" t="s">
        <v>101</v>
      </c>
      <c r="K345" s="5" t="s">
        <v>2</v>
      </c>
      <c r="L345" s="5" t="s">
        <v>3</v>
      </c>
      <c r="M345" s="5" t="s">
        <v>155</v>
      </c>
      <c r="N345" s="10"/>
    </row>
    <row r="346" customFormat="false" ht="15.75" hidden="false" customHeight="true" outlineLevel="0" collapsed="false">
      <c r="A346" s="5" t="s">
        <v>771</v>
      </c>
      <c r="B346" s="5" t="s">
        <v>164</v>
      </c>
      <c r="C346" s="5" t="s">
        <v>165</v>
      </c>
      <c r="D346" s="5" t="s">
        <v>772</v>
      </c>
      <c r="E346" s="11" t="s">
        <v>167</v>
      </c>
      <c r="F346" s="9" t="n">
        <f aca="false">I345</f>
        <v>308604.5234</v>
      </c>
      <c r="G346" s="9" t="n">
        <v>806.64</v>
      </c>
      <c r="H346" s="9" t="n">
        <v>0</v>
      </c>
      <c r="I346" s="9" t="n">
        <f aca="false">F346+G346-H346</f>
        <v>309411.1634</v>
      </c>
      <c r="J346" s="5" t="s">
        <v>101</v>
      </c>
      <c r="K346" s="5" t="s">
        <v>2</v>
      </c>
      <c r="L346" s="5" t="s">
        <v>3</v>
      </c>
      <c r="M346" s="5" t="s">
        <v>155</v>
      </c>
      <c r="N346" s="10"/>
    </row>
    <row r="347" customFormat="false" ht="15.75" hidden="true" customHeight="true" outlineLevel="0" collapsed="false">
      <c r="A347" s="5" t="s">
        <v>773</v>
      </c>
      <c r="B347" s="5" t="s">
        <v>121</v>
      </c>
      <c r="C347" s="5" t="s">
        <v>122</v>
      </c>
      <c r="D347" s="5" t="s">
        <v>774</v>
      </c>
      <c r="E347" s="5" t="s">
        <v>124</v>
      </c>
      <c r="F347" s="9" t="n">
        <f aca="false">I346</f>
        <v>309411.1634</v>
      </c>
      <c r="G347" s="9" t="n">
        <v>0</v>
      </c>
      <c r="H347" s="9" t="n">
        <v>20000</v>
      </c>
      <c r="I347" s="9" t="n">
        <f aca="false">F347+G347-H347</f>
        <v>289411.1634</v>
      </c>
      <c r="J347" s="5" t="s">
        <v>101</v>
      </c>
      <c r="K347" s="5" t="s">
        <v>2</v>
      </c>
      <c r="L347" s="5" t="s">
        <v>3</v>
      </c>
      <c r="M347" s="5" t="s">
        <v>125</v>
      </c>
      <c r="N347" s="10"/>
    </row>
    <row r="348" customFormat="false" ht="15.75" hidden="true" customHeight="true" outlineLevel="0" collapsed="false">
      <c r="A348" s="5" t="s">
        <v>775</v>
      </c>
      <c r="B348" s="5" t="s">
        <v>194</v>
      </c>
      <c r="C348" s="5" t="s">
        <v>195</v>
      </c>
      <c r="D348" s="5" t="s">
        <v>776</v>
      </c>
      <c r="E348" s="5" t="s">
        <v>197</v>
      </c>
      <c r="F348" s="9" t="n">
        <f aca="false">I347</f>
        <v>289411.1634</v>
      </c>
      <c r="G348" s="9" t="n">
        <v>0</v>
      </c>
      <c r="H348" s="9" t="n">
        <f aca="false">N348</f>
        <v>2733.1487</v>
      </c>
      <c r="I348" s="9" t="n">
        <f aca="false">F348+G348-H348</f>
        <v>286678.0147</v>
      </c>
      <c r="J348" s="5" t="s">
        <v>101</v>
      </c>
      <c r="K348" s="5" t="s">
        <v>2</v>
      </c>
      <c r="L348" s="5" t="s">
        <v>3</v>
      </c>
      <c r="M348" s="5" t="s">
        <v>198</v>
      </c>
      <c r="N348" s="5" t="n">
        <v>2733.1487</v>
      </c>
    </row>
    <row r="349" customFormat="false" ht="15.75" hidden="true" customHeight="true" outlineLevel="0" collapsed="false">
      <c r="A349" s="5" t="s">
        <v>777</v>
      </c>
      <c r="B349" s="12" t="s">
        <v>133</v>
      </c>
      <c r="C349" s="12" t="s">
        <v>134</v>
      </c>
      <c r="D349" s="12" t="s">
        <v>135</v>
      </c>
      <c r="E349" s="12" t="s">
        <v>134</v>
      </c>
      <c r="F349" s="13" t="n">
        <f aca="false">I348</f>
        <v>286678.0147</v>
      </c>
      <c r="G349" s="13" t="n">
        <v>0</v>
      </c>
      <c r="H349" s="13" t="n">
        <v>10.95</v>
      </c>
      <c r="I349" s="13" t="n">
        <f aca="false">F349+G349-H349</f>
        <v>286667.0647</v>
      </c>
      <c r="J349" s="12" t="s">
        <v>101</v>
      </c>
      <c r="K349" s="12" t="s">
        <v>2</v>
      </c>
      <c r="L349" s="12" t="s">
        <v>3</v>
      </c>
      <c r="M349" s="12" t="s">
        <v>131</v>
      </c>
      <c r="N349" s="10"/>
    </row>
    <row r="350" customFormat="false" ht="15.75" hidden="true" customHeight="true" outlineLevel="0" collapsed="false">
      <c r="A350" s="5" t="s">
        <v>778</v>
      </c>
      <c r="B350" s="5" t="s">
        <v>103</v>
      </c>
      <c r="C350" s="5" t="s">
        <v>104</v>
      </c>
      <c r="D350" s="5" t="s">
        <v>779</v>
      </c>
      <c r="E350" s="5" t="s">
        <v>106</v>
      </c>
      <c r="F350" s="9" t="n">
        <f aca="false">I349</f>
        <v>286667.0647</v>
      </c>
      <c r="G350" s="9" t="n">
        <v>0</v>
      </c>
      <c r="H350" s="9" t="n">
        <v>7000</v>
      </c>
      <c r="I350" s="9" t="n">
        <f aca="false">F350+G350-H350</f>
        <v>279667.0647</v>
      </c>
      <c r="J350" s="5" t="s">
        <v>101</v>
      </c>
      <c r="K350" s="5" t="s">
        <v>2</v>
      </c>
      <c r="L350" s="5" t="s">
        <v>3</v>
      </c>
      <c r="M350" s="5" t="s">
        <v>107</v>
      </c>
      <c r="N350" s="10"/>
    </row>
    <row r="351" customFormat="false" ht="15.75" hidden="true" customHeight="true" outlineLevel="0" collapsed="false">
      <c r="A351" s="5" t="s">
        <v>780</v>
      </c>
      <c r="B351" s="5" t="s">
        <v>109</v>
      </c>
      <c r="C351" s="5" t="s">
        <v>110</v>
      </c>
      <c r="D351" s="5" t="s">
        <v>781</v>
      </c>
      <c r="E351" s="5" t="s">
        <v>112</v>
      </c>
      <c r="F351" s="9" t="n">
        <f aca="false">I350</f>
        <v>279667.0647</v>
      </c>
      <c r="G351" s="9" t="n">
        <v>0</v>
      </c>
      <c r="H351" s="9" t="n">
        <v>104434.55</v>
      </c>
      <c r="I351" s="9" t="n">
        <f aca="false">F351+G351-H351</f>
        <v>175232.5147</v>
      </c>
      <c r="J351" s="5" t="s">
        <v>101</v>
      </c>
      <c r="K351" s="5" t="s">
        <v>2</v>
      </c>
      <c r="L351" s="5" t="s">
        <v>3</v>
      </c>
      <c r="M351" s="5" t="s">
        <v>113</v>
      </c>
      <c r="N351" s="10"/>
    </row>
    <row r="352" customFormat="false" ht="15.75" hidden="true" customHeight="true" outlineLevel="0" collapsed="false">
      <c r="A352" s="5" t="s">
        <v>782</v>
      </c>
      <c r="B352" s="5" t="s">
        <v>326</v>
      </c>
      <c r="C352" s="5" t="s">
        <v>327</v>
      </c>
      <c r="D352" s="5" t="s">
        <v>783</v>
      </c>
      <c r="E352" s="5" t="s">
        <v>112</v>
      </c>
      <c r="F352" s="9" t="n">
        <f aca="false">I351</f>
        <v>175232.5147</v>
      </c>
      <c r="G352" s="9" t="n">
        <v>0</v>
      </c>
      <c r="H352" s="9" t="n">
        <v>9405.23</v>
      </c>
      <c r="I352" s="9" t="n">
        <f aca="false">F352+G352-H352</f>
        <v>165827.2847</v>
      </c>
      <c r="J352" s="5" t="s">
        <v>101</v>
      </c>
      <c r="K352" s="5" t="s">
        <v>2</v>
      </c>
      <c r="L352" s="5" t="s">
        <v>3</v>
      </c>
      <c r="M352" s="5" t="s">
        <v>329</v>
      </c>
      <c r="N352" s="10"/>
    </row>
    <row r="353" customFormat="false" ht="15.75" hidden="true" customHeight="true" outlineLevel="0" collapsed="false">
      <c r="A353" s="5" t="s">
        <v>784</v>
      </c>
      <c r="B353" s="5" t="s">
        <v>438</v>
      </c>
      <c r="C353" s="5" t="s">
        <v>439</v>
      </c>
      <c r="D353" s="5" t="s">
        <v>785</v>
      </c>
      <c r="E353" s="5" t="s">
        <v>112</v>
      </c>
      <c r="F353" s="9" t="n">
        <f aca="false">I352</f>
        <v>165827.2847</v>
      </c>
      <c r="G353" s="9" t="n">
        <v>0</v>
      </c>
      <c r="H353" s="9" t="n">
        <v>10629.78</v>
      </c>
      <c r="I353" s="9" t="n">
        <f aca="false">F353+G353-H353</f>
        <v>155197.5047</v>
      </c>
      <c r="J353" s="5" t="s">
        <v>101</v>
      </c>
      <c r="K353" s="5" t="s">
        <v>2</v>
      </c>
      <c r="L353" s="5" t="s">
        <v>3</v>
      </c>
      <c r="M353" s="5" t="s">
        <v>441</v>
      </c>
      <c r="N353" s="10"/>
    </row>
    <row r="354" customFormat="false" ht="15.75" hidden="true" customHeight="true" outlineLevel="0" collapsed="false">
      <c r="A354" s="5" t="s">
        <v>786</v>
      </c>
      <c r="B354" s="5" t="s">
        <v>115</v>
      </c>
      <c r="C354" s="5" t="s">
        <v>116</v>
      </c>
      <c r="D354" s="5" t="s">
        <v>787</v>
      </c>
      <c r="E354" s="5" t="s">
        <v>118</v>
      </c>
      <c r="F354" s="9" t="n">
        <f aca="false">I353</f>
        <v>155197.5047</v>
      </c>
      <c r="G354" s="9" t="n">
        <v>0</v>
      </c>
      <c r="H354" s="9" t="n">
        <v>4845.96</v>
      </c>
      <c r="I354" s="9" t="n">
        <f aca="false">F354+G354-H354</f>
        <v>150351.5447</v>
      </c>
      <c r="J354" s="5" t="s">
        <v>101</v>
      </c>
      <c r="K354" s="5" t="s">
        <v>2</v>
      </c>
      <c r="L354" s="5" t="s">
        <v>3</v>
      </c>
      <c r="M354" s="5" t="s">
        <v>119</v>
      </c>
      <c r="N354" s="10"/>
    </row>
    <row r="355" customFormat="false" ht="15.75" hidden="false" customHeight="true" outlineLevel="0" collapsed="false">
      <c r="A355" s="5" t="s">
        <v>788</v>
      </c>
      <c r="B355" s="5" t="s">
        <v>179</v>
      </c>
      <c r="C355" s="5" t="s">
        <v>180</v>
      </c>
      <c r="D355" s="5" t="s">
        <v>789</v>
      </c>
      <c r="E355" s="5" t="s">
        <v>182</v>
      </c>
      <c r="F355" s="9" t="n">
        <f aca="false">I354</f>
        <v>150351.5447</v>
      </c>
      <c r="G355" s="9" t="n">
        <v>29999.81</v>
      </c>
      <c r="H355" s="9" t="n">
        <v>0</v>
      </c>
      <c r="I355" s="9" t="n">
        <f aca="false">F355+G355-H355</f>
        <v>180351.3547</v>
      </c>
      <c r="J355" s="5" t="s">
        <v>101</v>
      </c>
      <c r="K355" s="5" t="s">
        <v>2</v>
      </c>
      <c r="L355" s="5" t="s">
        <v>3</v>
      </c>
      <c r="M355" s="5" t="s">
        <v>183</v>
      </c>
      <c r="N355" s="10"/>
    </row>
    <row r="356" customFormat="false" ht="15.75" hidden="false" customHeight="true" outlineLevel="0" collapsed="false">
      <c r="A356" s="5" t="s">
        <v>790</v>
      </c>
      <c r="B356" s="5" t="s">
        <v>156</v>
      </c>
      <c r="C356" s="5" t="s">
        <v>157</v>
      </c>
      <c r="D356" s="5" t="s">
        <v>791</v>
      </c>
      <c r="E356" s="5" t="s">
        <v>156</v>
      </c>
      <c r="F356" s="9" t="n">
        <f aca="false">I355</f>
        <v>180351.3547</v>
      </c>
      <c r="G356" s="9" t="n">
        <v>86552.82</v>
      </c>
      <c r="H356" s="9" t="n">
        <v>0</v>
      </c>
      <c r="I356" s="9" t="n">
        <f aca="false">F356+G356-H356</f>
        <v>266904.1747</v>
      </c>
      <c r="J356" s="5" t="s">
        <v>101</v>
      </c>
      <c r="K356" s="5" t="s">
        <v>2</v>
      </c>
      <c r="L356" s="5" t="s">
        <v>3</v>
      </c>
      <c r="M356" s="5" t="s">
        <v>155</v>
      </c>
      <c r="N356" s="10"/>
    </row>
    <row r="357" customFormat="false" ht="15.75" hidden="false" customHeight="true" outlineLevel="0" collapsed="false">
      <c r="A357" s="5" t="s">
        <v>790</v>
      </c>
      <c r="B357" s="5" t="s">
        <v>186</v>
      </c>
      <c r="C357" s="5" t="s">
        <v>187</v>
      </c>
      <c r="D357" s="5" t="s">
        <v>792</v>
      </c>
      <c r="E357" s="5" t="s">
        <v>186</v>
      </c>
      <c r="F357" s="9" t="n">
        <f aca="false">I356</f>
        <v>266904.1747</v>
      </c>
      <c r="G357" s="9" t="n">
        <v>57701.36</v>
      </c>
      <c r="H357" s="9" t="n">
        <v>0</v>
      </c>
      <c r="I357" s="9" t="n">
        <f aca="false">F357+G357-H357</f>
        <v>324605.5347</v>
      </c>
      <c r="J357" s="5" t="s">
        <v>101</v>
      </c>
      <c r="K357" s="5" t="s">
        <v>2</v>
      </c>
      <c r="L357" s="5" t="s">
        <v>3</v>
      </c>
      <c r="M357" s="5" t="s">
        <v>155</v>
      </c>
      <c r="N357" s="10"/>
    </row>
    <row r="358" customFormat="false" ht="15.75" hidden="false" customHeight="true" outlineLevel="0" collapsed="false">
      <c r="A358" s="5" t="s">
        <v>790</v>
      </c>
      <c r="B358" s="5" t="s">
        <v>766</v>
      </c>
      <c r="C358" s="5" t="s">
        <v>767</v>
      </c>
      <c r="D358" s="5" t="s">
        <v>793</v>
      </c>
      <c r="E358" s="5" t="s">
        <v>766</v>
      </c>
      <c r="F358" s="9" t="n">
        <f aca="false">I357</f>
        <v>324605.5347</v>
      </c>
      <c r="G358" s="9" t="n">
        <v>79999.66</v>
      </c>
      <c r="H358" s="9" t="n">
        <v>0</v>
      </c>
      <c r="I358" s="9" t="n">
        <f aca="false">F358+G358-H358</f>
        <v>404605.1947</v>
      </c>
      <c r="J358" s="5" t="s">
        <v>101</v>
      </c>
      <c r="K358" s="5" t="s">
        <v>2</v>
      </c>
      <c r="L358" s="5" t="s">
        <v>3</v>
      </c>
      <c r="M358" s="5" t="s">
        <v>155</v>
      </c>
      <c r="N358" s="10"/>
    </row>
    <row r="359" customFormat="false" ht="15.75" hidden="false" customHeight="true" outlineLevel="0" collapsed="false">
      <c r="A359" s="5" t="s">
        <v>794</v>
      </c>
      <c r="B359" s="5" t="s">
        <v>160</v>
      </c>
      <c r="C359" s="5" t="s">
        <v>161</v>
      </c>
      <c r="D359" s="5" t="s">
        <v>795</v>
      </c>
      <c r="E359" s="5" t="s">
        <v>186</v>
      </c>
      <c r="F359" s="9" t="n">
        <f aca="false">I358</f>
        <v>404605.1947</v>
      </c>
      <c r="G359" s="9" t="n">
        <v>12624.44</v>
      </c>
      <c r="H359" s="9" t="n">
        <v>0</v>
      </c>
      <c r="I359" s="9" t="n">
        <f aca="false">F359+G359-H359</f>
        <v>417229.6347</v>
      </c>
      <c r="J359" s="5" t="s">
        <v>101</v>
      </c>
      <c r="K359" s="5" t="s">
        <v>2</v>
      </c>
      <c r="L359" s="5" t="s">
        <v>3</v>
      </c>
      <c r="M359" s="5" t="s">
        <v>155</v>
      </c>
      <c r="N359" s="10"/>
    </row>
    <row r="360" customFormat="false" ht="15.75" hidden="true" customHeight="true" outlineLevel="0" collapsed="false">
      <c r="A360" s="5" t="s">
        <v>796</v>
      </c>
      <c r="B360" s="5" t="s">
        <v>121</v>
      </c>
      <c r="C360" s="5" t="s">
        <v>122</v>
      </c>
      <c r="D360" s="5" t="s">
        <v>797</v>
      </c>
      <c r="E360" s="5" t="s">
        <v>124</v>
      </c>
      <c r="F360" s="9" t="n">
        <f aca="false">I359</f>
        <v>417229.6347</v>
      </c>
      <c r="G360" s="9" t="n">
        <v>0</v>
      </c>
      <c r="H360" s="9" t="n">
        <v>20000</v>
      </c>
      <c r="I360" s="9" t="n">
        <f aca="false">F360+G360-H360</f>
        <v>397229.6347</v>
      </c>
      <c r="J360" s="5" t="s">
        <v>101</v>
      </c>
      <c r="K360" s="5" t="s">
        <v>2</v>
      </c>
      <c r="L360" s="5" t="s">
        <v>3</v>
      </c>
      <c r="M360" s="5" t="s">
        <v>125</v>
      </c>
      <c r="N360" s="10"/>
    </row>
    <row r="361" customFormat="false" ht="15.75" hidden="true" customHeight="true" outlineLevel="0" collapsed="false">
      <c r="A361" s="5" t="s">
        <v>798</v>
      </c>
      <c r="B361" s="12" t="s">
        <v>133</v>
      </c>
      <c r="C361" s="12" t="s">
        <v>134</v>
      </c>
      <c r="D361" s="12" t="s">
        <v>135</v>
      </c>
      <c r="E361" s="12" t="s">
        <v>134</v>
      </c>
      <c r="F361" s="13" t="n">
        <f aca="false">I360</f>
        <v>397229.6347</v>
      </c>
      <c r="G361" s="13" t="n">
        <v>0</v>
      </c>
      <c r="H361" s="13" t="n">
        <v>10.95</v>
      </c>
      <c r="I361" s="13" t="n">
        <f aca="false">F361+G361-H361</f>
        <v>397218.6847</v>
      </c>
      <c r="J361" s="12" t="s">
        <v>101</v>
      </c>
      <c r="K361" s="12" t="s">
        <v>2</v>
      </c>
      <c r="L361" s="12" t="s">
        <v>3</v>
      </c>
      <c r="M361" s="12" t="s">
        <v>131</v>
      </c>
      <c r="N361" s="10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customFormat="false" ht="15.75" hidden="true" customHeight="true" outlineLevel="0" collapsed="false">
      <c r="A362" s="5" t="s">
        <v>799</v>
      </c>
      <c r="B362" s="5" t="s">
        <v>103</v>
      </c>
      <c r="C362" s="5" t="s">
        <v>104</v>
      </c>
      <c r="D362" s="5" t="s">
        <v>800</v>
      </c>
      <c r="E362" s="5" t="s">
        <v>106</v>
      </c>
      <c r="F362" s="9" t="n">
        <f aca="false">I361</f>
        <v>397218.6847</v>
      </c>
      <c r="G362" s="9" t="n">
        <v>0</v>
      </c>
      <c r="H362" s="9" t="n">
        <v>7000</v>
      </c>
      <c r="I362" s="9" t="n">
        <f aca="false">F362+G362-H362</f>
        <v>390218.6847</v>
      </c>
      <c r="J362" s="5" t="s">
        <v>101</v>
      </c>
      <c r="K362" s="5" t="s">
        <v>2</v>
      </c>
      <c r="L362" s="5" t="s">
        <v>3</v>
      </c>
      <c r="M362" s="5" t="s">
        <v>107</v>
      </c>
      <c r="N362" s="10"/>
    </row>
    <row r="363" customFormat="false" ht="15.75" hidden="true" customHeight="true" outlineLevel="0" collapsed="false">
      <c r="A363" s="19" t="n">
        <v>45611</v>
      </c>
      <c r="B363" s="5" t="s">
        <v>535</v>
      </c>
      <c r="C363" s="5" t="s">
        <v>536</v>
      </c>
      <c r="D363" s="5" t="s">
        <v>801</v>
      </c>
      <c r="E363" s="5" t="s">
        <v>112</v>
      </c>
      <c r="F363" s="9" t="n">
        <f aca="false">I362</f>
        <v>390218.6847</v>
      </c>
      <c r="G363" s="9" t="n">
        <v>0</v>
      </c>
      <c r="H363" s="9" t="n">
        <v>68000</v>
      </c>
      <c r="I363" s="9" t="n">
        <f aca="false">F363+G363-H363</f>
        <v>322218.6847</v>
      </c>
      <c r="J363" s="5" t="s">
        <v>101</v>
      </c>
      <c r="K363" s="5" t="s">
        <v>2</v>
      </c>
      <c r="L363" s="5" t="s">
        <v>3</v>
      </c>
      <c r="M363" s="5" t="s">
        <v>329</v>
      </c>
      <c r="N363" s="10"/>
    </row>
    <row r="364" customFormat="false" ht="15.75" hidden="true" customHeight="true" outlineLevel="0" collapsed="false">
      <c r="A364" s="20" t="n">
        <v>45611</v>
      </c>
      <c r="B364" s="21" t="s">
        <v>802</v>
      </c>
      <c r="C364" s="21" t="s">
        <v>538</v>
      </c>
      <c r="D364" s="21" t="s">
        <v>803</v>
      </c>
      <c r="E364" s="21" t="s">
        <v>540</v>
      </c>
      <c r="F364" s="22" t="n">
        <f aca="false">I363</f>
        <v>322218.6847</v>
      </c>
      <c r="G364" s="22" t="n">
        <v>0</v>
      </c>
      <c r="H364" s="22" t="n">
        <v>120000</v>
      </c>
      <c r="I364" s="22" t="n">
        <f aca="false">F364+G364-H364</f>
        <v>202218.6847</v>
      </c>
      <c r="J364" s="21" t="s">
        <v>101</v>
      </c>
      <c r="K364" s="21" t="s">
        <v>2</v>
      </c>
      <c r="L364" s="21" t="s">
        <v>3</v>
      </c>
      <c r="M364" s="21" t="s">
        <v>541</v>
      </c>
      <c r="N364" s="23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customFormat="false" ht="15.75" hidden="true" customHeight="true" outlineLevel="0" collapsed="false">
      <c r="A365" s="5" t="s">
        <v>804</v>
      </c>
      <c r="B365" s="5" t="s">
        <v>109</v>
      </c>
      <c r="C365" s="5" t="s">
        <v>110</v>
      </c>
      <c r="D365" s="5" t="s">
        <v>805</v>
      </c>
      <c r="E365" s="5" t="s">
        <v>112</v>
      </c>
      <c r="F365" s="9" t="n">
        <f aca="false">I364</f>
        <v>202218.6847</v>
      </c>
      <c r="G365" s="9" t="n">
        <v>0</v>
      </c>
      <c r="H365" s="9" t="n">
        <v>103621.44</v>
      </c>
      <c r="I365" s="9" t="n">
        <f aca="false">F365+G365-H365</f>
        <v>98597.2446999999</v>
      </c>
      <c r="J365" s="5" t="s">
        <v>101</v>
      </c>
      <c r="K365" s="5" t="s">
        <v>2</v>
      </c>
      <c r="L365" s="5" t="s">
        <v>3</v>
      </c>
      <c r="M365" s="5" t="s">
        <v>113</v>
      </c>
      <c r="N365" s="10"/>
    </row>
    <row r="366" customFormat="false" ht="15.75" hidden="true" customHeight="true" outlineLevel="0" collapsed="false">
      <c r="A366" s="5" t="s">
        <v>806</v>
      </c>
      <c r="B366" s="5" t="s">
        <v>326</v>
      </c>
      <c r="C366" s="5" t="s">
        <v>327</v>
      </c>
      <c r="D366" s="5" t="s">
        <v>807</v>
      </c>
      <c r="E366" s="5" t="s">
        <v>112</v>
      </c>
      <c r="F366" s="9" t="n">
        <f aca="false">I365</f>
        <v>98597.2446999999</v>
      </c>
      <c r="G366" s="9" t="n">
        <v>0</v>
      </c>
      <c r="H366" s="9" t="n">
        <v>9759.07</v>
      </c>
      <c r="I366" s="9" t="n">
        <f aca="false">F366+G366-H366</f>
        <v>88838.1746999999</v>
      </c>
      <c r="J366" s="5" t="s">
        <v>101</v>
      </c>
      <c r="K366" s="5" t="s">
        <v>2</v>
      </c>
      <c r="L366" s="5" t="s">
        <v>3</v>
      </c>
      <c r="M366" s="5" t="s">
        <v>329</v>
      </c>
      <c r="N366" s="10"/>
    </row>
    <row r="367" customFormat="false" ht="15.75" hidden="true" customHeight="true" outlineLevel="0" collapsed="false">
      <c r="A367" s="5" t="s">
        <v>808</v>
      </c>
      <c r="B367" s="5" t="s">
        <v>438</v>
      </c>
      <c r="C367" s="5" t="s">
        <v>439</v>
      </c>
      <c r="D367" s="5" t="s">
        <v>809</v>
      </c>
      <c r="E367" s="5" t="s">
        <v>112</v>
      </c>
      <c r="F367" s="9" t="n">
        <f aca="false">I366</f>
        <v>88838.1746999999</v>
      </c>
      <c r="G367" s="9" t="n">
        <v>0</v>
      </c>
      <c r="H367" s="9" t="n">
        <v>10352.94</v>
      </c>
      <c r="I367" s="9" t="n">
        <f aca="false">F367+G367-H367</f>
        <v>78485.2346999999</v>
      </c>
      <c r="J367" s="5" t="s">
        <v>101</v>
      </c>
      <c r="K367" s="5" t="s">
        <v>2</v>
      </c>
      <c r="L367" s="5" t="s">
        <v>3</v>
      </c>
      <c r="M367" s="5" t="s">
        <v>441</v>
      </c>
      <c r="N367" s="10"/>
    </row>
    <row r="368" customFormat="false" ht="15.75" hidden="true" customHeight="true" outlineLevel="0" collapsed="false">
      <c r="A368" s="5" t="s">
        <v>810</v>
      </c>
      <c r="B368" s="5" t="s">
        <v>115</v>
      </c>
      <c r="C368" s="5" t="s">
        <v>116</v>
      </c>
      <c r="D368" s="5" t="s">
        <v>811</v>
      </c>
      <c r="E368" s="5" t="s">
        <v>118</v>
      </c>
      <c r="F368" s="9" t="n">
        <f aca="false">I367</f>
        <v>78485.2346999999</v>
      </c>
      <c r="G368" s="9" t="n">
        <v>0</v>
      </c>
      <c r="H368" s="9" t="n">
        <v>4645.68</v>
      </c>
      <c r="I368" s="9" t="n">
        <f aca="false">F368+G368-H368</f>
        <v>73839.5546999999</v>
      </c>
      <c r="J368" s="5" t="s">
        <v>101</v>
      </c>
      <c r="K368" s="5" t="s">
        <v>2</v>
      </c>
      <c r="L368" s="5" t="s">
        <v>3</v>
      </c>
      <c r="M368" s="5" t="s">
        <v>119</v>
      </c>
      <c r="N368" s="10"/>
    </row>
    <row r="369" customFormat="false" ht="15.75" hidden="true" customHeight="true" outlineLevel="0" collapsed="false">
      <c r="A369" s="5" t="s">
        <v>812</v>
      </c>
      <c r="B369" s="5" t="s">
        <v>146</v>
      </c>
      <c r="C369" s="5" t="s">
        <v>147</v>
      </c>
      <c r="D369" s="5" t="s">
        <v>813</v>
      </c>
      <c r="E369" s="5" t="s">
        <v>149</v>
      </c>
      <c r="F369" s="9" t="n">
        <f aca="false">I368</f>
        <v>73839.5546999999</v>
      </c>
      <c r="G369" s="9" t="n">
        <v>0</v>
      </c>
      <c r="H369" s="9" t="n">
        <v>7878.61</v>
      </c>
      <c r="I369" s="9" t="n">
        <f aca="false">F369+G369-H369</f>
        <v>65960.9446999999</v>
      </c>
      <c r="J369" s="5" t="s">
        <v>101</v>
      </c>
      <c r="K369" s="5" t="s">
        <v>2</v>
      </c>
      <c r="L369" s="5" t="s">
        <v>3</v>
      </c>
      <c r="M369" s="5" t="s">
        <v>150</v>
      </c>
      <c r="N369" s="10"/>
    </row>
    <row r="370" customFormat="false" ht="15.75" hidden="false" customHeight="true" outlineLevel="0" collapsed="false">
      <c r="A370" s="5" t="s">
        <v>814</v>
      </c>
      <c r="B370" s="5" t="s">
        <v>186</v>
      </c>
      <c r="C370" s="5" t="s">
        <v>187</v>
      </c>
      <c r="D370" s="5" t="s">
        <v>815</v>
      </c>
      <c r="E370" s="5" t="s">
        <v>186</v>
      </c>
      <c r="F370" s="9" t="n">
        <f aca="false">I369</f>
        <v>65960.9446999999</v>
      </c>
      <c r="G370" s="9" t="n">
        <v>88359.7</v>
      </c>
      <c r="H370" s="9" t="n">
        <v>0</v>
      </c>
      <c r="I370" s="9" t="n">
        <f aca="false">F370+G370-H370</f>
        <v>154320.6447</v>
      </c>
      <c r="J370" s="5" t="s">
        <v>101</v>
      </c>
      <c r="K370" s="5" t="s">
        <v>2</v>
      </c>
      <c r="L370" s="5" t="s">
        <v>3</v>
      </c>
      <c r="M370" s="5" t="s">
        <v>155</v>
      </c>
      <c r="N370" s="10"/>
    </row>
    <row r="371" customFormat="false" ht="15.75" hidden="false" customHeight="true" outlineLevel="0" collapsed="false">
      <c r="A371" s="5" t="s">
        <v>814</v>
      </c>
      <c r="B371" s="5" t="s">
        <v>208</v>
      </c>
      <c r="C371" s="5" t="s">
        <v>209</v>
      </c>
      <c r="D371" s="5" t="s">
        <v>816</v>
      </c>
      <c r="E371" s="5" t="s">
        <v>208</v>
      </c>
      <c r="F371" s="9" t="n">
        <f aca="false">I370</f>
        <v>154320.6447</v>
      </c>
      <c r="G371" s="9" t="n">
        <v>58906.85</v>
      </c>
      <c r="H371" s="9" t="n">
        <v>0</v>
      </c>
      <c r="I371" s="9" t="n">
        <f aca="false">F371+G371-H371</f>
        <v>213227.4947</v>
      </c>
      <c r="J371" s="5" t="s">
        <v>101</v>
      </c>
      <c r="K371" s="5" t="s">
        <v>2</v>
      </c>
      <c r="L371" s="5" t="s">
        <v>3</v>
      </c>
      <c r="M371" s="5" t="s">
        <v>155</v>
      </c>
      <c r="N371" s="10"/>
    </row>
    <row r="372" customFormat="false" ht="15.75" hidden="false" customHeight="true" outlineLevel="0" collapsed="false">
      <c r="A372" s="5" t="s">
        <v>814</v>
      </c>
      <c r="B372" s="5" t="s">
        <v>766</v>
      </c>
      <c r="C372" s="5" t="s">
        <v>767</v>
      </c>
      <c r="D372" s="5" t="s">
        <v>817</v>
      </c>
      <c r="E372" s="5" t="s">
        <v>766</v>
      </c>
      <c r="F372" s="9" t="n">
        <f aca="false">I371</f>
        <v>213227.4947</v>
      </c>
      <c r="G372" s="9" t="n">
        <v>79999.16</v>
      </c>
      <c r="H372" s="9" t="n">
        <v>0</v>
      </c>
      <c r="I372" s="9" t="n">
        <f aca="false">F372+G372-H372</f>
        <v>293226.6547</v>
      </c>
      <c r="J372" s="5" t="s">
        <v>101</v>
      </c>
      <c r="K372" s="5" t="s">
        <v>2</v>
      </c>
      <c r="L372" s="5" t="s">
        <v>3</v>
      </c>
      <c r="M372" s="5" t="s">
        <v>155</v>
      </c>
      <c r="N372" s="10"/>
    </row>
    <row r="373" customFormat="false" ht="15.75" hidden="false" customHeight="true" outlineLevel="0" collapsed="false">
      <c r="A373" s="5" t="s">
        <v>818</v>
      </c>
      <c r="B373" s="5" t="s">
        <v>160</v>
      </c>
      <c r="C373" s="5" t="s">
        <v>161</v>
      </c>
      <c r="D373" s="5" t="s">
        <v>819</v>
      </c>
      <c r="E373" s="11" t="s">
        <v>167</v>
      </c>
      <c r="F373" s="9" t="n">
        <f aca="false">I372</f>
        <v>293226.6547</v>
      </c>
      <c r="G373" s="9" t="n">
        <v>12853.96</v>
      </c>
      <c r="H373" s="9" t="n">
        <v>0</v>
      </c>
      <c r="I373" s="9" t="n">
        <f aca="false">F373+G373-H373</f>
        <v>306080.6147</v>
      </c>
      <c r="J373" s="5" t="s">
        <v>101</v>
      </c>
      <c r="K373" s="5" t="s">
        <v>2</v>
      </c>
      <c r="L373" s="5" t="s">
        <v>3</v>
      </c>
      <c r="M373" s="5" t="s">
        <v>155</v>
      </c>
      <c r="N373" s="10"/>
    </row>
    <row r="374" customFormat="false" ht="15.75" hidden="true" customHeight="true" outlineLevel="0" collapsed="false">
      <c r="A374" s="5" t="s">
        <v>820</v>
      </c>
      <c r="B374" s="5" t="s">
        <v>121</v>
      </c>
      <c r="C374" s="5" t="s">
        <v>122</v>
      </c>
      <c r="D374" s="5" t="s">
        <v>821</v>
      </c>
      <c r="E374" s="5" t="s">
        <v>124</v>
      </c>
      <c r="F374" s="9" t="n">
        <f aca="false">I373</f>
        <v>306080.6147</v>
      </c>
      <c r="G374" s="9" t="n">
        <v>0</v>
      </c>
      <c r="H374" s="9" t="n">
        <v>20000</v>
      </c>
      <c r="I374" s="9" t="n">
        <f aca="false">F374+G374-H374</f>
        <v>286080.6147</v>
      </c>
      <c r="J374" s="5" t="s">
        <v>101</v>
      </c>
      <c r="K374" s="5" t="s">
        <v>2</v>
      </c>
      <c r="L374" s="5" t="s">
        <v>3</v>
      </c>
      <c r="M374" s="5" t="s">
        <v>125</v>
      </c>
      <c r="N374" s="10"/>
    </row>
    <row r="375" customFormat="false" ht="15.75" hidden="true" customHeight="true" outlineLevel="0" collapsed="false">
      <c r="A375" s="5" t="s">
        <v>822</v>
      </c>
      <c r="B375" s="5" t="s">
        <v>127</v>
      </c>
      <c r="C375" s="5" t="s">
        <v>128</v>
      </c>
      <c r="D375" s="5" t="s">
        <v>823</v>
      </c>
      <c r="E375" s="11" t="s">
        <v>130</v>
      </c>
      <c r="F375" s="9" t="n">
        <f aca="false">I374</f>
        <v>286080.6147</v>
      </c>
      <c r="G375" s="9" t="n">
        <v>0</v>
      </c>
      <c r="H375" s="9" t="n">
        <v>599.03</v>
      </c>
      <c r="I375" s="9" t="n">
        <f aca="false">F375+G375-H375</f>
        <v>285481.5847</v>
      </c>
      <c r="J375" s="5" t="s">
        <v>101</v>
      </c>
      <c r="K375" s="5" t="s">
        <v>2</v>
      </c>
      <c r="L375" s="5" t="s">
        <v>3</v>
      </c>
      <c r="M375" s="5" t="s">
        <v>131</v>
      </c>
      <c r="N375" s="10"/>
    </row>
    <row r="376" customFormat="false" ht="15.75" hidden="true" customHeight="true" outlineLevel="0" collapsed="false">
      <c r="A376" s="5" t="s">
        <v>824</v>
      </c>
      <c r="B376" s="12" t="s">
        <v>133</v>
      </c>
      <c r="C376" s="12" t="s">
        <v>134</v>
      </c>
      <c r="D376" s="12" t="s">
        <v>135</v>
      </c>
      <c r="E376" s="12" t="s">
        <v>134</v>
      </c>
      <c r="F376" s="13" t="n">
        <f aca="false">I375</f>
        <v>285481.5847</v>
      </c>
      <c r="G376" s="13" t="n">
        <v>0</v>
      </c>
      <c r="H376" s="13" t="n">
        <v>10.95</v>
      </c>
      <c r="I376" s="13" t="n">
        <f aca="false">F376+G376-H376</f>
        <v>285470.6347</v>
      </c>
      <c r="J376" s="12" t="s">
        <v>101</v>
      </c>
      <c r="K376" s="12" t="s">
        <v>2</v>
      </c>
      <c r="L376" s="12" t="s">
        <v>3</v>
      </c>
      <c r="M376" s="12" t="s">
        <v>131</v>
      </c>
      <c r="N376" s="10"/>
    </row>
    <row r="377" customFormat="false" ht="15.75" hidden="true" customHeight="true" outlineLevel="0" collapsed="false">
      <c r="A377" s="5" t="s">
        <v>825</v>
      </c>
      <c r="B377" s="5" t="s">
        <v>103</v>
      </c>
      <c r="C377" s="5" t="s">
        <v>104</v>
      </c>
      <c r="D377" s="5" t="s">
        <v>826</v>
      </c>
      <c r="E377" s="5" t="s">
        <v>106</v>
      </c>
      <c r="F377" s="9" t="n">
        <f aca="false">I376</f>
        <v>285470.6347</v>
      </c>
      <c r="G377" s="9" t="n">
        <v>0</v>
      </c>
      <c r="H377" s="9" t="n">
        <v>7000</v>
      </c>
      <c r="I377" s="9" t="n">
        <f aca="false">F377+G377-H377</f>
        <v>278470.6347</v>
      </c>
      <c r="J377" s="5" t="s">
        <v>101</v>
      </c>
      <c r="K377" s="5" t="s">
        <v>2</v>
      </c>
      <c r="L377" s="5" t="s">
        <v>3</v>
      </c>
      <c r="M377" s="5" t="s">
        <v>107</v>
      </c>
      <c r="N377" s="10"/>
    </row>
    <row r="378" customFormat="false" ht="15.75" hidden="true" customHeight="true" outlineLevel="0" collapsed="false">
      <c r="A378" s="5" t="s">
        <v>827</v>
      </c>
      <c r="B378" s="5" t="s">
        <v>109</v>
      </c>
      <c r="C378" s="5" t="s">
        <v>110</v>
      </c>
      <c r="D378" s="5" t="s">
        <v>828</v>
      </c>
      <c r="E378" s="5" t="s">
        <v>112</v>
      </c>
      <c r="F378" s="9" t="n">
        <f aca="false">I377</f>
        <v>278470.6347</v>
      </c>
      <c r="G378" s="9" t="n">
        <v>0</v>
      </c>
      <c r="H378" s="9" t="n">
        <v>110517.81</v>
      </c>
      <c r="I378" s="9" t="n">
        <f aca="false">F378+G378-H378</f>
        <v>167952.8247</v>
      </c>
      <c r="J378" s="5" t="s">
        <v>101</v>
      </c>
      <c r="K378" s="5" t="s">
        <v>2</v>
      </c>
      <c r="L378" s="5" t="s">
        <v>3</v>
      </c>
      <c r="M378" s="5" t="s">
        <v>113</v>
      </c>
      <c r="N378" s="10"/>
    </row>
    <row r="379" customFormat="false" ht="15.75" hidden="true" customHeight="true" outlineLevel="0" collapsed="false">
      <c r="A379" s="5" t="s">
        <v>829</v>
      </c>
      <c r="B379" s="5" t="s">
        <v>326</v>
      </c>
      <c r="C379" s="5" t="s">
        <v>327</v>
      </c>
      <c r="D379" s="5" t="s">
        <v>830</v>
      </c>
      <c r="E379" s="5" t="s">
        <v>112</v>
      </c>
      <c r="F379" s="9" t="n">
        <f aca="false">I378</f>
        <v>167952.8247</v>
      </c>
      <c r="G379" s="9" t="n">
        <v>0</v>
      </c>
      <c r="H379" s="9" t="n">
        <v>14251.67</v>
      </c>
      <c r="I379" s="9" t="n">
        <f aca="false">F379+G379-H379</f>
        <v>153701.1547</v>
      </c>
      <c r="J379" s="5" t="s">
        <v>101</v>
      </c>
      <c r="K379" s="5" t="s">
        <v>2</v>
      </c>
      <c r="L379" s="5" t="s">
        <v>3</v>
      </c>
      <c r="M379" s="5" t="s">
        <v>329</v>
      </c>
      <c r="N379" s="10"/>
    </row>
    <row r="380" customFormat="false" ht="15.75" hidden="true" customHeight="true" outlineLevel="0" collapsed="false">
      <c r="A380" s="5" t="s">
        <v>831</v>
      </c>
      <c r="B380" s="5" t="s">
        <v>438</v>
      </c>
      <c r="C380" s="5" t="s">
        <v>439</v>
      </c>
      <c r="D380" s="5" t="s">
        <v>832</v>
      </c>
      <c r="E380" s="5" t="s">
        <v>112</v>
      </c>
      <c r="F380" s="9" t="n">
        <f aca="false">I379</f>
        <v>153701.1547</v>
      </c>
      <c r="G380" s="9" t="n">
        <v>0</v>
      </c>
      <c r="H380" s="9" t="n">
        <v>10232.02</v>
      </c>
      <c r="I380" s="9" t="n">
        <f aca="false">F380+G380-H380</f>
        <v>143469.1347</v>
      </c>
      <c r="J380" s="5" t="s">
        <v>101</v>
      </c>
      <c r="K380" s="5" t="s">
        <v>2</v>
      </c>
      <c r="L380" s="5" t="s">
        <v>3</v>
      </c>
      <c r="M380" s="5" t="s">
        <v>441</v>
      </c>
      <c r="N380" s="10"/>
    </row>
    <row r="381" customFormat="false" ht="15.75" hidden="true" customHeight="true" outlineLevel="0" collapsed="false">
      <c r="A381" s="5" t="s">
        <v>833</v>
      </c>
      <c r="B381" s="5" t="s">
        <v>115</v>
      </c>
      <c r="C381" s="5" t="s">
        <v>116</v>
      </c>
      <c r="D381" s="5" t="s">
        <v>834</v>
      </c>
      <c r="E381" s="5" t="s">
        <v>118</v>
      </c>
      <c r="F381" s="9" t="n">
        <f aca="false">I380</f>
        <v>143469.1347</v>
      </c>
      <c r="G381" s="9" t="n">
        <v>0</v>
      </c>
      <c r="H381" s="9" t="n">
        <v>4963.51</v>
      </c>
      <c r="I381" s="9" t="n">
        <f aca="false">F381+G381-H381</f>
        <v>138505.6247</v>
      </c>
      <c r="J381" s="5" t="s">
        <v>101</v>
      </c>
      <c r="K381" s="5" t="s">
        <v>2</v>
      </c>
      <c r="L381" s="5" t="s">
        <v>3</v>
      </c>
      <c r="M381" s="5" t="s">
        <v>119</v>
      </c>
      <c r="N381" s="10"/>
    </row>
    <row r="382" customFormat="false" ht="15.75" hidden="false" customHeight="true" outlineLevel="0" collapsed="false">
      <c r="A382" s="5" t="s">
        <v>835</v>
      </c>
      <c r="B382" s="5" t="s">
        <v>208</v>
      </c>
      <c r="C382" s="5" t="s">
        <v>209</v>
      </c>
      <c r="D382" s="5" t="s">
        <v>836</v>
      </c>
      <c r="E382" s="5" t="s">
        <v>208</v>
      </c>
      <c r="F382" s="9" t="n">
        <f aca="false">I381</f>
        <v>138505.6247</v>
      </c>
      <c r="G382" s="9" t="n">
        <v>87179.78</v>
      </c>
      <c r="H382" s="9" t="n">
        <v>0</v>
      </c>
      <c r="I382" s="9" t="n">
        <f aca="false">F382+G382-H382</f>
        <v>225685.4047</v>
      </c>
      <c r="J382" s="5" t="s">
        <v>101</v>
      </c>
      <c r="K382" s="5" t="s">
        <v>2</v>
      </c>
      <c r="L382" s="5" t="s">
        <v>3</v>
      </c>
      <c r="M382" s="5" t="s">
        <v>155</v>
      </c>
      <c r="N382" s="10"/>
    </row>
    <row r="383" customFormat="false" ht="15.75" hidden="false" customHeight="true" outlineLevel="0" collapsed="false">
      <c r="A383" s="5" t="s">
        <v>835</v>
      </c>
      <c r="B383" s="5" t="s">
        <v>226</v>
      </c>
      <c r="C383" s="5" t="s">
        <v>227</v>
      </c>
      <c r="D383" s="5" t="s">
        <v>837</v>
      </c>
      <c r="E383" s="5" t="s">
        <v>226</v>
      </c>
      <c r="F383" s="9" t="n">
        <f aca="false">I382</f>
        <v>225685.4047</v>
      </c>
      <c r="G383" s="9" t="n">
        <v>58119.55</v>
      </c>
      <c r="H383" s="9" t="n">
        <v>0</v>
      </c>
      <c r="I383" s="9" t="n">
        <f aca="false">F383+G383-H383</f>
        <v>283804.9547</v>
      </c>
      <c r="J383" s="5" t="s">
        <v>101</v>
      </c>
      <c r="K383" s="5" t="s">
        <v>2</v>
      </c>
      <c r="L383" s="5" t="s">
        <v>3</v>
      </c>
      <c r="M383" s="5" t="s">
        <v>155</v>
      </c>
      <c r="N383" s="10"/>
    </row>
    <row r="384" customFormat="false" ht="15.75" hidden="false" customHeight="true" outlineLevel="0" collapsed="false">
      <c r="A384" s="5" t="s">
        <v>835</v>
      </c>
      <c r="B384" s="5" t="s">
        <v>766</v>
      </c>
      <c r="C384" s="5" t="s">
        <v>767</v>
      </c>
      <c r="D384" s="5" t="s">
        <v>838</v>
      </c>
      <c r="E384" s="5" t="s">
        <v>766</v>
      </c>
      <c r="F384" s="9" t="n">
        <f aca="false">I383</f>
        <v>283804.9547</v>
      </c>
      <c r="G384" s="9" t="n">
        <v>79999.82</v>
      </c>
      <c r="H384" s="9" t="n">
        <v>0</v>
      </c>
      <c r="I384" s="9" t="n">
        <f aca="false">F384+G384-H384</f>
        <v>363804.7747</v>
      </c>
      <c r="J384" s="5" t="s">
        <v>101</v>
      </c>
      <c r="K384" s="5" t="s">
        <v>2</v>
      </c>
      <c r="L384" s="5" t="s">
        <v>3</v>
      </c>
      <c r="M384" s="5" t="s">
        <v>155</v>
      </c>
      <c r="N384" s="10"/>
    </row>
    <row r="385" customFormat="false" ht="15.75" hidden="false" customHeight="true" outlineLevel="0" collapsed="false">
      <c r="A385" s="5" t="s">
        <v>839</v>
      </c>
      <c r="B385" s="5" t="s">
        <v>160</v>
      </c>
      <c r="C385" s="5" t="s">
        <v>161</v>
      </c>
      <c r="D385" s="5" t="s">
        <v>840</v>
      </c>
      <c r="E385" s="5" t="s">
        <v>186</v>
      </c>
      <c r="F385" s="9" t="n">
        <f aca="false">I384</f>
        <v>363804.7747</v>
      </c>
      <c r="G385" s="9" t="n">
        <v>13160.6</v>
      </c>
      <c r="H385" s="9" t="n">
        <v>0</v>
      </c>
      <c r="I385" s="9" t="n">
        <f aca="false">F385+G385-H385</f>
        <v>376965.3747</v>
      </c>
      <c r="J385" s="5" t="s">
        <v>101</v>
      </c>
      <c r="K385" s="5" t="s">
        <v>2</v>
      </c>
      <c r="L385" s="5" t="s">
        <v>3</v>
      </c>
      <c r="M385" s="5" t="s">
        <v>155</v>
      </c>
      <c r="N385" s="10"/>
    </row>
    <row r="386" customFormat="false" ht="15.75" hidden="false" customHeight="true" outlineLevel="0" collapsed="false">
      <c r="A386" s="5" t="s">
        <v>841</v>
      </c>
      <c r="B386" s="5" t="s">
        <v>164</v>
      </c>
      <c r="C386" s="5" t="s">
        <v>165</v>
      </c>
      <c r="D386" s="5" t="s">
        <v>842</v>
      </c>
      <c r="E386" s="11" t="s">
        <v>167</v>
      </c>
      <c r="F386" s="9" t="n">
        <f aca="false">I385</f>
        <v>376965.3747</v>
      </c>
      <c r="G386" s="9" t="n">
        <v>1174.06</v>
      </c>
      <c r="H386" s="9" t="n">
        <v>0</v>
      </c>
      <c r="I386" s="9" t="n">
        <f aca="false">F386+G386-H386</f>
        <v>378139.4347</v>
      </c>
      <c r="J386" s="5" t="s">
        <v>101</v>
      </c>
      <c r="K386" s="5" t="s">
        <v>2</v>
      </c>
      <c r="L386" s="5" t="s">
        <v>3</v>
      </c>
      <c r="M386" s="5" t="s">
        <v>155</v>
      </c>
      <c r="N386" s="10"/>
    </row>
    <row r="387" customFormat="false" ht="15.75" hidden="true" customHeight="true" outlineLevel="0" collapsed="false">
      <c r="A387" s="5" t="s">
        <v>843</v>
      </c>
      <c r="B387" s="5" t="s">
        <v>121</v>
      </c>
      <c r="C387" s="5" t="s">
        <v>122</v>
      </c>
      <c r="D387" s="5" t="s">
        <v>844</v>
      </c>
      <c r="E387" s="5" t="s">
        <v>124</v>
      </c>
      <c r="F387" s="9" t="n">
        <f aca="false">I386</f>
        <v>378139.4347</v>
      </c>
      <c r="G387" s="9" t="n">
        <v>0</v>
      </c>
      <c r="H387" s="9" t="n">
        <v>20000</v>
      </c>
      <c r="I387" s="9" t="n">
        <f aca="false">F387+G387-H387</f>
        <v>358139.4347</v>
      </c>
      <c r="J387" s="5" t="s">
        <v>101</v>
      </c>
      <c r="K387" s="5" t="s">
        <v>2</v>
      </c>
      <c r="L387" s="5" t="s">
        <v>3</v>
      </c>
      <c r="M387" s="5" t="s">
        <v>125</v>
      </c>
      <c r="N387" s="10"/>
    </row>
    <row r="388" customFormat="false" ht="15.75" hidden="true" customHeight="true" outlineLevel="0" collapsed="false">
      <c r="A388" s="5" t="s">
        <v>845</v>
      </c>
      <c r="B388" s="5" t="s">
        <v>194</v>
      </c>
      <c r="C388" s="5" t="s">
        <v>195</v>
      </c>
      <c r="D388" s="5" t="s">
        <v>846</v>
      </c>
      <c r="E388" s="5" t="s">
        <v>197</v>
      </c>
      <c r="F388" s="9" t="n">
        <f aca="false">I387</f>
        <v>358139.4347</v>
      </c>
      <c r="G388" s="9" t="n">
        <v>0</v>
      </c>
      <c r="H388" s="9" t="n">
        <f aca="false">N388</f>
        <v>2733.1487</v>
      </c>
      <c r="I388" s="9" t="n">
        <f aca="false">F388+G388-H388</f>
        <v>355406.286</v>
      </c>
      <c r="J388" s="5" t="s">
        <v>101</v>
      </c>
      <c r="K388" s="5" t="s">
        <v>2</v>
      </c>
      <c r="L388" s="5" t="s">
        <v>3</v>
      </c>
      <c r="M388" s="5" t="s">
        <v>198</v>
      </c>
      <c r="N388" s="5" t="n">
        <v>2733.1487</v>
      </c>
    </row>
    <row r="389" customFormat="false" ht="15.75" hidden="true" customHeight="true" outlineLevel="0" collapsed="false">
      <c r="A389" s="5" t="s">
        <v>847</v>
      </c>
      <c r="B389" s="12" t="s">
        <v>133</v>
      </c>
      <c r="C389" s="12" t="s">
        <v>134</v>
      </c>
      <c r="D389" s="12" t="s">
        <v>135</v>
      </c>
      <c r="E389" s="12" t="s">
        <v>134</v>
      </c>
      <c r="F389" s="13" t="n">
        <f aca="false">I388</f>
        <v>355406.286</v>
      </c>
      <c r="G389" s="13" t="n">
        <v>0</v>
      </c>
      <c r="H389" s="13" t="n">
        <v>10.95</v>
      </c>
      <c r="I389" s="13" t="n">
        <f aca="false">F389+G389-H389</f>
        <v>355395.336</v>
      </c>
      <c r="J389" s="12" t="s">
        <v>101</v>
      </c>
      <c r="K389" s="12" t="s">
        <v>2</v>
      </c>
      <c r="L389" s="12" t="s">
        <v>3</v>
      </c>
      <c r="M389" s="12" t="s">
        <v>131</v>
      </c>
      <c r="N389" s="10"/>
    </row>
    <row r="390" customFormat="false" ht="15.75" hidden="true" customHeight="true" outlineLevel="0" collapsed="false">
      <c r="A390" s="5" t="s">
        <v>848</v>
      </c>
      <c r="B390" s="5" t="s">
        <v>103</v>
      </c>
      <c r="C390" s="5" t="s">
        <v>104</v>
      </c>
      <c r="D390" s="5" t="s">
        <v>849</v>
      </c>
      <c r="E390" s="5" t="s">
        <v>106</v>
      </c>
      <c r="F390" s="9" t="n">
        <f aca="false">I389</f>
        <v>355395.336</v>
      </c>
      <c r="G390" s="9" t="n">
        <v>0</v>
      </c>
      <c r="H390" s="9" t="n">
        <v>7000</v>
      </c>
      <c r="I390" s="9" t="n">
        <f aca="false">F390+G390-H390</f>
        <v>348395.336</v>
      </c>
      <c r="J390" s="5" t="s">
        <v>101</v>
      </c>
      <c r="K390" s="5" t="s">
        <v>2</v>
      </c>
      <c r="L390" s="5" t="s">
        <v>3</v>
      </c>
      <c r="M390" s="5" t="s">
        <v>107</v>
      </c>
      <c r="N390" s="10"/>
    </row>
    <row r="391" customFormat="false" ht="15.75" hidden="true" customHeight="true" outlineLevel="0" collapsed="false">
      <c r="A391" s="5" t="s">
        <v>850</v>
      </c>
      <c r="B391" s="5" t="s">
        <v>109</v>
      </c>
      <c r="C391" s="5" t="s">
        <v>110</v>
      </c>
      <c r="D391" s="5" t="s">
        <v>851</v>
      </c>
      <c r="E391" s="5" t="s">
        <v>112</v>
      </c>
      <c r="F391" s="9" t="n">
        <f aca="false">I390</f>
        <v>348395.336</v>
      </c>
      <c r="G391" s="9" t="n">
        <v>0</v>
      </c>
      <c r="H391" s="9" t="n">
        <v>110731.53</v>
      </c>
      <c r="I391" s="9" t="n">
        <f aca="false">F391+G391-H391</f>
        <v>237663.806</v>
      </c>
      <c r="J391" s="5" t="s">
        <v>101</v>
      </c>
      <c r="K391" s="5" t="s">
        <v>2</v>
      </c>
      <c r="L391" s="5" t="s">
        <v>3</v>
      </c>
      <c r="M391" s="5" t="s">
        <v>113</v>
      </c>
      <c r="N391" s="10"/>
    </row>
    <row r="392" customFormat="false" ht="15.75" hidden="true" customHeight="true" outlineLevel="0" collapsed="false">
      <c r="A392" s="5" t="s">
        <v>852</v>
      </c>
      <c r="B392" s="5" t="s">
        <v>326</v>
      </c>
      <c r="C392" s="5" t="s">
        <v>327</v>
      </c>
      <c r="D392" s="5" t="s">
        <v>853</v>
      </c>
      <c r="E392" s="5" t="s">
        <v>112</v>
      </c>
      <c r="F392" s="9" t="n">
        <f aca="false">I391</f>
        <v>237663.806</v>
      </c>
      <c r="G392" s="9" t="n">
        <v>0</v>
      </c>
      <c r="H392" s="9" t="n">
        <v>14235.14</v>
      </c>
      <c r="I392" s="9" t="n">
        <f aca="false">F392+G392-H392</f>
        <v>223428.666</v>
      </c>
      <c r="J392" s="5" t="s">
        <v>101</v>
      </c>
      <c r="K392" s="5" t="s">
        <v>2</v>
      </c>
      <c r="L392" s="5" t="s">
        <v>3</v>
      </c>
      <c r="M392" s="5" t="s">
        <v>329</v>
      </c>
      <c r="N392" s="10"/>
    </row>
    <row r="393" customFormat="false" ht="15.75" hidden="true" customHeight="true" outlineLevel="0" collapsed="false">
      <c r="A393" s="5" t="s">
        <v>854</v>
      </c>
      <c r="B393" s="5" t="s">
        <v>438</v>
      </c>
      <c r="C393" s="5" t="s">
        <v>439</v>
      </c>
      <c r="D393" s="5" t="s">
        <v>855</v>
      </c>
      <c r="E393" s="5" t="s">
        <v>112</v>
      </c>
      <c r="F393" s="9" t="n">
        <f aca="false">I392</f>
        <v>223428.666</v>
      </c>
      <c r="G393" s="9" t="n">
        <v>0</v>
      </c>
      <c r="H393" s="9" t="n">
        <v>10310.64</v>
      </c>
      <c r="I393" s="9" t="n">
        <f aca="false">F393+G393-H393</f>
        <v>213118.026</v>
      </c>
      <c r="J393" s="5" t="s">
        <v>101</v>
      </c>
      <c r="K393" s="5" t="s">
        <v>2</v>
      </c>
      <c r="L393" s="5" t="s">
        <v>3</v>
      </c>
      <c r="M393" s="5" t="s">
        <v>441</v>
      </c>
      <c r="N393" s="10"/>
    </row>
    <row r="394" customFormat="false" ht="15.75" hidden="true" customHeight="true" outlineLevel="0" collapsed="false">
      <c r="A394" s="5" t="s">
        <v>856</v>
      </c>
      <c r="B394" s="5" t="s">
        <v>115</v>
      </c>
      <c r="C394" s="5" t="s">
        <v>116</v>
      </c>
      <c r="D394" s="5" t="s">
        <v>857</v>
      </c>
      <c r="E394" s="5" t="s">
        <v>118</v>
      </c>
      <c r="F394" s="9" t="n">
        <f aca="false">I393</f>
        <v>213118.026</v>
      </c>
      <c r="G394" s="9" t="n">
        <v>0</v>
      </c>
      <c r="H394" s="9" t="n">
        <v>5087.96</v>
      </c>
      <c r="I394" s="9" t="n">
        <f aca="false">F394+G394-H394</f>
        <v>208030.066</v>
      </c>
      <c r="J394" s="5" t="s">
        <v>101</v>
      </c>
      <c r="K394" s="5" t="s">
        <v>2</v>
      </c>
      <c r="L394" s="5" t="s">
        <v>3</v>
      </c>
      <c r="M394" s="5" t="s">
        <v>119</v>
      </c>
      <c r="N394" s="10"/>
    </row>
    <row r="395" customFormat="false" ht="15.75" hidden="false" customHeight="true" outlineLevel="0" collapsed="false">
      <c r="A395" s="5" t="s">
        <v>858</v>
      </c>
      <c r="B395" s="5" t="s">
        <v>226</v>
      </c>
      <c r="C395" s="5" t="s">
        <v>227</v>
      </c>
      <c r="D395" s="5" t="s">
        <v>859</v>
      </c>
      <c r="E395" s="5" t="s">
        <v>226</v>
      </c>
      <c r="F395" s="9" t="n">
        <f aca="false">I394</f>
        <v>208030.066</v>
      </c>
      <c r="G395" s="9" t="n">
        <v>94117.24</v>
      </c>
      <c r="H395" s="9" t="n">
        <v>0</v>
      </c>
      <c r="I395" s="9" t="n">
        <f aca="false">F395+G395-H395</f>
        <v>302147.306</v>
      </c>
      <c r="J395" s="5" t="s">
        <v>101</v>
      </c>
      <c r="K395" s="5" t="s">
        <v>2</v>
      </c>
      <c r="L395" s="5" t="s">
        <v>3</v>
      </c>
      <c r="M395" s="5" t="s">
        <v>155</v>
      </c>
      <c r="N395" s="10"/>
    </row>
    <row r="396" customFormat="false" ht="15.75" hidden="false" customHeight="true" outlineLevel="0" collapsed="false">
      <c r="A396" s="5" t="s">
        <v>858</v>
      </c>
      <c r="B396" s="5" t="s">
        <v>152</v>
      </c>
      <c r="C396" s="5" t="s">
        <v>153</v>
      </c>
      <c r="D396" s="5" t="s">
        <v>860</v>
      </c>
      <c r="E396" s="5" t="s">
        <v>152</v>
      </c>
      <c r="F396" s="9" t="n">
        <f aca="false">I395</f>
        <v>302147.306</v>
      </c>
      <c r="G396" s="9" t="n">
        <v>62743.8</v>
      </c>
      <c r="H396" s="9" t="n">
        <v>0</v>
      </c>
      <c r="I396" s="9" t="n">
        <f aca="false">F396+G396-H396</f>
        <v>364891.106</v>
      </c>
      <c r="J396" s="5" t="s">
        <v>101</v>
      </c>
      <c r="K396" s="5" t="s">
        <v>2</v>
      </c>
      <c r="L396" s="5" t="s">
        <v>3</v>
      </c>
      <c r="M396" s="5" t="s">
        <v>155</v>
      </c>
      <c r="N396" s="10"/>
    </row>
    <row r="397" customFormat="false" ht="15.75" hidden="false" customHeight="true" outlineLevel="0" collapsed="false">
      <c r="A397" s="5" t="s">
        <v>858</v>
      </c>
      <c r="B397" s="5" t="s">
        <v>766</v>
      </c>
      <c r="C397" s="5" t="s">
        <v>767</v>
      </c>
      <c r="D397" s="5" t="s">
        <v>861</v>
      </c>
      <c r="E397" s="5" t="s">
        <v>766</v>
      </c>
      <c r="F397" s="9" t="n">
        <f aca="false">I396</f>
        <v>364891.106</v>
      </c>
      <c r="G397" s="9" t="n">
        <v>79999.64</v>
      </c>
      <c r="H397" s="9" t="n">
        <v>0</v>
      </c>
      <c r="I397" s="9" t="n">
        <f aca="false">F397+G397-H397</f>
        <v>444890.746</v>
      </c>
      <c r="J397" s="5" t="s">
        <v>101</v>
      </c>
      <c r="K397" s="5" t="s">
        <v>2</v>
      </c>
      <c r="L397" s="5" t="s">
        <v>3</v>
      </c>
      <c r="M397" s="5" t="s">
        <v>155</v>
      </c>
      <c r="N397" s="10"/>
    </row>
    <row r="398" customFormat="false" ht="15.75" hidden="false" customHeight="true" outlineLevel="0" collapsed="false">
      <c r="A398" s="5" t="s">
        <v>862</v>
      </c>
      <c r="B398" s="5" t="s">
        <v>160</v>
      </c>
      <c r="C398" s="5" t="s">
        <v>161</v>
      </c>
      <c r="D398" s="5" t="s">
        <v>863</v>
      </c>
      <c r="E398" s="11" t="s">
        <v>167</v>
      </c>
      <c r="F398" s="9" t="n">
        <f aca="false">I397</f>
        <v>444890.746</v>
      </c>
      <c r="G398" s="9" t="n">
        <v>13539.76</v>
      </c>
      <c r="H398" s="9" t="n">
        <v>0</v>
      </c>
      <c r="I398" s="9" t="n">
        <f aca="false">F398+G398-H398</f>
        <v>458430.506</v>
      </c>
      <c r="J398" s="5" t="s">
        <v>101</v>
      </c>
      <c r="K398" s="5" t="s">
        <v>2</v>
      </c>
      <c r="L398" s="5" t="s">
        <v>3</v>
      </c>
      <c r="M398" s="5" t="s">
        <v>155</v>
      </c>
      <c r="N398" s="10"/>
    </row>
    <row r="399" customFormat="false" ht="15.75" hidden="true" customHeight="true" outlineLevel="0" collapsed="false">
      <c r="A399" s="5" t="s">
        <v>864</v>
      </c>
      <c r="B399" s="5" t="s">
        <v>121</v>
      </c>
      <c r="C399" s="5" t="s">
        <v>122</v>
      </c>
      <c r="D399" s="5" t="s">
        <v>865</v>
      </c>
      <c r="E399" s="5" t="s">
        <v>124</v>
      </c>
      <c r="F399" s="9" t="n">
        <f aca="false">I398</f>
        <v>458430.506</v>
      </c>
      <c r="G399" s="9" t="n">
        <v>0</v>
      </c>
      <c r="H399" s="9" t="n">
        <v>20000</v>
      </c>
      <c r="I399" s="9" t="n">
        <f aca="false">F399+G399-H399</f>
        <v>438430.506</v>
      </c>
      <c r="J399" s="5" t="s">
        <v>101</v>
      </c>
      <c r="K399" s="5" t="s">
        <v>2</v>
      </c>
      <c r="L399" s="5" t="s">
        <v>3</v>
      </c>
      <c r="M399" s="5" t="s">
        <v>125</v>
      </c>
      <c r="N399" s="10"/>
    </row>
    <row r="400" customFormat="false" ht="15.75" hidden="true" customHeight="true" outlineLevel="0" collapsed="false">
      <c r="A400" s="5" t="s">
        <v>864</v>
      </c>
      <c r="B400" s="12" t="s">
        <v>133</v>
      </c>
      <c r="C400" s="12" t="s">
        <v>134</v>
      </c>
      <c r="D400" s="12" t="s">
        <v>135</v>
      </c>
      <c r="E400" s="12" t="s">
        <v>134</v>
      </c>
      <c r="F400" s="13" t="n">
        <f aca="false">I399</f>
        <v>438430.506</v>
      </c>
      <c r="G400" s="13" t="n">
        <v>0</v>
      </c>
      <c r="H400" s="13" t="n">
        <v>10.95</v>
      </c>
      <c r="I400" s="13" t="n">
        <f aca="false">F400+G400-H400</f>
        <v>438419.556</v>
      </c>
      <c r="J400" s="12" t="s">
        <v>101</v>
      </c>
      <c r="K400" s="12" t="s">
        <v>2</v>
      </c>
      <c r="L400" s="12" t="s">
        <v>3</v>
      </c>
      <c r="M400" s="12" t="s">
        <v>131</v>
      </c>
      <c r="N400" s="10"/>
    </row>
    <row r="401" customFormat="false" ht="15.75" hidden="true" customHeight="true" outlineLevel="0" collapsed="false">
      <c r="A401" s="5" t="s">
        <v>866</v>
      </c>
      <c r="B401" s="5" t="s">
        <v>103</v>
      </c>
      <c r="C401" s="5" t="s">
        <v>104</v>
      </c>
      <c r="D401" s="5" t="s">
        <v>867</v>
      </c>
      <c r="E401" s="5" t="s">
        <v>106</v>
      </c>
      <c r="F401" s="9" t="n">
        <f aca="false">I400</f>
        <v>438419.556</v>
      </c>
      <c r="G401" s="9" t="n">
        <v>0</v>
      </c>
      <c r="H401" s="9" t="n">
        <v>7000</v>
      </c>
      <c r="I401" s="9" t="n">
        <f aca="false">F401+G401-H401</f>
        <v>431419.556</v>
      </c>
      <c r="J401" s="5" t="s">
        <v>101</v>
      </c>
      <c r="K401" s="5" t="s">
        <v>2</v>
      </c>
      <c r="L401" s="5" t="s">
        <v>3</v>
      </c>
      <c r="M401" s="5" t="s">
        <v>107</v>
      </c>
      <c r="N401" s="10"/>
    </row>
    <row r="402" customFormat="false" ht="15.75" hidden="true" customHeight="true" outlineLevel="0" collapsed="false">
      <c r="A402" s="5" t="s">
        <v>868</v>
      </c>
      <c r="B402" s="5" t="s">
        <v>109</v>
      </c>
      <c r="C402" s="5" t="s">
        <v>110</v>
      </c>
      <c r="D402" s="5" t="s">
        <v>869</v>
      </c>
      <c r="E402" s="5" t="s">
        <v>112</v>
      </c>
      <c r="F402" s="9" t="n">
        <f aca="false">I401</f>
        <v>431419.556</v>
      </c>
      <c r="G402" s="9" t="n">
        <v>0</v>
      </c>
      <c r="H402" s="9" t="n">
        <v>117074.24</v>
      </c>
      <c r="I402" s="9" t="n">
        <f aca="false">F402+G402-H402</f>
        <v>314345.316</v>
      </c>
      <c r="J402" s="5" t="s">
        <v>101</v>
      </c>
      <c r="K402" s="5" t="s">
        <v>2</v>
      </c>
      <c r="L402" s="5" t="s">
        <v>3</v>
      </c>
      <c r="M402" s="5" t="s">
        <v>113</v>
      </c>
      <c r="N402" s="10"/>
    </row>
    <row r="403" customFormat="false" ht="15.75" hidden="true" customHeight="true" outlineLevel="0" collapsed="false">
      <c r="A403" s="5" t="s">
        <v>870</v>
      </c>
      <c r="B403" s="5" t="s">
        <v>326</v>
      </c>
      <c r="C403" s="5" t="s">
        <v>327</v>
      </c>
      <c r="D403" s="5" t="s">
        <v>871</v>
      </c>
      <c r="E403" s="5" t="s">
        <v>112</v>
      </c>
      <c r="F403" s="9" t="n">
        <f aca="false">I402</f>
        <v>314345.316</v>
      </c>
      <c r="G403" s="9" t="n">
        <v>0</v>
      </c>
      <c r="H403" s="9" t="n">
        <v>14473.94</v>
      </c>
      <c r="I403" s="9" t="n">
        <f aca="false">F403+G403-H403</f>
        <v>299871.376</v>
      </c>
      <c r="J403" s="5" t="s">
        <v>101</v>
      </c>
      <c r="K403" s="5" t="s">
        <v>2</v>
      </c>
      <c r="L403" s="5" t="s">
        <v>3</v>
      </c>
      <c r="M403" s="5" t="s">
        <v>329</v>
      </c>
      <c r="N403" s="10"/>
    </row>
    <row r="404" customFormat="false" ht="15.75" hidden="true" customHeight="true" outlineLevel="0" collapsed="false">
      <c r="A404" s="5" t="s">
        <v>872</v>
      </c>
      <c r="B404" s="5" t="s">
        <v>438</v>
      </c>
      <c r="C404" s="5" t="s">
        <v>439</v>
      </c>
      <c r="D404" s="5" t="s">
        <v>873</v>
      </c>
      <c r="E404" s="5" t="s">
        <v>112</v>
      </c>
      <c r="F404" s="9" t="n">
        <f aca="false">I403</f>
        <v>299871.376</v>
      </c>
      <c r="G404" s="9" t="n">
        <v>0</v>
      </c>
      <c r="H404" s="9" t="n">
        <v>10326.24</v>
      </c>
      <c r="I404" s="9" t="n">
        <f aca="false">F404+G404-H404</f>
        <v>289545.136</v>
      </c>
      <c r="J404" s="5" t="s">
        <v>101</v>
      </c>
      <c r="K404" s="5" t="s">
        <v>2</v>
      </c>
      <c r="L404" s="5" t="s">
        <v>3</v>
      </c>
      <c r="M404" s="5" t="s">
        <v>441</v>
      </c>
      <c r="N404" s="10"/>
    </row>
    <row r="405" customFormat="false" ht="15.75" hidden="true" customHeight="true" outlineLevel="0" collapsed="false">
      <c r="A405" s="5" t="s">
        <v>874</v>
      </c>
      <c r="B405" s="5" t="s">
        <v>751</v>
      </c>
      <c r="C405" s="5" t="s">
        <v>875</v>
      </c>
      <c r="D405" s="5" t="s">
        <v>876</v>
      </c>
      <c r="E405" s="5" t="s">
        <v>751</v>
      </c>
      <c r="F405" s="9" t="n">
        <f aca="false">I404</f>
        <v>289545.136</v>
      </c>
      <c r="G405" s="9" t="n">
        <v>0</v>
      </c>
      <c r="H405" s="24" t="n">
        <v>13300.04</v>
      </c>
      <c r="I405" s="9" t="n">
        <f aca="false">F405+G405-H405</f>
        <v>276245.096</v>
      </c>
      <c r="J405" s="5" t="s">
        <v>101</v>
      </c>
      <c r="K405" s="5" t="s">
        <v>2</v>
      </c>
      <c r="L405" s="5" t="s">
        <v>3</v>
      </c>
      <c r="M405" s="5" t="s">
        <v>198</v>
      </c>
      <c r="N405" s="10"/>
      <c r="O405" s="5" t="s">
        <v>877</v>
      </c>
    </row>
    <row r="406" customFormat="false" ht="15.75" hidden="true" customHeight="true" outlineLevel="0" collapsed="false">
      <c r="A406" s="5" t="s">
        <v>874</v>
      </c>
      <c r="B406" s="5" t="s">
        <v>115</v>
      </c>
      <c r="C406" s="5" t="s">
        <v>116</v>
      </c>
      <c r="D406" s="5" t="s">
        <v>878</v>
      </c>
      <c r="E406" s="5" t="s">
        <v>118</v>
      </c>
      <c r="F406" s="9" t="n">
        <f aca="false">I405</f>
        <v>276245.096</v>
      </c>
      <c r="G406" s="9" t="n">
        <v>0</v>
      </c>
      <c r="H406" s="9" t="n">
        <v>5278.89</v>
      </c>
      <c r="I406" s="9" t="n">
        <f aca="false">F406+G406-H406</f>
        <v>270966.206</v>
      </c>
      <c r="J406" s="5" t="s">
        <v>101</v>
      </c>
      <c r="K406" s="5" t="s">
        <v>2</v>
      </c>
      <c r="L406" s="5" t="s">
        <v>3</v>
      </c>
      <c r="M406" s="5" t="s">
        <v>119</v>
      </c>
      <c r="N406" s="10"/>
    </row>
    <row r="407" customFormat="false" ht="15.75" hidden="false" customHeight="true" outlineLevel="0" collapsed="false">
      <c r="A407" s="5" t="s">
        <v>879</v>
      </c>
      <c r="B407" s="5" t="s">
        <v>152</v>
      </c>
      <c r="C407" s="5" t="s">
        <v>153</v>
      </c>
      <c r="D407" s="5" t="s">
        <v>880</v>
      </c>
      <c r="E407" s="5" t="s">
        <v>152</v>
      </c>
      <c r="F407" s="9" t="n">
        <f aca="false">I406</f>
        <v>270966.206</v>
      </c>
      <c r="G407" s="9" t="n">
        <v>92691.67</v>
      </c>
      <c r="H407" s="9" t="n">
        <v>0</v>
      </c>
      <c r="I407" s="9" t="n">
        <f aca="false">F407+G407-H407</f>
        <v>363657.876</v>
      </c>
      <c r="J407" s="5" t="s">
        <v>101</v>
      </c>
      <c r="K407" s="5" t="s">
        <v>2</v>
      </c>
      <c r="L407" s="5" t="s">
        <v>3</v>
      </c>
      <c r="M407" s="5" t="s">
        <v>155</v>
      </c>
      <c r="N407" s="10"/>
    </row>
    <row r="408" customFormat="false" ht="15.75" hidden="false" customHeight="true" outlineLevel="0" collapsed="false">
      <c r="A408" s="5" t="s">
        <v>879</v>
      </c>
      <c r="B408" s="5" t="s">
        <v>156</v>
      </c>
      <c r="C408" s="5" t="s">
        <v>157</v>
      </c>
      <c r="D408" s="5" t="s">
        <v>881</v>
      </c>
      <c r="E408" s="5" t="s">
        <v>156</v>
      </c>
      <c r="F408" s="9" t="n">
        <f aca="false">I407</f>
        <v>363657.876</v>
      </c>
      <c r="G408" s="9" t="n">
        <v>61794.43</v>
      </c>
      <c r="H408" s="9" t="n">
        <v>0</v>
      </c>
      <c r="I408" s="9" t="n">
        <f aca="false">F408+G408-H408</f>
        <v>425452.306</v>
      </c>
      <c r="J408" s="5" t="s">
        <v>101</v>
      </c>
      <c r="K408" s="5" t="s">
        <v>2</v>
      </c>
      <c r="L408" s="5" t="s">
        <v>3</v>
      </c>
      <c r="M408" s="5" t="s">
        <v>155</v>
      </c>
      <c r="N408" s="10"/>
    </row>
    <row r="409" customFormat="false" ht="15.75" hidden="false" customHeight="true" outlineLevel="0" collapsed="false">
      <c r="A409" s="5" t="s">
        <v>879</v>
      </c>
      <c r="B409" s="5" t="s">
        <v>766</v>
      </c>
      <c r="C409" s="5" t="s">
        <v>767</v>
      </c>
      <c r="D409" s="5" t="s">
        <v>882</v>
      </c>
      <c r="E409" s="5" t="s">
        <v>766</v>
      </c>
      <c r="F409" s="9" t="n">
        <f aca="false">I408</f>
        <v>425452.306</v>
      </c>
      <c r="G409" s="9" t="n">
        <v>80000.38</v>
      </c>
      <c r="H409" s="9" t="n">
        <v>0</v>
      </c>
      <c r="I409" s="9" t="n">
        <f aca="false">F409+G409-H409</f>
        <v>505452.686</v>
      </c>
      <c r="J409" s="5" t="s">
        <v>101</v>
      </c>
      <c r="K409" s="5" t="s">
        <v>2</v>
      </c>
      <c r="L409" s="5" t="s">
        <v>3</v>
      </c>
      <c r="M409" s="5" t="s">
        <v>155</v>
      </c>
      <c r="N409" s="10"/>
    </row>
    <row r="410" customFormat="false" ht="15.75" hidden="false" customHeight="true" outlineLevel="0" collapsed="false">
      <c r="A410" s="5" t="s">
        <v>883</v>
      </c>
      <c r="B410" s="5" t="s">
        <v>160</v>
      </c>
      <c r="C410" s="5" t="s">
        <v>161</v>
      </c>
      <c r="D410" s="5" t="s">
        <v>884</v>
      </c>
      <c r="E410" s="5" t="s">
        <v>186</v>
      </c>
      <c r="F410" s="9" t="n">
        <f aca="false">I409</f>
        <v>505452.686</v>
      </c>
      <c r="G410" s="9" t="n">
        <v>13886.11</v>
      </c>
      <c r="H410" s="9" t="n">
        <v>0</v>
      </c>
      <c r="I410" s="9" t="n">
        <f aca="false">F410+G410-H410</f>
        <v>519338.796</v>
      </c>
      <c r="J410" s="5" t="s">
        <v>101</v>
      </c>
      <c r="K410" s="5" t="s">
        <v>2</v>
      </c>
      <c r="L410" s="5" t="s">
        <v>3</v>
      </c>
      <c r="M410" s="5" t="s">
        <v>155</v>
      </c>
      <c r="N410" s="10"/>
    </row>
    <row r="411" customFormat="false" ht="15.75" hidden="true" customHeight="true" outlineLevel="0" collapsed="false">
      <c r="A411" s="5" t="s">
        <v>885</v>
      </c>
      <c r="B411" s="5" t="s">
        <v>121</v>
      </c>
      <c r="C411" s="5" t="s">
        <v>122</v>
      </c>
      <c r="D411" s="5" t="s">
        <v>886</v>
      </c>
      <c r="E411" s="5" t="s">
        <v>124</v>
      </c>
      <c r="F411" s="9" t="n">
        <f aca="false">I410</f>
        <v>519338.796</v>
      </c>
      <c r="G411" s="9" t="n">
        <v>0</v>
      </c>
      <c r="H411" s="9" t="n">
        <v>20000</v>
      </c>
      <c r="I411" s="9" t="n">
        <f aca="false">F411+G411-H411</f>
        <v>499338.796</v>
      </c>
      <c r="J411" s="5" t="s">
        <v>101</v>
      </c>
      <c r="K411" s="5" t="s">
        <v>2</v>
      </c>
      <c r="L411" s="5" t="s">
        <v>3</v>
      </c>
      <c r="M411" s="5" t="s">
        <v>125</v>
      </c>
      <c r="N411" s="10"/>
    </row>
    <row r="412" customFormat="false" ht="15.75" hidden="true" customHeight="true" outlineLevel="0" collapsed="false">
      <c r="A412" s="5" t="s">
        <v>885</v>
      </c>
      <c r="B412" s="5" t="s">
        <v>97</v>
      </c>
      <c r="C412" s="5" t="s">
        <v>538</v>
      </c>
      <c r="D412" s="5" t="s">
        <v>887</v>
      </c>
      <c r="E412" s="21" t="s">
        <v>540</v>
      </c>
      <c r="F412" s="9" t="n">
        <f aca="false">I411</f>
        <v>499338.796</v>
      </c>
      <c r="G412" s="9" t="n">
        <v>0</v>
      </c>
      <c r="H412" s="9" t="n">
        <v>200000</v>
      </c>
      <c r="I412" s="9" t="n">
        <f aca="false">F412+G412-H412</f>
        <v>299338.796</v>
      </c>
      <c r="J412" s="5" t="s">
        <v>101</v>
      </c>
      <c r="K412" s="5" t="s">
        <v>2</v>
      </c>
      <c r="L412" s="5" t="s">
        <v>3</v>
      </c>
      <c r="M412" s="21" t="s">
        <v>541</v>
      </c>
      <c r="N412" s="5"/>
    </row>
    <row r="413" customFormat="false" ht="15.75" hidden="true" customHeight="true" outlineLevel="0" collapsed="false">
      <c r="A413" s="5" t="s">
        <v>888</v>
      </c>
      <c r="B413" s="5" t="s">
        <v>194</v>
      </c>
      <c r="C413" s="5" t="s">
        <v>195</v>
      </c>
      <c r="D413" s="5" t="s">
        <v>889</v>
      </c>
      <c r="E413" s="5" t="s">
        <v>197</v>
      </c>
      <c r="F413" s="9" t="n">
        <f aca="false">I412</f>
        <v>299338.796</v>
      </c>
      <c r="G413" s="9" t="n">
        <v>0</v>
      </c>
      <c r="H413" s="9" t="n">
        <f aca="false">N413</f>
        <v>2733.1487</v>
      </c>
      <c r="I413" s="9" t="n">
        <f aca="false">F413+G413-H413</f>
        <v>296605.6473</v>
      </c>
      <c r="J413" s="5" t="s">
        <v>101</v>
      </c>
      <c r="K413" s="5" t="s">
        <v>2</v>
      </c>
      <c r="L413" s="5" t="s">
        <v>3</v>
      </c>
      <c r="M413" s="5" t="s">
        <v>198</v>
      </c>
      <c r="N413" s="5" t="n">
        <v>2733.1487</v>
      </c>
    </row>
    <row r="414" customFormat="false" ht="15.75" hidden="true" customHeight="true" outlineLevel="0" collapsed="false">
      <c r="A414" s="5" t="s">
        <v>890</v>
      </c>
      <c r="B414" s="5" t="s">
        <v>127</v>
      </c>
      <c r="C414" s="5" t="s">
        <v>128</v>
      </c>
      <c r="D414" s="5" t="s">
        <v>891</v>
      </c>
      <c r="E414" s="11" t="s">
        <v>130</v>
      </c>
      <c r="F414" s="9" t="n">
        <f aca="false">I413</f>
        <v>296605.6473</v>
      </c>
      <c r="G414" s="9" t="n">
        <v>0</v>
      </c>
      <c r="H414" s="9" t="n">
        <v>600.33</v>
      </c>
      <c r="I414" s="9" t="n">
        <f aca="false">F414+G414-H414</f>
        <v>296005.3173</v>
      </c>
      <c r="J414" s="5" t="s">
        <v>101</v>
      </c>
      <c r="K414" s="5" t="s">
        <v>2</v>
      </c>
      <c r="L414" s="5" t="s">
        <v>3</v>
      </c>
      <c r="M414" s="5" t="s">
        <v>131</v>
      </c>
      <c r="N414" s="10"/>
    </row>
    <row r="415" customFormat="false" ht="15.75" hidden="true" customHeight="true" outlineLevel="0" collapsed="false">
      <c r="A415" s="5" t="s">
        <v>892</v>
      </c>
      <c r="B415" s="12" t="s">
        <v>133</v>
      </c>
      <c r="C415" s="12" t="s">
        <v>134</v>
      </c>
      <c r="D415" s="12" t="s">
        <v>135</v>
      </c>
      <c r="E415" s="12" t="s">
        <v>134</v>
      </c>
      <c r="F415" s="13" t="n">
        <f aca="false">I414</f>
        <v>296005.3173</v>
      </c>
      <c r="G415" s="13" t="n">
        <v>0</v>
      </c>
      <c r="H415" s="13" t="n">
        <v>10.95</v>
      </c>
      <c r="I415" s="13" t="n">
        <f aca="false">F415+G415-H415</f>
        <v>295994.3673</v>
      </c>
      <c r="J415" s="12" t="s">
        <v>101</v>
      </c>
      <c r="K415" s="12" t="s">
        <v>2</v>
      </c>
      <c r="L415" s="12" t="s">
        <v>3</v>
      </c>
      <c r="M415" s="12" t="s">
        <v>131</v>
      </c>
      <c r="N415" s="10"/>
    </row>
    <row r="416" customFormat="false" ht="15.75" hidden="true" customHeight="true" outlineLevel="0" collapsed="false">
      <c r="A416" s="5" t="s">
        <v>893</v>
      </c>
      <c r="B416" s="5" t="s">
        <v>103</v>
      </c>
      <c r="C416" s="5" t="s">
        <v>104</v>
      </c>
      <c r="D416" s="5" t="s">
        <v>894</v>
      </c>
      <c r="E416" s="5" t="s">
        <v>106</v>
      </c>
      <c r="F416" s="9" t="n">
        <f aca="false">I415</f>
        <v>295994.3673</v>
      </c>
      <c r="G416" s="9" t="n">
        <v>0</v>
      </c>
      <c r="H416" s="9" t="n">
        <v>7000</v>
      </c>
      <c r="I416" s="9" t="n">
        <f aca="false">F416+G416-H416</f>
        <v>288994.3673</v>
      </c>
      <c r="J416" s="5" t="s">
        <v>101</v>
      </c>
      <c r="K416" s="5" t="s">
        <v>2</v>
      </c>
      <c r="L416" s="5" t="s">
        <v>3</v>
      </c>
      <c r="M416" s="5" t="s">
        <v>107</v>
      </c>
      <c r="N416" s="10"/>
    </row>
    <row r="417" customFormat="false" ht="15.75" hidden="true" customHeight="true" outlineLevel="0" collapsed="false">
      <c r="A417" s="5" t="s">
        <v>895</v>
      </c>
      <c r="B417" s="5" t="s">
        <v>109</v>
      </c>
      <c r="C417" s="5" t="s">
        <v>110</v>
      </c>
      <c r="D417" s="5" t="s">
        <v>896</v>
      </c>
      <c r="E417" s="5" t="s">
        <v>112</v>
      </c>
      <c r="F417" s="9" t="n">
        <f aca="false">I416</f>
        <v>288994.3673</v>
      </c>
      <c r="G417" s="9" t="n">
        <v>0</v>
      </c>
      <c r="H417" s="9" t="n">
        <v>117179.19</v>
      </c>
      <c r="I417" s="9" t="n">
        <f aca="false">F417+G417-H417</f>
        <v>171815.1773</v>
      </c>
      <c r="J417" s="5" t="s">
        <v>101</v>
      </c>
      <c r="K417" s="5" t="s">
        <v>2</v>
      </c>
      <c r="L417" s="5" t="s">
        <v>3</v>
      </c>
      <c r="M417" s="5" t="s">
        <v>113</v>
      </c>
      <c r="N417" s="10"/>
    </row>
    <row r="418" customFormat="false" ht="15.75" hidden="true" customHeight="true" outlineLevel="0" collapsed="false">
      <c r="A418" s="5" t="s">
        <v>897</v>
      </c>
      <c r="B418" s="5" t="s">
        <v>326</v>
      </c>
      <c r="C418" s="5" t="s">
        <v>327</v>
      </c>
      <c r="D418" s="5" t="s">
        <v>898</v>
      </c>
      <c r="E418" s="5" t="s">
        <v>112</v>
      </c>
      <c r="F418" s="9" t="n">
        <f aca="false">I417</f>
        <v>171815.1773</v>
      </c>
      <c r="G418" s="9" t="n">
        <v>0</v>
      </c>
      <c r="H418" s="9" t="n">
        <v>14458.08</v>
      </c>
      <c r="I418" s="9" t="n">
        <f aca="false">F418+G418-H418</f>
        <v>157357.0973</v>
      </c>
      <c r="J418" s="5" t="s">
        <v>101</v>
      </c>
      <c r="K418" s="5" t="s">
        <v>2</v>
      </c>
      <c r="L418" s="5" t="s">
        <v>3</v>
      </c>
      <c r="M418" s="5" t="s">
        <v>329</v>
      </c>
      <c r="N418" s="10"/>
    </row>
    <row r="419" customFormat="false" ht="15.75" hidden="true" customHeight="true" outlineLevel="0" collapsed="false">
      <c r="A419" s="5" t="s">
        <v>899</v>
      </c>
      <c r="B419" s="5" t="s">
        <v>438</v>
      </c>
      <c r="C419" s="5" t="s">
        <v>439</v>
      </c>
      <c r="D419" s="5" t="s">
        <v>900</v>
      </c>
      <c r="E419" s="5" t="s">
        <v>112</v>
      </c>
      <c r="F419" s="9" t="n">
        <f aca="false">I418</f>
        <v>157357.0973</v>
      </c>
      <c r="G419" s="9" t="n">
        <v>0</v>
      </c>
      <c r="H419" s="9" t="n">
        <v>10584.84</v>
      </c>
      <c r="I419" s="9" t="n">
        <f aca="false">F419+G419-H419</f>
        <v>146772.2573</v>
      </c>
      <c r="J419" s="5" t="s">
        <v>101</v>
      </c>
      <c r="K419" s="5" t="s">
        <v>2</v>
      </c>
      <c r="L419" s="5" t="s">
        <v>3</v>
      </c>
      <c r="M419" s="5" t="s">
        <v>441</v>
      </c>
      <c r="N419" s="10"/>
    </row>
    <row r="420" customFormat="false" ht="15.75" hidden="true" customHeight="true" outlineLevel="0" collapsed="false">
      <c r="A420" s="5" t="s">
        <v>901</v>
      </c>
      <c r="B420" s="5" t="s">
        <v>115</v>
      </c>
      <c r="C420" s="5" t="s">
        <v>116</v>
      </c>
      <c r="D420" s="5" t="s">
        <v>902</v>
      </c>
      <c r="E420" s="5" t="s">
        <v>118</v>
      </c>
      <c r="F420" s="9" t="n">
        <f aca="false">I419</f>
        <v>146772.2573</v>
      </c>
      <c r="G420" s="9" t="n">
        <v>0</v>
      </c>
      <c r="H420" s="9" t="n">
        <v>4869.46</v>
      </c>
      <c r="I420" s="9" t="n">
        <f aca="false">F420+G420-H420</f>
        <v>141902.7973</v>
      </c>
      <c r="J420" s="5" t="s">
        <v>101</v>
      </c>
      <c r="K420" s="5" t="s">
        <v>2</v>
      </c>
      <c r="L420" s="5" t="s">
        <v>3</v>
      </c>
      <c r="M420" s="5" t="s">
        <v>119</v>
      </c>
      <c r="N420" s="10"/>
    </row>
    <row r="421" customFormat="false" ht="15.75" hidden="true" customHeight="true" outlineLevel="0" collapsed="false">
      <c r="A421" s="5" t="s">
        <v>903</v>
      </c>
      <c r="B421" s="5" t="s">
        <v>146</v>
      </c>
      <c r="C421" s="5" t="s">
        <v>147</v>
      </c>
      <c r="D421" s="5" t="s">
        <v>904</v>
      </c>
      <c r="E421" s="5" t="s">
        <v>149</v>
      </c>
      <c r="F421" s="9" t="n">
        <f aca="false">I420</f>
        <v>141902.7973</v>
      </c>
      <c r="G421" s="9" t="n">
        <v>0</v>
      </c>
      <c r="H421" s="9" t="n">
        <v>8571.91</v>
      </c>
      <c r="I421" s="9" t="n">
        <f aca="false">F421+G421-H421</f>
        <v>133330.8873</v>
      </c>
      <c r="J421" s="5" t="s">
        <v>101</v>
      </c>
      <c r="K421" s="5" t="s">
        <v>2</v>
      </c>
      <c r="L421" s="5" t="s">
        <v>3</v>
      </c>
      <c r="M421" s="5" t="s">
        <v>150</v>
      </c>
      <c r="N421" s="10"/>
    </row>
    <row r="422" customFormat="false" ht="15.75" hidden="false" customHeight="true" outlineLevel="0" collapsed="false">
      <c r="A422" s="5" t="s">
        <v>905</v>
      </c>
      <c r="B422" s="5" t="s">
        <v>156</v>
      </c>
      <c r="C422" s="5" t="s">
        <v>157</v>
      </c>
      <c r="D422" s="5" t="s">
        <v>906</v>
      </c>
      <c r="E422" s="5" t="s">
        <v>156</v>
      </c>
      <c r="F422" s="9" t="n">
        <f aca="false">I421</f>
        <v>133330.8873</v>
      </c>
      <c r="G422" s="9" t="n">
        <v>99298.69</v>
      </c>
      <c r="H422" s="9" t="n">
        <v>0</v>
      </c>
      <c r="I422" s="9" t="n">
        <f aca="false">F422+G422-H422</f>
        <v>232629.5773</v>
      </c>
      <c r="J422" s="5" t="s">
        <v>101</v>
      </c>
      <c r="K422" s="5" t="s">
        <v>2</v>
      </c>
      <c r="L422" s="5" t="s">
        <v>3</v>
      </c>
      <c r="M422" s="5" t="s">
        <v>155</v>
      </c>
      <c r="N422" s="10"/>
    </row>
    <row r="423" customFormat="false" ht="15.75" hidden="false" customHeight="true" outlineLevel="0" collapsed="false">
      <c r="A423" s="5" t="s">
        <v>905</v>
      </c>
      <c r="B423" s="5" t="s">
        <v>186</v>
      </c>
      <c r="C423" s="5" t="s">
        <v>187</v>
      </c>
      <c r="D423" s="5" t="s">
        <v>907</v>
      </c>
      <c r="E423" s="5" t="s">
        <v>186</v>
      </c>
      <c r="F423" s="9" t="n">
        <f aca="false">I422</f>
        <v>232629.5773</v>
      </c>
      <c r="G423" s="9" t="n">
        <v>66197.74</v>
      </c>
      <c r="H423" s="9" t="n">
        <v>0</v>
      </c>
      <c r="I423" s="9" t="n">
        <f aca="false">F423+G423-H423</f>
        <v>298827.3173</v>
      </c>
      <c r="J423" s="5" t="s">
        <v>101</v>
      </c>
      <c r="K423" s="5" t="s">
        <v>2</v>
      </c>
      <c r="L423" s="5" t="s">
        <v>3</v>
      </c>
      <c r="M423" s="5" t="s">
        <v>155</v>
      </c>
      <c r="N423" s="10"/>
    </row>
    <row r="424" customFormat="false" ht="15.75" hidden="false" customHeight="true" outlineLevel="0" collapsed="false">
      <c r="A424" s="5" t="s">
        <v>905</v>
      </c>
      <c r="B424" s="5" t="s">
        <v>766</v>
      </c>
      <c r="C424" s="5" t="s">
        <v>767</v>
      </c>
      <c r="D424" s="5" t="s">
        <v>908</v>
      </c>
      <c r="E424" s="5" t="s">
        <v>766</v>
      </c>
      <c r="F424" s="9" t="n">
        <f aca="false">I423</f>
        <v>298827.3173</v>
      </c>
      <c r="G424" s="9" t="n">
        <v>79999.06</v>
      </c>
      <c r="H424" s="9" t="n">
        <v>0</v>
      </c>
      <c r="I424" s="9" t="n">
        <f aca="false">F424+G424-H424</f>
        <v>378826.3773</v>
      </c>
      <c r="J424" s="5" t="s">
        <v>101</v>
      </c>
      <c r="K424" s="5" t="s">
        <v>2</v>
      </c>
      <c r="L424" s="5" t="s">
        <v>3</v>
      </c>
      <c r="M424" s="5" t="s">
        <v>155</v>
      </c>
      <c r="N424" s="10"/>
    </row>
    <row r="425" customFormat="false" ht="15.75" hidden="false" customHeight="true" outlineLevel="0" collapsed="false">
      <c r="A425" s="5" t="s">
        <v>909</v>
      </c>
      <c r="B425" s="5" t="s">
        <v>160</v>
      </c>
      <c r="C425" s="5" t="s">
        <v>161</v>
      </c>
      <c r="D425" s="5" t="s">
        <v>910</v>
      </c>
      <c r="E425" s="5" t="s">
        <v>226</v>
      </c>
      <c r="F425" s="9" t="n">
        <f aca="false">I424</f>
        <v>378826.3773</v>
      </c>
      <c r="G425" s="9" t="n">
        <v>14143.17</v>
      </c>
      <c r="H425" s="9" t="n">
        <v>0</v>
      </c>
      <c r="I425" s="9" t="n">
        <f aca="false">F425+G425-H425</f>
        <v>392969.5473</v>
      </c>
      <c r="J425" s="5" t="s">
        <v>101</v>
      </c>
      <c r="K425" s="5" t="s">
        <v>2</v>
      </c>
      <c r="L425" s="5" t="s">
        <v>3</v>
      </c>
      <c r="M425" s="5" t="s">
        <v>155</v>
      </c>
      <c r="N425" s="10"/>
    </row>
    <row r="426" customFormat="false" ht="15.75" hidden="false" customHeight="true" outlineLevel="0" collapsed="false">
      <c r="A426" s="5" t="s">
        <v>911</v>
      </c>
      <c r="B426" s="5" t="s">
        <v>164</v>
      </c>
      <c r="C426" s="5" t="s">
        <v>165</v>
      </c>
      <c r="D426" s="5" t="s">
        <v>912</v>
      </c>
      <c r="E426" s="11" t="s">
        <v>167</v>
      </c>
      <c r="F426" s="9" t="n">
        <f aca="false">I425</f>
        <v>392969.5473</v>
      </c>
      <c r="G426" s="9" t="n">
        <v>975.61</v>
      </c>
      <c r="H426" s="9" t="n">
        <v>0</v>
      </c>
      <c r="I426" s="9" t="n">
        <f aca="false">F426+G426-H426</f>
        <v>393945.1573</v>
      </c>
      <c r="J426" s="5" t="s">
        <v>101</v>
      </c>
      <c r="K426" s="5" t="s">
        <v>2</v>
      </c>
      <c r="L426" s="5" t="s">
        <v>3</v>
      </c>
      <c r="M426" s="5" t="s">
        <v>155</v>
      </c>
      <c r="N426" s="10"/>
    </row>
    <row r="427" customFormat="false" ht="15.75" hidden="true" customHeight="true" outlineLevel="0" collapsed="false">
      <c r="A427" s="5" t="s">
        <v>913</v>
      </c>
      <c r="B427" s="5" t="s">
        <v>121</v>
      </c>
      <c r="C427" s="5" t="s">
        <v>122</v>
      </c>
      <c r="D427" s="5" t="s">
        <v>914</v>
      </c>
      <c r="E427" s="5" t="s">
        <v>124</v>
      </c>
      <c r="F427" s="9" t="n">
        <f aca="false">I426</f>
        <v>393945.1573</v>
      </c>
      <c r="G427" s="9" t="n">
        <v>0</v>
      </c>
      <c r="H427" s="9" t="n">
        <v>20000</v>
      </c>
      <c r="I427" s="9" t="n">
        <f aca="false">F427+G427-H427</f>
        <v>373945.1573</v>
      </c>
      <c r="J427" s="5" t="s">
        <v>101</v>
      </c>
      <c r="K427" s="5" t="s">
        <v>2</v>
      </c>
      <c r="L427" s="5" t="s">
        <v>3</v>
      </c>
      <c r="M427" s="5" t="s">
        <v>125</v>
      </c>
      <c r="N427" s="10"/>
    </row>
    <row r="428" customFormat="false" ht="15.75" hidden="true" customHeight="true" outlineLevel="0" collapsed="false">
      <c r="A428" s="5" t="s">
        <v>915</v>
      </c>
      <c r="B428" s="12" t="s">
        <v>133</v>
      </c>
      <c r="C428" s="12" t="s">
        <v>134</v>
      </c>
      <c r="D428" s="12" t="s">
        <v>135</v>
      </c>
      <c r="E428" s="12" t="s">
        <v>134</v>
      </c>
      <c r="F428" s="13" t="n">
        <f aca="false">I427</f>
        <v>373945.1573</v>
      </c>
      <c r="G428" s="13" t="n">
        <v>0</v>
      </c>
      <c r="H428" s="13" t="n">
        <v>10.95</v>
      </c>
      <c r="I428" s="13" t="n">
        <f aca="false">F428+G428-H428</f>
        <v>373934.2073</v>
      </c>
      <c r="J428" s="12" t="s">
        <v>101</v>
      </c>
      <c r="K428" s="12" t="s">
        <v>2</v>
      </c>
      <c r="L428" s="12" t="s">
        <v>3</v>
      </c>
      <c r="M428" s="12" t="s">
        <v>131</v>
      </c>
      <c r="N428" s="10"/>
    </row>
    <row r="429" customFormat="false" ht="15.75" hidden="true" customHeight="true" outlineLevel="0" collapsed="false">
      <c r="A429" s="5" t="s">
        <v>916</v>
      </c>
      <c r="B429" s="5" t="s">
        <v>103</v>
      </c>
      <c r="C429" s="5" t="s">
        <v>104</v>
      </c>
      <c r="D429" s="5" t="s">
        <v>917</v>
      </c>
      <c r="E429" s="5" t="s">
        <v>106</v>
      </c>
      <c r="F429" s="9" t="n">
        <f aca="false">I428</f>
        <v>373934.2073</v>
      </c>
      <c r="G429" s="9" t="n">
        <v>0</v>
      </c>
      <c r="H429" s="9" t="n">
        <v>7000</v>
      </c>
      <c r="I429" s="9" t="n">
        <f aca="false">F429+G429-H429</f>
        <v>366934.2073</v>
      </c>
      <c r="J429" s="5" t="s">
        <v>101</v>
      </c>
      <c r="K429" s="5" t="s">
        <v>2</v>
      </c>
      <c r="L429" s="5" t="s">
        <v>3</v>
      </c>
      <c r="M429" s="5" t="s">
        <v>107</v>
      </c>
      <c r="N429" s="10"/>
    </row>
    <row r="430" customFormat="false" ht="15.75" hidden="true" customHeight="true" outlineLevel="0" collapsed="false">
      <c r="A430" s="5" t="s">
        <v>918</v>
      </c>
      <c r="B430" s="5" t="s">
        <v>109</v>
      </c>
      <c r="C430" s="5" t="s">
        <v>110</v>
      </c>
      <c r="D430" s="5" t="s">
        <v>919</v>
      </c>
      <c r="E430" s="5" t="s">
        <v>112</v>
      </c>
      <c r="F430" s="9" t="n">
        <f aca="false">I429</f>
        <v>366934.2073</v>
      </c>
      <c r="G430" s="9" t="n">
        <v>0</v>
      </c>
      <c r="H430" s="9" t="n">
        <v>123963.35</v>
      </c>
      <c r="I430" s="9" t="n">
        <f aca="false">F430+G430-H430</f>
        <v>242970.8573</v>
      </c>
      <c r="J430" s="5" t="s">
        <v>101</v>
      </c>
      <c r="K430" s="5" t="s">
        <v>2</v>
      </c>
      <c r="L430" s="5" t="s">
        <v>3</v>
      </c>
      <c r="M430" s="5" t="s">
        <v>113</v>
      </c>
      <c r="N430" s="10"/>
    </row>
    <row r="431" customFormat="false" ht="15.75" hidden="true" customHeight="true" outlineLevel="0" collapsed="false">
      <c r="A431" s="5" t="s">
        <v>920</v>
      </c>
      <c r="B431" s="5" t="s">
        <v>326</v>
      </c>
      <c r="C431" s="5" t="s">
        <v>327</v>
      </c>
      <c r="D431" s="5" t="s">
        <v>921</v>
      </c>
      <c r="E431" s="5" t="s">
        <v>112</v>
      </c>
      <c r="F431" s="9" t="n">
        <f aca="false">I430</f>
        <v>242970.8573</v>
      </c>
      <c r="G431" s="9" t="n">
        <v>0</v>
      </c>
      <c r="H431" s="9" t="n">
        <v>14254.37</v>
      </c>
      <c r="I431" s="9" t="n">
        <f aca="false">F431+G431-H431</f>
        <v>228716.4873</v>
      </c>
      <c r="J431" s="5" t="s">
        <v>101</v>
      </c>
      <c r="K431" s="5" t="s">
        <v>2</v>
      </c>
      <c r="L431" s="5" t="s">
        <v>3</v>
      </c>
      <c r="M431" s="5" t="s">
        <v>329</v>
      </c>
      <c r="N431" s="10"/>
    </row>
    <row r="432" customFormat="false" ht="15.75" hidden="true" customHeight="true" outlineLevel="0" collapsed="false">
      <c r="A432" s="5" t="s">
        <v>922</v>
      </c>
      <c r="B432" s="5" t="s">
        <v>438</v>
      </c>
      <c r="C432" s="5" t="s">
        <v>439</v>
      </c>
      <c r="D432" s="5" t="s">
        <v>923</v>
      </c>
      <c r="E432" s="5" t="s">
        <v>112</v>
      </c>
      <c r="F432" s="9" t="n">
        <f aca="false">I431</f>
        <v>228716.4873</v>
      </c>
      <c r="G432" s="9" t="n">
        <v>0</v>
      </c>
      <c r="H432" s="9" t="n">
        <v>10624.59</v>
      </c>
      <c r="I432" s="9" t="n">
        <f aca="false">F432+G432-H432</f>
        <v>218091.8973</v>
      </c>
      <c r="J432" s="5" t="s">
        <v>101</v>
      </c>
      <c r="K432" s="5" t="s">
        <v>2</v>
      </c>
      <c r="L432" s="5" t="s">
        <v>3</v>
      </c>
      <c r="M432" s="5" t="s">
        <v>441</v>
      </c>
      <c r="N432" s="10"/>
    </row>
    <row r="433" customFormat="false" ht="15.75" hidden="true" customHeight="true" outlineLevel="0" collapsed="false">
      <c r="A433" s="5" t="s">
        <v>922</v>
      </c>
      <c r="B433" s="5" t="s">
        <v>924</v>
      </c>
      <c r="C433" s="5" t="s">
        <v>925</v>
      </c>
      <c r="D433" s="5" t="s">
        <v>926</v>
      </c>
      <c r="E433" s="5" t="s">
        <v>927</v>
      </c>
      <c r="F433" s="9" t="n">
        <f aca="false">I432</f>
        <v>218091.8973</v>
      </c>
      <c r="G433" s="9" t="n">
        <v>0</v>
      </c>
      <c r="H433" s="24" t="n">
        <v>615.27</v>
      </c>
      <c r="I433" s="9" t="n">
        <f aca="false">F433+G433-H433</f>
        <v>217476.6273</v>
      </c>
      <c r="J433" s="5" t="s">
        <v>101</v>
      </c>
      <c r="K433" s="5" t="s">
        <v>2</v>
      </c>
      <c r="L433" s="5" t="s">
        <v>3</v>
      </c>
      <c r="M433" s="5" t="s">
        <v>198</v>
      </c>
      <c r="N433" s="10"/>
    </row>
    <row r="434" customFormat="false" ht="15.75" hidden="true" customHeight="true" outlineLevel="0" collapsed="false">
      <c r="A434" s="5" t="s">
        <v>928</v>
      </c>
      <c r="B434" s="5" t="s">
        <v>115</v>
      </c>
      <c r="C434" s="5" t="s">
        <v>116</v>
      </c>
      <c r="D434" s="5" t="s">
        <v>929</v>
      </c>
      <c r="E434" s="5" t="s">
        <v>118</v>
      </c>
      <c r="F434" s="9" t="n">
        <f aca="false">I433</f>
        <v>217476.6273</v>
      </c>
      <c r="G434" s="9" t="n">
        <v>0</v>
      </c>
      <c r="H434" s="9" t="n">
        <v>5404.04</v>
      </c>
      <c r="I434" s="9" t="n">
        <f aca="false">F434+G434-H434</f>
        <v>212072.5873</v>
      </c>
      <c r="J434" s="5" t="s">
        <v>101</v>
      </c>
      <c r="K434" s="5" t="s">
        <v>2</v>
      </c>
      <c r="L434" s="5" t="s">
        <v>3</v>
      </c>
      <c r="M434" s="5" t="s">
        <v>119</v>
      </c>
      <c r="N434" s="10"/>
    </row>
    <row r="435" customFormat="false" ht="15.75" hidden="false" customHeight="true" outlineLevel="0" collapsed="false">
      <c r="A435" s="5" t="s">
        <v>930</v>
      </c>
      <c r="B435" s="5" t="s">
        <v>179</v>
      </c>
      <c r="C435" s="5" t="s">
        <v>180</v>
      </c>
      <c r="D435" s="5" t="s">
        <v>931</v>
      </c>
      <c r="E435" s="5" t="s">
        <v>182</v>
      </c>
      <c r="F435" s="9" t="n">
        <f aca="false">I434</f>
        <v>212072.5873</v>
      </c>
      <c r="G435" s="9" t="n">
        <v>29999.87</v>
      </c>
      <c r="H435" s="9" t="n">
        <v>0</v>
      </c>
      <c r="I435" s="9" t="n">
        <f aca="false">F435+G435-H435</f>
        <v>242072.4573</v>
      </c>
      <c r="J435" s="5" t="s">
        <v>101</v>
      </c>
      <c r="K435" s="5" t="s">
        <v>2</v>
      </c>
      <c r="L435" s="5" t="s">
        <v>3</v>
      </c>
      <c r="M435" s="5" t="s">
        <v>183</v>
      </c>
      <c r="N435" s="10"/>
    </row>
    <row r="436" customFormat="false" ht="15.75" hidden="false" customHeight="true" outlineLevel="0" collapsed="false">
      <c r="A436" s="5" t="s">
        <v>932</v>
      </c>
      <c r="B436" s="5" t="s">
        <v>186</v>
      </c>
      <c r="C436" s="5" t="s">
        <v>187</v>
      </c>
      <c r="D436" s="5" t="s">
        <v>933</v>
      </c>
      <c r="E436" s="5" t="s">
        <v>186</v>
      </c>
      <c r="F436" s="9" t="n">
        <f aca="false">I435</f>
        <v>242072.4573</v>
      </c>
      <c r="G436" s="9" t="n">
        <v>99239.99</v>
      </c>
      <c r="H436" s="9" t="n">
        <v>0</v>
      </c>
      <c r="I436" s="9" t="n">
        <f aca="false">F436+G436-H436</f>
        <v>341312.4473</v>
      </c>
      <c r="J436" s="5" t="s">
        <v>101</v>
      </c>
      <c r="K436" s="5" t="s">
        <v>2</v>
      </c>
      <c r="L436" s="5" t="s">
        <v>3</v>
      </c>
      <c r="M436" s="5" t="s">
        <v>155</v>
      </c>
      <c r="N436" s="10"/>
    </row>
    <row r="437" customFormat="false" ht="15.75" hidden="false" customHeight="true" outlineLevel="0" collapsed="false">
      <c r="A437" s="5" t="s">
        <v>932</v>
      </c>
      <c r="B437" s="5" t="s">
        <v>208</v>
      </c>
      <c r="C437" s="5" t="s">
        <v>209</v>
      </c>
      <c r="D437" s="5" t="s">
        <v>934</v>
      </c>
      <c r="E437" s="5" t="s">
        <v>208</v>
      </c>
      <c r="F437" s="9" t="n">
        <f aca="false">I436</f>
        <v>341312.4473</v>
      </c>
      <c r="G437" s="9" t="n">
        <v>66160.19</v>
      </c>
      <c r="H437" s="9" t="n">
        <v>0</v>
      </c>
      <c r="I437" s="9" t="n">
        <f aca="false">F437+G437-H437</f>
        <v>407472.6373</v>
      </c>
      <c r="J437" s="5" t="s">
        <v>101</v>
      </c>
      <c r="K437" s="5" t="s">
        <v>2</v>
      </c>
      <c r="L437" s="5" t="s">
        <v>3</v>
      </c>
      <c r="M437" s="5" t="s">
        <v>155</v>
      </c>
      <c r="N437" s="10"/>
    </row>
    <row r="438" customFormat="false" ht="15.75" hidden="false" customHeight="true" outlineLevel="0" collapsed="false">
      <c r="A438" s="5" t="s">
        <v>932</v>
      </c>
      <c r="B438" s="5" t="s">
        <v>766</v>
      </c>
      <c r="C438" s="5" t="s">
        <v>767</v>
      </c>
      <c r="D438" s="5" t="s">
        <v>935</v>
      </c>
      <c r="E438" s="5" t="s">
        <v>766</v>
      </c>
      <c r="F438" s="9" t="n">
        <f aca="false">I437</f>
        <v>407472.6373</v>
      </c>
      <c r="G438" s="9" t="n">
        <v>79999.01</v>
      </c>
      <c r="H438" s="9" t="n">
        <v>0</v>
      </c>
      <c r="I438" s="9" t="n">
        <f aca="false">F438+G438-H438</f>
        <v>487471.6473</v>
      </c>
      <c r="J438" s="5" t="s">
        <v>101</v>
      </c>
      <c r="K438" s="5" t="s">
        <v>2</v>
      </c>
      <c r="L438" s="5" t="s">
        <v>3</v>
      </c>
      <c r="M438" s="5" t="s">
        <v>155</v>
      </c>
      <c r="N438" s="10"/>
    </row>
    <row r="439" customFormat="false" ht="15.75" hidden="false" customHeight="true" outlineLevel="0" collapsed="false">
      <c r="A439" s="5" t="s">
        <v>936</v>
      </c>
      <c r="B439" s="5" t="s">
        <v>160</v>
      </c>
      <c r="C439" s="5" t="s">
        <v>161</v>
      </c>
      <c r="D439" s="5" t="s">
        <v>937</v>
      </c>
      <c r="E439" s="5" t="s">
        <v>186</v>
      </c>
      <c r="F439" s="9" t="n">
        <f aca="false">I438</f>
        <v>487471.6473</v>
      </c>
      <c r="G439" s="9" t="n">
        <v>14416.53</v>
      </c>
      <c r="H439" s="9" t="n">
        <v>0</v>
      </c>
      <c r="I439" s="9" t="n">
        <f aca="false">F439+G439-H439</f>
        <v>501888.1773</v>
      </c>
      <c r="J439" s="5" t="s">
        <v>101</v>
      </c>
      <c r="K439" s="5" t="s">
        <v>2</v>
      </c>
      <c r="L439" s="5" t="s">
        <v>3</v>
      </c>
      <c r="M439" s="5" t="s">
        <v>155</v>
      </c>
      <c r="N439" s="10"/>
    </row>
    <row r="440" customFormat="false" ht="15.75" hidden="true" customHeight="true" outlineLevel="0" collapsed="false">
      <c r="A440" s="5" t="s">
        <v>938</v>
      </c>
      <c r="B440" s="5" t="s">
        <v>121</v>
      </c>
      <c r="C440" s="5" t="s">
        <v>122</v>
      </c>
      <c r="D440" s="5" t="s">
        <v>939</v>
      </c>
      <c r="E440" s="5" t="s">
        <v>124</v>
      </c>
      <c r="F440" s="9" t="n">
        <f aca="false">I439</f>
        <v>501888.1773</v>
      </c>
      <c r="G440" s="9" t="n">
        <v>0</v>
      </c>
      <c r="H440" s="9" t="n">
        <v>20000</v>
      </c>
      <c r="I440" s="9" t="n">
        <f aca="false">F440+G440-H440</f>
        <v>481888.1773</v>
      </c>
      <c r="J440" s="5" t="s">
        <v>101</v>
      </c>
      <c r="K440" s="5" t="s">
        <v>2</v>
      </c>
      <c r="L440" s="5" t="s">
        <v>3</v>
      </c>
      <c r="M440" s="5" t="s">
        <v>125</v>
      </c>
      <c r="N440" s="10"/>
    </row>
    <row r="441" customFormat="false" ht="15.75" hidden="true" customHeight="true" outlineLevel="0" collapsed="false">
      <c r="A441" s="5" t="s">
        <v>940</v>
      </c>
      <c r="B441" s="5" t="s">
        <v>194</v>
      </c>
      <c r="C441" s="5" t="s">
        <v>195</v>
      </c>
      <c r="D441" s="5" t="s">
        <v>941</v>
      </c>
      <c r="E441" s="5" t="s">
        <v>197</v>
      </c>
      <c r="F441" s="9" t="n">
        <f aca="false">I440</f>
        <v>481888.1773</v>
      </c>
      <c r="G441" s="9" t="n">
        <v>0</v>
      </c>
      <c r="H441" s="9" t="n">
        <f aca="false">N441</f>
        <v>2519.5674</v>
      </c>
      <c r="I441" s="9" t="n">
        <f aca="false">F441+G441-H441</f>
        <v>479368.6099</v>
      </c>
      <c r="J441" s="5" t="s">
        <v>101</v>
      </c>
      <c r="K441" s="5" t="s">
        <v>2</v>
      </c>
      <c r="L441" s="5" t="s">
        <v>3</v>
      </c>
      <c r="M441" s="5" t="s">
        <v>198</v>
      </c>
      <c r="N441" s="5" t="n">
        <v>2519.5674</v>
      </c>
    </row>
    <row r="442" customFormat="false" ht="15.75" hidden="true" customHeight="true" outlineLevel="0" collapsed="false">
      <c r="A442" s="5" t="s">
        <v>942</v>
      </c>
      <c r="B442" s="12" t="s">
        <v>133</v>
      </c>
      <c r="C442" s="12" t="s">
        <v>134</v>
      </c>
      <c r="D442" s="12" t="s">
        <v>135</v>
      </c>
      <c r="E442" s="12" t="s">
        <v>134</v>
      </c>
      <c r="F442" s="13" t="n">
        <f aca="false">I441</f>
        <v>479368.6099</v>
      </c>
      <c r="G442" s="13" t="n">
        <v>0</v>
      </c>
      <c r="H442" s="13" t="n">
        <v>10.95</v>
      </c>
      <c r="I442" s="13" t="n">
        <f aca="false">F442+G442-H442</f>
        <v>479357.6599</v>
      </c>
      <c r="J442" s="12" t="s">
        <v>101</v>
      </c>
      <c r="K442" s="12" t="s">
        <v>2</v>
      </c>
      <c r="L442" s="12" t="s">
        <v>3</v>
      </c>
      <c r="M442" s="12" t="s">
        <v>131</v>
      </c>
      <c r="N442" s="10"/>
    </row>
    <row r="443" customFormat="false" ht="15.75" hidden="true" customHeight="true" outlineLevel="0" collapsed="false">
      <c r="A443" s="5" t="s">
        <v>943</v>
      </c>
      <c r="B443" s="5" t="s">
        <v>103</v>
      </c>
      <c r="C443" s="5" t="s">
        <v>104</v>
      </c>
      <c r="D443" s="5" t="s">
        <v>944</v>
      </c>
      <c r="E443" s="5" t="s">
        <v>106</v>
      </c>
      <c r="F443" s="9" t="n">
        <f aca="false">I442</f>
        <v>479357.6599</v>
      </c>
      <c r="G443" s="9" t="n">
        <v>0</v>
      </c>
      <c r="H443" s="9" t="n">
        <v>7000</v>
      </c>
      <c r="I443" s="9" t="n">
        <f aca="false">F443+G443-H443</f>
        <v>472357.6599</v>
      </c>
      <c r="J443" s="5" t="s">
        <v>101</v>
      </c>
      <c r="K443" s="5" t="s">
        <v>2</v>
      </c>
      <c r="L443" s="5" t="s">
        <v>3</v>
      </c>
      <c r="M443" s="5" t="s">
        <v>107</v>
      </c>
      <c r="N443" s="10"/>
    </row>
    <row r="444" customFormat="false" ht="15.75" hidden="true" customHeight="true" outlineLevel="0" collapsed="false">
      <c r="A444" s="19" t="n">
        <v>45812</v>
      </c>
      <c r="B444" s="5" t="s">
        <v>924</v>
      </c>
      <c r="C444" s="5" t="s">
        <v>945</v>
      </c>
      <c r="D444" s="5" t="s">
        <v>946</v>
      </c>
      <c r="E444" s="5" t="s">
        <v>927</v>
      </c>
      <c r="F444" s="9" t="n">
        <f aca="false">I443</f>
        <v>472357.6599</v>
      </c>
      <c r="G444" s="9" t="n">
        <v>0</v>
      </c>
      <c r="H444" s="9" t="n">
        <v>86.43</v>
      </c>
      <c r="I444" s="9" t="n">
        <f aca="false">F444+G444-H444</f>
        <v>472271.2299</v>
      </c>
      <c r="J444" s="5"/>
      <c r="K444" s="5" t="s">
        <v>2</v>
      </c>
      <c r="L444" s="5" t="s">
        <v>3</v>
      </c>
      <c r="M444" s="5" t="s">
        <v>198</v>
      </c>
      <c r="N444" s="10"/>
    </row>
    <row r="445" customFormat="false" ht="15.75" hidden="true" customHeight="true" outlineLevel="0" collapsed="false">
      <c r="A445" s="5" t="s">
        <v>947</v>
      </c>
      <c r="B445" s="5" t="s">
        <v>109</v>
      </c>
      <c r="C445" s="5" t="s">
        <v>110</v>
      </c>
      <c r="D445" s="5" t="s">
        <v>948</v>
      </c>
      <c r="E445" s="5" t="s">
        <v>112</v>
      </c>
      <c r="F445" s="9" t="n">
        <f aca="false">I444</f>
        <v>472271.2299</v>
      </c>
      <c r="G445" s="9" t="n">
        <v>0</v>
      </c>
      <c r="H445" s="9" t="n">
        <v>123117.17</v>
      </c>
      <c r="I445" s="9" t="n">
        <f aca="false">F445+G445-H445</f>
        <v>349154.0599</v>
      </c>
      <c r="J445" s="5" t="s">
        <v>101</v>
      </c>
      <c r="K445" s="5" t="s">
        <v>2</v>
      </c>
      <c r="L445" s="5" t="s">
        <v>3</v>
      </c>
      <c r="M445" s="5" t="s">
        <v>113</v>
      </c>
      <c r="N445" s="10"/>
    </row>
    <row r="446" customFormat="false" ht="15.75" hidden="true" customHeight="true" outlineLevel="0" collapsed="false">
      <c r="A446" s="5" t="s">
        <v>949</v>
      </c>
      <c r="B446" s="5" t="s">
        <v>326</v>
      </c>
      <c r="C446" s="5" t="s">
        <v>327</v>
      </c>
      <c r="D446" s="5" t="s">
        <v>950</v>
      </c>
      <c r="E446" s="5" t="s">
        <v>112</v>
      </c>
      <c r="F446" s="9" t="n">
        <f aca="false">I445</f>
        <v>349154.0599</v>
      </c>
      <c r="G446" s="9" t="n">
        <v>0</v>
      </c>
      <c r="H446" s="9" t="n">
        <v>14421.72</v>
      </c>
      <c r="I446" s="9" t="n">
        <f aca="false">F446+G446-H446</f>
        <v>334732.3399</v>
      </c>
      <c r="J446" s="5" t="s">
        <v>101</v>
      </c>
      <c r="K446" s="5" t="s">
        <v>2</v>
      </c>
      <c r="L446" s="5" t="s">
        <v>3</v>
      </c>
      <c r="M446" s="5" t="s">
        <v>329</v>
      </c>
      <c r="N446" s="10"/>
    </row>
    <row r="447" customFormat="false" ht="15.75" hidden="true" customHeight="true" outlineLevel="0" collapsed="false">
      <c r="A447" s="5" t="s">
        <v>951</v>
      </c>
      <c r="B447" s="5" t="s">
        <v>438</v>
      </c>
      <c r="C447" s="5" t="s">
        <v>439</v>
      </c>
      <c r="D447" s="5" t="s">
        <v>952</v>
      </c>
      <c r="E447" s="5" t="s">
        <v>112</v>
      </c>
      <c r="F447" s="9" t="n">
        <f aca="false">I446</f>
        <v>334732.3399</v>
      </c>
      <c r="G447" s="9" t="n">
        <v>0</v>
      </c>
      <c r="H447" s="9" t="n">
        <v>10638.18</v>
      </c>
      <c r="I447" s="9" t="n">
        <f aca="false">F447+G447-H447</f>
        <v>324094.1599</v>
      </c>
      <c r="J447" s="5" t="s">
        <v>101</v>
      </c>
      <c r="K447" s="5" t="s">
        <v>2</v>
      </c>
      <c r="L447" s="5" t="s">
        <v>3</v>
      </c>
      <c r="M447" s="5" t="s">
        <v>441</v>
      </c>
      <c r="N447" s="10"/>
    </row>
    <row r="448" customFormat="false" ht="15.75" hidden="true" customHeight="true" outlineLevel="0" collapsed="false">
      <c r="A448" s="5" t="s">
        <v>953</v>
      </c>
      <c r="B448" s="5" t="s">
        <v>115</v>
      </c>
      <c r="C448" s="5" t="s">
        <v>116</v>
      </c>
      <c r="D448" s="5" t="s">
        <v>954</v>
      </c>
      <c r="E448" s="5" t="s">
        <v>118</v>
      </c>
      <c r="F448" s="9" t="n">
        <f aca="false">I447</f>
        <v>324094.1599</v>
      </c>
      <c r="G448" s="9" t="n">
        <v>0</v>
      </c>
      <c r="H448" s="9" t="n">
        <v>5141.56</v>
      </c>
      <c r="I448" s="9" t="n">
        <f aca="false">F448+G448-H448</f>
        <v>318952.5999</v>
      </c>
      <c r="J448" s="5" t="s">
        <v>101</v>
      </c>
      <c r="K448" s="5" t="s">
        <v>2</v>
      </c>
      <c r="L448" s="5" t="s">
        <v>3</v>
      </c>
      <c r="M448" s="5" t="s">
        <v>119</v>
      </c>
      <c r="N448" s="10"/>
    </row>
    <row r="449" customFormat="false" ht="15.75" hidden="false" customHeight="true" outlineLevel="0" collapsed="false">
      <c r="A449" s="5" t="s">
        <v>955</v>
      </c>
      <c r="B449" s="5" t="s">
        <v>208</v>
      </c>
      <c r="C449" s="5" t="s">
        <v>209</v>
      </c>
      <c r="D449" s="5" t="s">
        <v>956</v>
      </c>
      <c r="E449" s="5" t="s">
        <v>208</v>
      </c>
      <c r="F449" s="9" t="n">
        <f aca="false">I448</f>
        <v>318952.5999</v>
      </c>
      <c r="G449" s="9" t="n">
        <v>103579.72</v>
      </c>
      <c r="H449" s="9" t="n">
        <v>0</v>
      </c>
      <c r="I449" s="9" t="n">
        <f aca="false">F449+G449-H449</f>
        <v>422532.3199</v>
      </c>
      <c r="J449" s="5" t="s">
        <v>101</v>
      </c>
      <c r="K449" s="5" t="s">
        <v>2</v>
      </c>
      <c r="L449" s="5" t="s">
        <v>3</v>
      </c>
      <c r="M449" s="5" t="s">
        <v>155</v>
      </c>
      <c r="N449" s="10"/>
    </row>
    <row r="450" customFormat="false" ht="15.75" hidden="false" customHeight="true" outlineLevel="0" collapsed="false">
      <c r="A450" s="5" t="s">
        <v>955</v>
      </c>
      <c r="B450" s="5" t="s">
        <v>226</v>
      </c>
      <c r="C450" s="5" t="s">
        <v>227</v>
      </c>
      <c r="D450" s="5" t="s">
        <v>957</v>
      </c>
      <c r="E450" s="5" t="s">
        <v>226</v>
      </c>
      <c r="F450" s="9" t="n">
        <f aca="false">I449</f>
        <v>422532.3199</v>
      </c>
      <c r="G450" s="9" t="n">
        <v>69052.95</v>
      </c>
      <c r="H450" s="9" t="n">
        <v>0</v>
      </c>
      <c r="I450" s="9" t="n">
        <f aca="false">F450+G450-H450</f>
        <v>491585.2699</v>
      </c>
      <c r="J450" s="5" t="s">
        <v>101</v>
      </c>
      <c r="K450" s="5" t="s">
        <v>2</v>
      </c>
      <c r="L450" s="5" t="s">
        <v>3</v>
      </c>
      <c r="M450" s="5" t="s">
        <v>155</v>
      </c>
      <c r="N450" s="10"/>
    </row>
    <row r="451" customFormat="false" ht="15.75" hidden="false" customHeight="true" outlineLevel="0" collapsed="false">
      <c r="A451" s="5" t="s">
        <v>955</v>
      </c>
      <c r="B451" s="5" t="s">
        <v>766</v>
      </c>
      <c r="C451" s="5" t="s">
        <v>767</v>
      </c>
      <c r="D451" s="5" t="s">
        <v>958</v>
      </c>
      <c r="E451" s="5" t="s">
        <v>766</v>
      </c>
      <c r="F451" s="9" t="n">
        <f aca="false">I450</f>
        <v>491585.2699</v>
      </c>
      <c r="G451" s="9" t="n">
        <v>79999.25</v>
      </c>
      <c r="H451" s="9" t="n">
        <v>0</v>
      </c>
      <c r="I451" s="9" t="n">
        <f aca="false">F451+G451-H451</f>
        <v>571584.5199</v>
      </c>
      <c r="J451" s="5" t="s">
        <v>101</v>
      </c>
      <c r="K451" s="5" t="s">
        <v>2</v>
      </c>
      <c r="L451" s="5" t="s">
        <v>3</v>
      </c>
      <c r="M451" s="5" t="s">
        <v>155</v>
      </c>
      <c r="N451" s="10"/>
    </row>
    <row r="452" customFormat="false" ht="15.75" hidden="false" customHeight="true" outlineLevel="0" collapsed="false">
      <c r="A452" s="5" t="s">
        <v>959</v>
      </c>
      <c r="B452" s="5" t="s">
        <v>160</v>
      </c>
      <c r="C452" s="5" t="s">
        <v>161</v>
      </c>
      <c r="D452" s="5" t="s">
        <v>960</v>
      </c>
      <c r="E452" s="11" t="s">
        <v>167</v>
      </c>
      <c r="F452" s="9" t="n">
        <f aca="false">I451</f>
        <v>571584.5199</v>
      </c>
      <c r="G452" s="9" t="n">
        <v>14871.37</v>
      </c>
      <c r="H452" s="9" t="n">
        <v>0</v>
      </c>
      <c r="I452" s="9" t="n">
        <f aca="false">F452+G452-H452</f>
        <v>586455.8899</v>
      </c>
      <c r="J452" s="5" t="s">
        <v>101</v>
      </c>
      <c r="K452" s="5" t="s">
        <v>2</v>
      </c>
      <c r="L452" s="5" t="s">
        <v>3</v>
      </c>
      <c r="M452" s="5" t="s">
        <v>155</v>
      </c>
      <c r="N452" s="10"/>
    </row>
    <row r="453" customFormat="false" ht="15.75" hidden="true" customHeight="true" outlineLevel="0" collapsed="false">
      <c r="A453" s="5" t="s">
        <v>961</v>
      </c>
      <c r="B453" s="5" t="s">
        <v>121</v>
      </c>
      <c r="C453" s="5" t="s">
        <v>122</v>
      </c>
      <c r="D453" s="5" t="s">
        <v>962</v>
      </c>
      <c r="E453" s="5" t="s">
        <v>124</v>
      </c>
      <c r="F453" s="9" t="n">
        <f aca="false">I452</f>
        <v>586455.8899</v>
      </c>
      <c r="G453" s="9" t="n">
        <v>0</v>
      </c>
      <c r="H453" s="9" t="n">
        <v>20000</v>
      </c>
      <c r="I453" s="9" t="n">
        <f aca="false">F453+G453-H453</f>
        <v>566455.8899</v>
      </c>
      <c r="J453" s="5" t="s">
        <v>101</v>
      </c>
      <c r="K453" s="5" t="s">
        <v>2</v>
      </c>
      <c r="L453" s="5" t="s">
        <v>3</v>
      </c>
      <c r="M453" s="5" t="s">
        <v>125</v>
      </c>
      <c r="N453" s="10"/>
    </row>
    <row r="454" customFormat="false" ht="15.75" hidden="true" customHeight="true" outlineLevel="0" collapsed="false">
      <c r="A454" s="5" t="s">
        <v>963</v>
      </c>
      <c r="B454" s="5" t="s">
        <v>127</v>
      </c>
      <c r="C454" s="5" t="s">
        <v>128</v>
      </c>
      <c r="D454" s="5" t="s">
        <v>964</v>
      </c>
      <c r="E454" s="11" t="s">
        <v>130</v>
      </c>
      <c r="F454" s="9" t="n">
        <f aca="false">I453</f>
        <v>566455.8899</v>
      </c>
      <c r="G454" s="9" t="n">
        <v>0</v>
      </c>
      <c r="H454" s="9" t="n">
        <v>600.61</v>
      </c>
      <c r="I454" s="9" t="n">
        <f aca="false">F454+G454-H454</f>
        <v>565855.2799</v>
      </c>
      <c r="J454" s="5" t="s">
        <v>101</v>
      </c>
      <c r="K454" s="5" t="s">
        <v>2</v>
      </c>
      <c r="L454" s="5" t="s">
        <v>3</v>
      </c>
      <c r="M454" s="5" t="s">
        <v>131</v>
      </c>
      <c r="N454" s="10"/>
    </row>
    <row r="455" customFormat="false" ht="15.75" hidden="true" customHeight="true" outlineLevel="0" collapsed="false">
      <c r="A455" s="5" t="s">
        <v>963</v>
      </c>
      <c r="B455" s="12" t="s">
        <v>133</v>
      </c>
      <c r="C455" s="12" t="s">
        <v>134</v>
      </c>
      <c r="D455" s="12" t="s">
        <v>135</v>
      </c>
      <c r="E455" s="12" t="s">
        <v>134</v>
      </c>
      <c r="F455" s="13" t="n">
        <f aca="false">I454</f>
        <v>565855.2799</v>
      </c>
      <c r="G455" s="13" t="n">
        <v>0</v>
      </c>
      <c r="H455" s="13" t="n">
        <v>10.95</v>
      </c>
      <c r="I455" s="13" t="n">
        <f aca="false">F455+G455-H455</f>
        <v>565844.3299</v>
      </c>
      <c r="J455" s="12" t="s">
        <v>101</v>
      </c>
      <c r="K455" s="12" t="s">
        <v>2</v>
      </c>
      <c r="L455" s="12" t="s">
        <v>3</v>
      </c>
      <c r="M455" s="12" t="s">
        <v>131</v>
      </c>
      <c r="N455" s="10"/>
    </row>
    <row r="456" customFormat="false" ht="15.75" hidden="true" customHeight="true" outlineLevel="0" collapsed="false">
      <c r="A456" s="5" t="s">
        <v>965</v>
      </c>
      <c r="B456" s="5" t="s">
        <v>103</v>
      </c>
      <c r="C456" s="5" t="s">
        <v>104</v>
      </c>
      <c r="D456" s="5" t="s">
        <v>966</v>
      </c>
      <c r="E456" s="5" t="s">
        <v>106</v>
      </c>
      <c r="F456" s="9" t="n">
        <f aca="false">I455</f>
        <v>565844.3299</v>
      </c>
      <c r="G456" s="9" t="n">
        <v>0</v>
      </c>
      <c r="H456" s="9" t="n">
        <v>7000</v>
      </c>
      <c r="I456" s="9" t="n">
        <f aca="false">F456+G456-H456</f>
        <v>558844.3299</v>
      </c>
      <c r="J456" s="5" t="s">
        <v>101</v>
      </c>
      <c r="K456" s="5" t="s">
        <v>2</v>
      </c>
      <c r="L456" s="5" t="s">
        <v>3</v>
      </c>
      <c r="M456" s="5" t="s">
        <v>107</v>
      </c>
      <c r="N456" s="10"/>
    </row>
    <row r="457" customFormat="false" ht="15.75" hidden="true" customHeight="true" outlineLevel="0" collapsed="false">
      <c r="A457" s="19" t="n">
        <v>45843</v>
      </c>
      <c r="B457" s="5" t="s">
        <v>924</v>
      </c>
      <c r="C457" s="5" t="s">
        <v>967</v>
      </c>
      <c r="D457" s="5" t="s">
        <v>968</v>
      </c>
      <c r="E457" s="5" t="s">
        <v>927</v>
      </c>
      <c r="F457" s="9" t="n">
        <f aca="false">I456</f>
        <v>558844.3299</v>
      </c>
      <c r="G457" s="9" t="n">
        <v>0</v>
      </c>
      <c r="H457" s="9" t="n">
        <v>102.39</v>
      </c>
      <c r="I457" s="9" t="n">
        <f aca="false">F457+G457-H457</f>
        <v>558741.9399</v>
      </c>
      <c r="J457" s="5" t="s">
        <v>101</v>
      </c>
      <c r="K457" s="5" t="s">
        <v>2</v>
      </c>
      <c r="L457" s="5" t="s">
        <v>3</v>
      </c>
      <c r="M457" s="5" t="s">
        <v>198</v>
      </c>
      <c r="N457" s="10"/>
      <c r="O457" s="5" t="s">
        <v>877</v>
      </c>
    </row>
    <row r="458" customFormat="false" ht="15.75" hidden="true" customHeight="true" outlineLevel="0" collapsed="false">
      <c r="A458" s="21" t="s">
        <v>969</v>
      </c>
      <c r="B458" s="21" t="s">
        <v>97</v>
      </c>
      <c r="C458" s="21" t="s">
        <v>970</v>
      </c>
      <c r="D458" s="21" t="s">
        <v>971</v>
      </c>
      <c r="E458" s="21" t="s">
        <v>540</v>
      </c>
      <c r="F458" s="22" t="n">
        <f aca="false">I457</f>
        <v>558741.9399</v>
      </c>
      <c r="G458" s="22" t="n">
        <v>0</v>
      </c>
      <c r="H458" s="22" t="n">
        <v>300000</v>
      </c>
      <c r="I458" s="22" t="n">
        <f aca="false">F458+G458-H458</f>
        <v>258741.9399</v>
      </c>
      <c r="J458" s="21" t="s">
        <v>101</v>
      </c>
      <c r="K458" s="21" t="s">
        <v>2</v>
      </c>
      <c r="L458" s="21" t="s">
        <v>3</v>
      </c>
      <c r="M458" s="21" t="s">
        <v>541</v>
      </c>
      <c r="N458" s="23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customFormat="false" ht="15.75" hidden="true" customHeight="true" outlineLevel="0" collapsed="false">
      <c r="A459" s="5" t="s">
        <v>969</v>
      </c>
      <c r="B459" s="5" t="s">
        <v>109</v>
      </c>
      <c r="C459" s="5" t="s">
        <v>110</v>
      </c>
      <c r="D459" s="5" t="s">
        <v>972</v>
      </c>
      <c r="E459" s="5" t="s">
        <v>112</v>
      </c>
      <c r="F459" s="9" t="n">
        <f aca="false">I458</f>
        <v>258741.9399</v>
      </c>
      <c r="G459" s="9" t="n">
        <v>0</v>
      </c>
      <c r="H459" s="9" t="n">
        <v>129866.13</v>
      </c>
      <c r="I459" s="9" t="n">
        <f aca="false">F459+G459-H459</f>
        <v>128875.8099</v>
      </c>
      <c r="J459" s="5" t="s">
        <v>101</v>
      </c>
      <c r="K459" s="5" t="s">
        <v>2</v>
      </c>
      <c r="L459" s="5" t="s">
        <v>3</v>
      </c>
      <c r="M459" s="5" t="s">
        <v>113</v>
      </c>
      <c r="N459" s="10"/>
    </row>
    <row r="460" customFormat="false" ht="15.75" hidden="true" customHeight="true" outlineLevel="0" collapsed="false">
      <c r="A460" s="5" t="s">
        <v>973</v>
      </c>
      <c r="B460" s="5" t="s">
        <v>326</v>
      </c>
      <c r="C460" s="5" t="s">
        <v>327</v>
      </c>
      <c r="D460" s="5" t="s">
        <v>974</v>
      </c>
      <c r="E460" s="5" t="s">
        <v>112</v>
      </c>
      <c r="F460" s="9" t="n">
        <f aca="false">I459</f>
        <v>128875.8099</v>
      </c>
      <c r="G460" s="9" t="n">
        <v>0</v>
      </c>
      <c r="H460" s="9" t="n">
        <v>14296.31</v>
      </c>
      <c r="I460" s="9" t="n">
        <f aca="false">F460+G460-H460</f>
        <v>114579.4999</v>
      </c>
      <c r="J460" s="5" t="s">
        <v>101</v>
      </c>
      <c r="K460" s="5" t="s">
        <v>2</v>
      </c>
      <c r="L460" s="5" t="s">
        <v>3</v>
      </c>
      <c r="M460" s="5" t="s">
        <v>329</v>
      </c>
      <c r="N460" s="10"/>
    </row>
    <row r="461" customFormat="false" ht="15.75" hidden="true" customHeight="true" outlineLevel="0" collapsed="false">
      <c r="A461" s="5" t="s">
        <v>975</v>
      </c>
      <c r="B461" s="5" t="s">
        <v>438</v>
      </c>
      <c r="C461" s="5" t="s">
        <v>439</v>
      </c>
      <c r="D461" s="5" t="s">
        <v>976</v>
      </c>
      <c r="E461" s="5" t="s">
        <v>112</v>
      </c>
      <c r="F461" s="9" t="n">
        <f aca="false">I460</f>
        <v>114579.4999</v>
      </c>
      <c r="G461" s="9" t="n">
        <v>0</v>
      </c>
      <c r="H461" s="9" t="n">
        <v>10447.52</v>
      </c>
      <c r="I461" s="9" t="n">
        <f aca="false">F461+G461-H461</f>
        <v>104131.9799</v>
      </c>
      <c r="J461" s="5" t="s">
        <v>101</v>
      </c>
      <c r="K461" s="5" t="s">
        <v>2</v>
      </c>
      <c r="L461" s="5" t="s">
        <v>3</v>
      </c>
      <c r="M461" s="5" t="s">
        <v>441</v>
      </c>
      <c r="N461" s="10"/>
    </row>
    <row r="462" customFormat="false" ht="15.75" hidden="true" customHeight="true" outlineLevel="0" collapsed="false">
      <c r="A462" s="5" t="s">
        <v>977</v>
      </c>
      <c r="B462" s="5" t="s">
        <v>115</v>
      </c>
      <c r="C462" s="5" t="s">
        <v>116</v>
      </c>
      <c r="D462" s="5" t="s">
        <v>978</v>
      </c>
      <c r="E462" s="5" t="s">
        <v>118</v>
      </c>
      <c r="F462" s="9" t="n">
        <f aca="false">I461</f>
        <v>104131.9799</v>
      </c>
      <c r="G462" s="9" t="n">
        <v>0</v>
      </c>
      <c r="H462" s="9" t="n">
        <v>5365.05</v>
      </c>
      <c r="I462" s="9" t="n">
        <f aca="false">F462+G462-H462</f>
        <v>98766.9298999998</v>
      </c>
      <c r="J462" s="5" t="s">
        <v>101</v>
      </c>
      <c r="K462" s="5" t="s">
        <v>2</v>
      </c>
      <c r="L462" s="5" t="s">
        <v>3</v>
      </c>
      <c r="M462" s="5" t="s">
        <v>119</v>
      </c>
      <c r="N462" s="10"/>
    </row>
    <row r="463" customFormat="false" ht="15.75" hidden="false" customHeight="true" outlineLevel="0" collapsed="false">
      <c r="A463" s="5" t="s">
        <v>979</v>
      </c>
      <c r="B463" s="5" t="s">
        <v>226</v>
      </c>
      <c r="C463" s="5" t="s">
        <v>227</v>
      </c>
      <c r="D463" s="5" t="s">
        <v>980</v>
      </c>
      <c r="E463" s="5" t="s">
        <v>226</v>
      </c>
      <c r="F463" s="9" t="n">
        <f aca="false">I462</f>
        <v>98766.9298999998</v>
      </c>
      <c r="G463" s="9" t="n">
        <v>103466.82</v>
      </c>
      <c r="H463" s="9" t="n">
        <v>0</v>
      </c>
      <c r="I463" s="9" t="n">
        <f aca="false">F463+G463-H463</f>
        <v>202233.7499</v>
      </c>
      <c r="J463" s="5" t="s">
        <v>101</v>
      </c>
      <c r="K463" s="5" t="s">
        <v>2</v>
      </c>
      <c r="L463" s="5" t="s">
        <v>3</v>
      </c>
      <c r="M463" s="5" t="s">
        <v>155</v>
      </c>
      <c r="N463" s="10"/>
    </row>
    <row r="464" customFormat="false" ht="15.75" hidden="false" customHeight="true" outlineLevel="0" collapsed="false">
      <c r="A464" s="5" t="s">
        <v>979</v>
      </c>
      <c r="B464" s="5" t="s">
        <v>152</v>
      </c>
      <c r="C464" s="5" t="s">
        <v>153</v>
      </c>
      <c r="D464" s="5" t="s">
        <v>981</v>
      </c>
      <c r="E464" s="5" t="s">
        <v>152</v>
      </c>
      <c r="F464" s="9" t="n">
        <f aca="false">I463</f>
        <v>202233.7499</v>
      </c>
      <c r="G464" s="9" t="n">
        <v>68978.66</v>
      </c>
      <c r="H464" s="9" t="n">
        <v>0</v>
      </c>
      <c r="I464" s="9" t="n">
        <f aca="false">F464+G464-H464</f>
        <v>271212.4099</v>
      </c>
      <c r="J464" s="5" t="s">
        <v>101</v>
      </c>
      <c r="K464" s="5" t="s">
        <v>2</v>
      </c>
      <c r="L464" s="5" t="s">
        <v>3</v>
      </c>
      <c r="M464" s="5" t="s">
        <v>155</v>
      </c>
      <c r="N464" s="10"/>
    </row>
    <row r="465" customFormat="false" ht="15.75" hidden="false" customHeight="true" outlineLevel="0" collapsed="false">
      <c r="A465" s="5" t="s">
        <v>979</v>
      </c>
      <c r="B465" s="5" t="s">
        <v>766</v>
      </c>
      <c r="C465" s="5" t="s">
        <v>767</v>
      </c>
      <c r="D465" s="5" t="s">
        <v>982</v>
      </c>
      <c r="E465" s="5" t="s">
        <v>766</v>
      </c>
      <c r="F465" s="9" t="n">
        <f aca="false">I464</f>
        <v>271212.4099</v>
      </c>
      <c r="G465" s="9" t="n">
        <v>80000.01</v>
      </c>
      <c r="H465" s="9" t="n">
        <v>0</v>
      </c>
      <c r="I465" s="9" t="n">
        <f aca="false">F465+G465-H465</f>
        <v>351212.4199</v>
      </c>
      <c r="J465" s="5" t="s">
        <v>101</v>
      </c>
      <c r="K465" s="5" t="s">
        <v>2</v>
      </c>
      <c r="L465" s="5" t="s">
        <v>3</v>
      </c>
      <c r="M465" s="5" t="s">
        <v>155</v>
      </c>
      <c r="N465" s="10"/>
    </row>
    <row r="466" customFormat="false" ht="15.75" hidden="false" customHeight="true" outlineLevel="0" collapsed="false">
      <c r="A466" s="5" t="s">
        <v>983</v>
      </c>
      <c r="B466" s="5" t="s">
        <v>160</v>
      </c>
      <c r="C466" s="5" t="s">
        <v>161</v>
      </c>
      <c r="D466" s="5" t="s">
        <v>984</v>
      </c>
      <c r="E466" s="5" t="s">
        <v>186</v>
      </c>
      <c r="F466" s="9" t="n">
        <f aca="false">I465</f>
        <v>351212.4199</v>
      </c>
      <c r="G466" s="9" t="n">
        <v>15139.74</v>
      </c>
      <c r="H466" s="9" t="n">
        <v>0</v>
      </c>
      <c r="I466" s="9" t="n">
        <f aca="false">F466+G466-H466</f>
        <v>366352.1599</v>
      </c>
      <c r="J466" s="5" t="s">
        <v>101</v>
      </c>
      <c r="K466" s="5" t="s">
        <v>2</v>
      </c>
      <c r="L466" s="5" t="s">
        <v>3</v>
      </c>
      <c r="M466" s="5" t="s">
        <v>155</v>
      </c>
      <c r="N466" s="10"/>
    </row>
    <row r="467" customFormat="false" ht="15.75" hidden="false" customHeight="true" outlineLevel="0" collapsed="false">
      <c r="A467" s="5" t="s">
        <v>985</v>
      </c>
      <c r="B467" s="5" t="s">
        <v>164</v>
      </c>
      <c r="C467" s="5" t="s">
        <v>165</v>
      </c>
      <c r="D467" s="5" t="s">
        <v>986</v>
      </c>
      <c r="E467" s="11" t="s">
        <v>167</v>
      </c>
      <c r="F467" s="9" t="n">
        <f aca="false">I466</f>
        <v>366352.1599</v>
      </c>
      <c r="G467" s="9" t="n">
        <v>1100.2</v>
      </c>
      <c r="H467" s="9" t="n">
        <v>0</v>
      </c>
      <c r="I467" s="9" t="n">
        <f aca="false">F467+G467-H467</f>
        <v>367452.3599</v>
      </c>
      <c r="J467" s="5" t="s">
        <v>101</v>
      </c>
      <c r="K467" s="5" t="s">
        <v>2</v>
      </c>
      <c r="L467" s="5" t="s">
        <v>3</v>
      </c>
      <c r="M467" s="5" t="s">
        <v>155</v>
      </c>
      <c r="N467" s="10"/>
    </row>
    <row r="468" customFormat="false" ht="15.75" hidden="true" customHeight="true" outlineLevel="0" collapsed="false">
      <c r="A468" s="5" t="s">
        <v>987</v>
      </c>
      <c r="B468" s="5" t="s">
        <v>121</v>
      </c>
      <c r="C468" s="5" t="s">
        <v>122</v>
      </c>
      <c r="D468" s="5" t="s">
        <v>988</v>
      </c>
      <c r="E468" s="5" t="s">
        <v>124</v>
      </c>
      <c r="F468" s="9" t="n">
        <f aca="false">I467</f>
        <v>367452.3599</v>
      </c>
      <c r="G468" s="9" t="n">
        <v>0</v>
      </c>
      <c r="H468" s="9" t="n">
        <v>20000</v>
      </c>
      <c r="I468" s="9" t="n">
        <f aca="false">F468+G468-H468</f>
        <v>347452.3599</v>
      </c>
      <c r="J468" s="5" t="s">
        <v>101</v>
      </c>
      <c r="K468" s="5" t="s">
        <v>2</v>
      </c>
      <c r="L468" s="5" t="s">
        <v>3</v>
      </c>
      <c r="M468" s="5" t="s">
        <v>125</v>
      </c>
      <c r="N468" s="10"/>
    </row>
    <row r="469" customFormat="false" ht="15.75" hidden="true" customHeight="true" outlineLevel="0" collapsed="false">
      <c r="A469" s="5" t="s">
        <v>989</v>
      </c>
      <c r="B469" s="5" t="s">
        <v>194</v>
      </c>
      <c r="C469" s="5" t="s">
        <v>195</v>
      </c>
      <c r="D469" s="5" t="s">
        <v>990</v>
      </c>
      <c r="E469" s="5" t="s">
        <v>197</v>
      </c>
      <c r="F469" s="9" t="n">
        <f aca="false">I468</f>
        <v>347452.3599</v>
      </c>
      <c r="G469" s="9" t="n">
        <v>0</v>
      </c>
      <c r="H469" s="9" t="n">
        <f aca="false">N469</f>
        <v>2834.8487</v>
      </c>
      <c r="I469" s="9" t="n">
        <f aca="false">F469+G469-H469</f>
        <v>344617.5112</v>
      </c>
      <c r="J469" s="5" t="s">
        <v>101</v>
      </c>
      <c r="K469" s="5" t="s">
        <v>2</v>
      </c>
      <c r="L469" s="5" t="s">
        <v>3</v>
      </c>
      <c r="M469" s="5" t="s">
        <v>198</v>
      </c>
      <c r="N469" s="5" t="n">
        <v>2834.8487</v>
      </c>
    </row>
    <row r="470" customFormat="false" ht="15.75" hidden="true" customHeight="true" outlineLevel="0" collapsed="false">
      <c r="A470" s="5" t="s">
        <v>991</v>
      </c>
      <c r="B470" s="12" t="s">
        <v>133</v>
      </c>
      <c r="C470" s="12" t="s">
        <v>134</v>
      </c>
      <c r="D470" s="12" t="s">
        <v>135</v>
      </c>
      <c r="E470" s="12" t="s">
        <v>134</v>
      </c>
      <c r="F470" s="13" t="n">
        <f aca="false">I469</f>
        <v>344617.5112</v>
      </c>
      <c r="G470" s="13" t="n">
        <v>0</v>
      </c>
      <c r="H470" s="13" t="n">
        <v>10.95</v>
      </c>
      <c r="I470" s="13" t="n">
        <f aca="false">F470+G470-H470</f>
        <v>344606.5612</v>
      </c>
      <c r="J470" s="12" t="s">
        <v>101</v>
      </c>
      <c r="K470" s="12" t="s">
        <v>2</v>
      </c>
      <c r="L470" s="12" t="s">
        <v>3</v>
      </c>
      <c r="M470" s="12" t="s">
        <v>131</v>
      </c>
      <c r="N470" s="10"/>
    </row>
    <row r="471" customFormat="false" ht="15.75" hidden="true" customHeight="true" outlineLevel="0" collapsed="false">
      <c r="A471" s="5" t="s">
        <v>992</v>
      </c>
      <c r="B471" s="5" t="s">
        <v>103</v>
      </c>
      <c r="C471" s="5" t="s">
        <v>104</v>
      </c>
      <c r="D471" s="5" t="s">
        <v>993</v>
      </c>
      <c r="E471" s="5" t="s">
        <v>106</v>
      </c>
      <c r="F471" s="9" t="n">
        <f aca="false">I470</f>
        <v>344606.5612</v>
      </c>
      <c r="G471" s="9" t="n">
        <v>0</v>
      </c>
      <c r="H471" s="9" t="n">
        <v>7000</v>
      </c>
      <c r="I471" s="9" t="n">
        <f aca="false">F471+G471-H471</f>
        <v>337606.5612</v>
      </c>
      <c r="J471" s="5" t="s">
        <v>101</v>
      </c>
      <c r="K471" s="5" t="s">
        <v>2</v>
      </c>
      <c r="L471" s="5" t="s">
        <v>3</v>
      </c>
      <c r="M471" s="5" t="s">
        <v>107</v>
      </c>
      <c r="N471" s="10"/>
    </row>
    <row r="472" customFormat="false" ht="15.75" hidden="true" customHeight="true" outlineLevel="0" collapsed="false">
      <c r="A472" s="5" t="s">
        <v>994</v>
      </c>
      <c r="B472" s="5" t="s">
        <v>109</v>
      </c>
      <c r="C472" s="5" t="s">
        <v>110</v>
      </c>
      <c r="D472" s="5" t="s">
        <v>995</v>
      </c>
      <c r="E472" s="5" t="s">
        <v>112</v>
      </c>
      <c r="F472" s="9" t="n">
        <f aca="false">I471</f>
        <v>337606.5612</v>
      </c>
      <c r="G472" s="9" t="n">
        <v>0</v>
      </c>
      <c r="H472" s="9" t="n">
        <v>130331.92</v>
      </c>
      <c r="I472" s="9" t="n">
        <f aca="false">F472+G472-H472</f>
        <v>207274.6412</v>
      </c>
      <c r="J472" s="5" t="s">
        <v>101</v>
      </c>
      <c r="K472" s="5" t="s">
        <v>2</v>
      </c>
      <c r="L472" s="5" t="s">
        <v>3</v>
      </c>
      <c r="M472" s="5" t="s">
        <v>113</v>
      </c>
      <c r="N472" s="10"/>
    </row>
    <row r="473" customFormat="false" ht="15.75" hidden="true" customHeight="true" outlineLevel="0" collapsed="false">
      <c r="A473" s="5" t="s">
        <v>996</v>
      </c>
      <c r="B473" s="5" t="s">
        <v>326</v>
      </c>
      <c r="C473" s="5" t="s">
        <v>327</v>
      </c>
      <c r="D473" s="5" t="s">
        <v>997</v>
      </c>
      <c r="E473" s="5" t="s">
        <v>112</v>
      </c>
      <c r="F473" s="9" t="n">
        <f aca="false">I472</f>
        <v>207274.6412</v>
      </c>
      <c r="G473" s="9" t="n">
        <v>0</v>
      </c>
      <c r="H473" s="9" t="n">
        <v>14421.39</v>
      </c>
      <c r="I473" s="9" t="n">
        <f aca="false">F473+G473-H473</f>
        <v>192853.2512</v>
      </c>
      <c r="J473" s="5" t="s">
        <v>101</v>
      </c>
      <c r="K473" s="5" t="s">
        <v>2</v>
      </c>
      <c r="L473" s="5" t="s">
        <v>3</v>
      </c>
      <c r="M473" s="5" t="s">
        <v>329</v>
      </c>
      <c r="N473" s="10"/>
    </row>
    <row r="474" customFormat="false" ht="15.75" hidden="true" customHeight="true" outlineLevel="0" collapsed="false">
      <c r="A474" s="5" t="s">
        <v>998</v>
      </c>
      <c r="B474" s="5" t="s">
        <v>438</v>
      </c>
      <c r="C474" s="5" t="s">
        <v>439</v>
      </c>
      <c r="D474" s="5" t="s">
        <v>999</v>
      </c>
      <c r="E474" s="5" t="s">
        <v>112</v>
      </c>
      <c r="F474" s="9" t="n">
        <f aca="false">I473</f>
        <v>192853.2512</v>
      </c>
      <c r="G474" s="9" t="n">
        <v>0</v>
      </c>
      <c r="H474" s="9" t="n">
        <v>10496.83</v>
      </c>
      <c r="I474" s="9" t="n">
        <f aca="false">F474+G474-H474</f>
        <v>182356.4212</v>
      </c>
      <c r="J474" s="5" t="s">
        <v>101</v>
      </c>
      <c r="K474" s="5" t="s">
        <v>2</v>
      </c>
      <c r="L474" s="5" t="s">
        <v>3</v>
      </c>
      <c r="M474" s="5" t="s">
        <v>441</v>
      </c>
      <c r="N474" s="10"/>
    </row>
    <row r="475" customFormat="false" ht="15.75" hidden="true" customHeight="true" outlineLevel="0" collapsed="false">
      <c r="A475" s="5" t="s">
        <v>1000</v>
      </c>
      <c r="B475" s="5" t="s">
        <v>115</v>
      </c>
      <c r="C475" s="5" t="s">
        <v>116</v>
      </c>
      <c r="D475" s="5" t="s">
        <v>1001</v>
      </c>
      <c r="E475" s="5" t="s">
        <v>118</v>
      </c>
      <c r="F475" s="9" t="n">
        <f aca="false">I474</f>
        <v>182356.4212</v>
      </c>
      <c r="G475" s="9" t="n">
        <v>0</v>
      </c>
      <c r="H475" s="9" t="n">
        <v>6184.72</v>
      </c>
      <c r="I475" s="9" t="n">
        <f aca="false">F475+G475-H475</f>
        <v>176171.7012</v>
      </c>
      <c r="J475" s="5" t="s">
        <v>101</v>
      </c>
      <c r="K475" s="5" t="s">
        <v>2</v>
      </c>
      <c r="L475" s="5" t="s">
        <v>3</v>
      </c>
      <c r="M475" s="5" t="s">
        <v>119</v>
      </c>
      <c r="N475" s="10"/>
    </row>
    <row r="476" customFormat="false" ht="15.75" hidden="true" customHeight="true" outlineLevel="0" collapsed="false">
      <c r="A476" s="5" t="s">
        <v>1002</v>
      </c>
      <c r="B476" s="5" t="s">
        <v>146</v>
      </c>
      <c r="C476" s="5" t="s">
        <v>147</v>
      </c>
      <c r="D476" s="5" t="s">
        <v>1003</v>
      </c>
      <c r="E476" s="5" t="s">
        <v>149</v>
      </c>
      <c r="F476" s="9" t="n">
        <f aca="false">I475</f>
        <v>176171.7012</v>
      </c>
      <c r="G476" s="9" t="n">
        <v>0</v>
      </c>
      <c r="H476" s="9" t="n">
        <v>9460.54</v>
      </c>
      <c r="I476" s="9" t="n">
        <f aca="false">F476+G476-H476</f>
        <v>166711.1612</v>
      </c>
      <c r="J476" s="5" t="s">
        <v>101</v>
      </c>
      <c r="K476" s="5" t="s">
        <v>2</v>
      </c>
      <c r="L476" s="5" t="s">
        <v>3</v>
      </c>
      <c r="M476" s="5" t="s">
        <v>150</v>
      </c>
      <c r="N476" s="10"/>
    </row>
    <row r="477" customFormat="false" ht="15.75" hidden="false" customHeight="true" outlineLevel="0" collapsed="false">
      <c r="A477" s="5" t="s">
        <v>1004</v>
      </c>
      <c r="B477" s="5" t="s">
        <v>152</v>
      </c>
      <c r="C477" s="5" t="s">
        <v>153</v>
      </c>
      <c r="D477" s="5" t="s">
        <v>1005</v>
      </c>
      <c r="E477" s="5" t="s">
        <v>152</v>
      </c>
      <c r="F477" s="9" t="n">
        <f aca="false">I476</f>
        <v>166711.1612</v>
      </c>
      <c r="G477" s="9" t="n">
        <v>110672.59</v>
      </c>
      <c r="H477" s="9" t="n">
        <v>0</v>
      </c>
      <c r="I477" s="9" t="n">
        <f aca="false">F477+G477-H477</f>
        <v>277383.7512</v>
      </c>
      <c r="J477" s="5" t="s">
        <v>101</v>
      </c>
      <c r="K477" s="5" t="s">
        <v>2</v>
      </c>
      <c r="L477" s="5" t="s">
        <v>3</v>
      </c>
      <c r="M477" s="5" t="s">
        <v>155</v>
      </c>
      <c r="N477" s="10"/>
    </row>
    <row r="478" customFormat="false" ht="15.75" hidden="false" customHeight="true" outlineLevel="0" collapsed="false">
      <c r="A478" s="5" t="s">
        <v>1004</v>
      </c>
      <c r="B478" s="5" t="s">
        <v>156</v>
      </c>
      <c r="C478" s="5" t="s">
        <v>157</v>
      </c>
      <c r="D478" s="5" t="s">
        <v>1006</v>
      </c>
      <c r="E478" s="5" t="s">
        <v>156</v>
      </c>
      <c r="F478" s="9" t="n">
        <f aca="false">I477</f>
        <v>277383.7512</v>
      </c>
      <c r="G478" s="9" t="n">
        <v>73781.32</v>
      </c>
      <c r="H478" s="9" t="n">
        <v>0</v>
      </c>
      <c r="I478" s="9" t="n">
        <f aca="false">F478+G478-H478</f>
        <v>351165.0712</v>
      </c>
      <c r="J478" s="5" t="s">
        <v>101</v>
      </c>
      <c r="K478" s="5" t="s">
        <v>2</v>
      </c>
      <c r="L478" s="5" t="s">
        <v>3</v>
      </c>
      <c r="M478" s="5" t="s">
        <v>155</v>
      </c>
      <c r="N478" s="10"/>
    </row>
    <row r="479" customFormat="false" ht="15.75" hidden="false" customHeight="true" outlineLevel="0" collapsed="false">
      <c r="A479" s="5" t="s">
        <v>1004</v>
      </c>
      <c r="B479" s="5" t="s">
        <v>766</v>
      </c>
      <c r="C479" s="5" t="s">
        <v>767</v>
      </c>
      <c r="D479" s="5" t="s">
        <v>1007</v>
      </c>
      <c r="E479" s="5" t="s">
        <v>766</v>
      </c>
      <c r="F479" s="9" t="n">
        <f aca="false">I478</f>
        <v>351165.0712</v>
      </c>
      <c r="G479" s="9" t="n">
        <v>79999.07</v>
      </c>
      <c r="H479" s="9" t="n">
        <v>0</v>
      </c>
      <c r="I479" s="9" t="n">
        <f aca="false">F479+G479-H479</f>
        <v>431164.1412</v>
      </c>
      <c r="J479" s="5" t="s">
        <v>101</v>
      </c>
      <c r="K479" s="5" t="s">
        <v>2</v>
      </c>
      <c r="L479" s="5" t="s">
        <v>3</v>
      </c>
      <c r="M479" s="5" t="s">
        <v>155</v>
      </c>
      <c r="N479" s="10"/>
    </row>
    <row r="480" customFormat="false" ht="15.75" hidden="false" customHeight="true" outlineLevel="0" collapsed="false">
      <c r="A480" s="5" t="s">
        <v>1008</v>
      </c>
      <c r="B480" s="5" t="s">
        <v>160</v>
      </c>
      <c r="C480" s="5" t="s">
        <v>161</v>
      </c>
      <c r="D480" s="5" t="s">
        <v>1009</v>
      </c>
      <c r="E480" s="5" t="s">
        <v>226</v>
      </c>
      <c r="F480" s="9" t="n">
        <f aca="false">I479</f>
        <v>431164.1412</v>
      </c>
      <c r="G480" s="9" t="n">
        <v>15484.75</v>
      </c>
      <c r="H480" s="9" t="n">
        <v>0</v>
      </c>
      <c r="I480" s="9" t="n">
        <f aca="false">F480+G480-H480</f>
        <v>446648.8912</v>
      </c>
      <c r="J480" s="5" t="s">
        <v>101</v>
      </c>
      <c r="K480" s="5" t="s">
        <v>2</v>
      </c>
      <c r="L480" s="5" t="s">
        <v>3</v>
      </c>
      <c r="M480" s="5" t="s">
        <v>155</v>
      </c>
      <c r="N480" s="10"/>
    </row>
    <row r="481" customFormat="false" ht="15.75" hidden="true" customHeight="true" outlineLevel="0" collapsed="false">
      <c r="A481" s="5" t="s">
        <v>1010</v>
      </c>
      <c r="B481" s="5" t="s">
        <v>121</v>
      </c>
      <c r="C481" s="5" t="s">
        <v>122</v>
      </c>
      <c r="D481" s="5" t="s">
        <v>1011</v>
      </c>
      <c r="E481" s="5" t="s">
        <v>124</v>
      </c>
      <c r="F481" s="9" t="n">
        <f aca="false">I480</f>
        <v>446648.8912</v>
      </c>
      <c r="G481" s="9" t="n">
        <v>0</v>
      </c>
      <c r="H481" s="9" t="n">
        <v>20000</v>
      </c>
      <c r="I481" s="9" t="n">
        <f aca="false">F481+G481-H481</f>
        <v>426648.8912</v>
      </c>
      <c r="J481" s="5" t="s">
        <v>101</v>
      </c>
      <c r="K481" s="5" t="s">
        <v>2</v>
      </c>
      <c r="L481" s="5" t="s">
        <v>3</v>
      </c>
      <c r="M481" s="5" t="s">
        <v>125</v>
      </c>
      <c r="N481" s="10"/>
    </row>
    <row r="482" customFormat="false" ht="15.75" hidden="true" customHeight="true" outlineLevel="0" collapsed="false">
      <c r="A482" s="5" t="s">
        <v>1012</v>
      </c>
      <c r="B482" s="12" t="s">
        <v>133</v>
      </c>
      <c r="C482" s="12" t="s">
        <v>134</v>
      </c>
      <c r="D482" s="12" t="s">
        <v>135</v>
      </c>
      <c r="E482" s="12" t="s">
        <v>134</v>
      </c>
      <c r="F482" s="13" t="n">
        <f aca="false">I481</f>
        <v>426648.8912</v>
      </c>
      <c r="G482" s="13" t="n">
        <v>0</v>
      </c>
      <c r="H482" s="13" t="n">
        <v>10.95</v>
      </c>
      <c r="I482" s="13" t="n">
        <f aca="false">F482+G482-H482</f>
        <v>426637.9412</v>
      </c>
      <c r="J482" s="12" t="s">
        <v>101</v>
      </c>
      <c r="K482" s="12" t="s">
        <v>2</v>
      </c>
      <c r="L482" s="12" t="s">
        <v>3</v>
      </c>
      <c r="M482" s="12" t="s">
        <v>131</v>
      </c>
      <c r="N482" s="10"/>
    </row>
    <row r="483" customFormat="false" ht="15.75" hidden="false" customHeight="true" outlineLevel="0" collapsed="false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</row>
    <row r="484" customFormat="false" ht="15.75" hidden="false" customHeight="true" outlineLevel="0" collapsed="false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</row>
    <row r="485" customFormat="false" ht="15.75" hidden="false" customHeight="true" outlineLevel="0" collapsed="false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</row>
    <row r="486" customFormat="false" ht="15.75" hidden="false" customHeight="true" outlineLevel="0" collapsed="false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</row>
    <row r="487" customFormat="false" ht="15.75" hidden="false" customHeight="true" outlineLevel="0" collapsed="false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</row>
    <row r="488" customFormat="false" ht="15.75" hidden="false" customHeight="true" outlineLevel="0" collapsed="false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</row>
    <row r="489" customFormat="false" ht="15.75" hidden="false" customHeight="true" outlineLevel="0" collapsed="false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</row>
    <row r="490" customFormat="false" ht="15.75" hidden="false" customHeight="true" outlineLevel="0" collapsed="false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</row>
    <row r="491" customFormat="false" ht="15.75" hidden="false" customHeight="true" outlineLevel="0" collapsed="false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</row>
    <row r="492" customFormat="false" ht="15.75" hidden="false" customHeight="true" outlineLevel="0" collapsed="false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</row>
    <row r="493" customFormat="false" ht="15.75" hidden="false" customHeight="true" outlineLevel="0" collapsed="false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</row>
    <row r="494" customFormat="false" ht="15.75" hidden="false" customHeight="true" outlineLevel="0" collapsed="false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</row>
    <row r="495" customFormat="false" ht="15.75" hidden="false" customHeight="true" outlineLevel="0" collapsed="false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</row>
    <row r="496" customFormat="false" ht="15.75" hidden="false" customHeight="true" outlineLevel="0" collapsed="false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</row>
    <row r="497" customFormat="false" ht="15.75" hidden="false" customHeight="true" outlineLevel="0" collapsed="false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</row>
    <row r="498" customFormat="false" ht="15.75" hidden="false" customHeight="true" outlineLevel="0" collapsed="false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</row>
    <row r="499" customFormat="false" ht="15.75" hidden="false" customHeight="true" outlineLevel="0" collapsed="false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</row>
    <row r="500" customFormat="false" ht="15.75" hidden="false" customHeight="true" outlineLevel="0" collapsed="false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</row>
    <row r="501" customFormat="false" ht="15.75" hidden="false" customHeight="true" outlineLevel="0" collapsed="false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</row>
    <row r="502" customFormat="false" ht="15.75" hidden="false" customHeight="true" outlineLevel="0" collapsed="false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</row>
    <row r="503" customFormat="false" ht="15.75" hidden="false" customHeight="true" outlineLevel="0" collapsed="false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</row>
    <row r="504" customFormat="false" ht="15.75" hidden="false" customHeight="true" outlineLevel="0" collapsed="false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</row>
    <row r="505" customFormat="false" ht="15.75" hidden="false" customHeight="true" outlineLevel="0" collapsed="false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</row>
    <row r="506" customFormat="false" ht="15.75" hidden="false" customHeight="true" outlineLevel="0" collapsed="false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</row>
    <row r="507" customFormat="false" ht="15.75" hidden="false" customHeight="true" outlineLevel="0" collapsed="false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</row>
    <row r="508" customFormat="false" ht="15.75" hidden="false" customHeight="true" outlineLevel="0" collapsed="false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</row>
    <row r="509" customFormat="false" ht="15.75" hidden="false" customHeight="true" outlineLevel="0" collapsed="false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</row>
    <row r="510" customFormat="false" ht="15.75" hidden="false" customHeight="true" outlineLevel="0" collapsed="false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</row>
    <row r="511" customFormat="false" ht="15.75" hidden="false" customHeight="true" outlineLevel="0" collapsed="false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</row>
    <row r="512" customFormat="false" ht="15.75" hidden="false" customHeight="true" outlineLevel="0" collapsed="false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</row>
    <row r="513" customFormat="false" ht="15.75" hidden="false" customHeight="true" outlineLevel="0" collapsed="false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</row>
    <row r="514" customFormat="false" ht="15.75" hidden="false" customHeight="true" outlineLevel="0" collapsed="false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</row>
    <row r="515" customFormat="false" ht="15.75" hidden="false" customHeight="true" outlineLevel="0" collapsed="false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</row>
    <row r="516" customFormat="false" ht="15.75" hidden="false" customHeight="true" outlineLevel="0" collapsed="false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</row>
    <row r="517" customFormat="false" ht="15.75" hidden="false" customHeight="true" outlineLevel="0" collapsed="false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</row>
    <row r="518" customFormat="false" ht="15.75" hidden="false" customHeight="true" outlineLevel="0" collapsed="false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</row>
    <row r="519" customFormat="false" ht="15.75" hidden="false" customHeight="true" outlineLevel="0" collapsed="false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</row>
    <row r="520" customFormat="false" ht="15.75" hidden="false" customHeight="true" outlineLevel="0" collapsed="false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</row>
    <row r="521" customFormat="false" ht="15.75" hidden="false" customHeight="true" outlineLevel="0" collapsed="false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</row>
    <row r="522" customFormat="false" ht="15.75" hidden="false" customHeight="true" outlineLevel="0" collapsed="false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</row>
    <row r="523" customFormat="false" ht="15.75" hidden="false" customHeight="true" outlineLevel="0" collapsed="false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</row>
    <row r="524" customFormat="false" ht="15.75" hidden="false" customHeight="true" outlineLevel="0" collapsed="false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</row>
    <row r="525" customFormat="false" ht="15.75" hidden="false" customHeight="true" outlineLevel="0" collapsed="false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</row>
    <row r="526" customFormat="false" ht="15.75" hidden="false" customHeight="true" outlineLevel="0" collapsed="false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</row>
    <row r="527" customFormat="false" ht="15.75" hidden="false" customHeight="true" outlineLevel="0" collapsed="false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</row>
    <row r="528" customFormat="false" ht="15.75" hidden="false" customHeight="true" outlineLevel="0" collapsed="false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</row>
    <row r="529" customFormat="false" ht="15.75" hidden="false" customHeight="true" outlineLevel="0" collapsed="false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</row>
    <row r="530" customFormat="false" ht="15.75" hidden="false" customHeight="true" outlineLevel="0" collapsed="false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</row>
    <row r="531" customFormat="false" ht="15.75" hidden="false" customHeight="true" outlineLevel="0" collapsed="false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</row>
    <row r="532" customFormat="false" ht="15.75" hidden="false" customHeight="true" outlineLevel="0" collapsed="false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</row>
    <row r="533" customFormat="false" ht="15.75" hidden="false" customHeight="true" outlineLevel="0" collapsed="false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</row>
    <row r="534" customFormat="false" ht="15.75" hidden="false" customHeight="true" outlineLevel="0" collapsed="false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</row>
    <row r="535" customFormat="false" ht="15.75" hidden="false" customHeight="true" outlineLevel="0" collapsed="false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</row>
    <row r="536" customFormat="false" ht="15.75" hidden="false" customHeight="true" outlineLevel="0" collapsed="false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</row>
    <row r="537" customFormat="false" ht="15.75" hidden="false" customHeight="true" outlineLevel="0" collapsed="false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</row>
    <row r="538" customFormat="false" ht="15.75" hidden="false" customHeight="true" outlineLevel="0" collapsed="false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</row>
    <row r="539" customFormat="false" ht="15.75" hidden="false" customHeight="true" outlineLevel="0" collapsed="false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</row>
    <row r="540" customFormat="false" ht="15.75" hidden="false" customHeight="true" outlineLevel="0" collapsed="false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</row>
    <row r="541" customFormat="false" ht="15.75" hidden="false" customHeight="true" outlineLevel="0" collapsed="false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</row>
    <row r="542" customFormat="false" ht="15.75" hidden="false" customHeight="true" outlineLevel="0" collapsed="false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</row>
    <row r="543" customFormat="false" ht="15.75" hidden="false" customHeight="true" outlineLevel="0" collapsed="false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</row>
    <row r="544" customFormat="false" ht="15.75" hidden="false" customHeight="true" outlineLevel="0" collapsed="false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</row>
    <row r="545" customFormat="false" ht="15.75" hidden="false" customHeight="true" outlineLevel="0" collapsed="false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</row>
    <row r="546" customFormat="false" ht="15.75" hidden="false" customHeight="true" outlineLevel="0" collapsed="false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</row>
    <row r="547" customFormat="false" ht="15.75" hidden="false" customHeight="true" outlineLevel="0" collapsed="false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</row>
    <row r="548" customFormat="false" ht="15.75" hidden="false" customHeight="true" outlineLevel="0" collapsed="false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</row>
    <row r="549" customFormat="false" ht="15.75" hidden="false" customHeight="true" outlineLevel="0" collapsed="false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</row>
    <row r="550" customFormat="false" ht="15.75" hidden="false" customHeight="true" outlineLevel="0" collapsed="false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</row>
    <row r="551" customFormat="false" ht="15.75" hidden="false" customHeight="true" outlineLevel="0" collapsed="false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</row>
    <row r="552" customFormat="false" ht="15.75" hidden="false" customHeight="true" outlineLevel="0" collapsed="false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</row>
    <row r="553" customFormat="false" ht="15.75" hidden="false" customHeight="true" outlineLevel="0" collapsed="false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</row>
    <row r="554" customFormat="false" ht="15.75" hidden="false" customHeight="true" outlineLevel="0" collapsed="false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</row>
    <row r="555" customFormat="false" ht="15.75" hidden="false" customHeight="true" outlineLevel="0" collapsed="false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</row>
    <row r="556" customFormat="false" ht="15.75" hidden="false" customHeight="true" outlineLevel="0" collapsed="false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</row>
    <row r="557" customFormat="false" ht="15.75" hidden="false" customHeight="true" outlineLevel="0" collapsed="false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</row>
    <row r="558" customFormat="false" ht="15.75" hidden="false" customHeight="true" outlineLevel="0" collapsed="false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</row>
    <row r="559" customFormat="false" ht="15.75" hidden="false" customHeight="true" outlineLevel="0" collapsed="false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</row>
    <row r="560" customFormat="false" ht="15.75" hidden="false" customHeight="true" outlineLevel="0" collapsed="false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</row>
    <row r="561" customFormat="false" ht="15.75" hidden="false" customHeight="true" outlineLevel="0" collapsed="false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</row>
    <row r="562" customFormat="false" ht="15.75" hidden="false" customHeight="true" outlineLevel="0" collapsed="false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</row>
    <row r="563" customFormat="false" ht="15.75" hidden="false" customHeight="true" outlineLevel="0" collapsed="false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</row>
    <row r="564" customFormat="false" ht="15.75" hidden="false" customHeight="true" outlineLevel="0" collapsed="false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</row>
    <row r="565" customFormat="false" ht="15.75" hidden="false" customHeight="true" outlineLevel="0" collapsed="false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</row>
    <row r="566" customFormat="false" ht="15.75" hidden="false" customHeight="true" outlineLevel="0" collapsed="false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</row>
    <row r="567" customFormat="false" ht="15.75" hidden="false" customHeight="true" outlineLevel="0" collapsed="false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</row>
    <row r="568" customFormat="false" ht="15.75" hidden="false" customHeight="true" outlineLevel="0" collapsed="false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</row>
    <row r="569" customFormat="false" ht="15.75" hidden="false" customHeight="true" outlineLevel="0" collapsed="false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</row>
    <row r="570" customFormat="false" ht="15.75" hidden="false" customHeight="true" outlineLevel="0" collapsed="false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</row>
    <row r="571" customFormat="false" ht="15.75" hidden="false" customHeight="true" outlineLevel="0" collapsed="false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</row>
    <row r="572" customFormat="false" ht="15.75" hidden="false" customHeight="true" outlineLevel="0" collapsed="false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</row>
    <row r="573" customFormat="false" ht="15.75" hidden="false" customHeight="true" outlineLevel="0" collapsed="false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</row>
    <row r="574" customFormat="false" ht="15.75" hidden="false" customHeight="true" outlineLevel="0" collapsed="false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</row>
    <row r="575" customFormat="false" ht="15.75" hidden="false" customHeight="true" outlineLevel="0" collapsed="false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</row>
    <row r="576" customFormat="false" ht="15.75" hidden="false" customHeight="true" outlineLevel="0" collapsed="false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</row>
    <row r="577" customFormat="false" ht="15.75" hidden="false" customHeight="true" outlineLevel="0" collapsed="false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</row>
    <row r="578" customFormat="false" ht="15.75" hidden="false" customHeight="true" outlineLevel="0" collapsed="false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</row>
    <row r="579" customFormat="false" ht="15.75" hidden="false" customHeight="true" outlineLevel="0" collapsed="false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</row>
    <row r="580" customFormat="false" ht="15.75" hidden="false" customHeight="true" outlineLevel="0" collapsed="false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</row>
    <row r="581" customFormat="false" ht="15.75" hidden="false" customHeight="true" outlineLevel="0" collapsed="false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</row>
    <row r="582" customFormat="false" ht="15.75" hidden="false" customHeight="true" outlineLevel="0" collapsed="false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</row>
    <row r="583" customFormat="false" ht="15.75" hidden="false" customHeight="true" outlineLevel="0" collapsed="false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</row>
    <row r="584" customFormat="false" ht="15.75" hidden="false" customHeight="true" outlineLevel="0" collapsed="false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</row>
    <row r="585" customFormat="false" ht="15.75" hidden="false" customHeight="true" outlineLevel="0" collapsed="false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</row>
    <row r="586" customFormat="false" ht="15.75" hidden="false" customHeight="true" outlineLevel="0" collapsed="false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</row>
    <row r="587" customFormat="false" ht="15.75" hidden="false" customHeight="true" outlineLevel="0" collapsed="false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</row>
    <row r="588" customFormat="false" ht="15.75" hidden="false" customHeight="true" outlineLevel="0" collapsed="false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</row>
    <row r="589" customFormat="false" ht="15.75" hidden="false" customHeight="true" outlineLevel="0" collapsed="false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</row>
    <row r="590" customFormat="false" ht="15.75" hidden="false" customHeight="true" outlineLevel="0" collapsed="false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</row>
    <row r="591" customFormat="false" ht="15.75" hidden="false" customHeight="true" outlineLevel="0" collapsed="false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</row>
    <row r="592" customFormat="false" ht="15.75" hidden="false" customHeight="true" outlineLevel="0" collapsed="false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</row>
    <row r="593" customFormat="false" ht="15.75" hidden="false" customHeight="true" outlineLevel="0" collapsed="false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</row>
    <row r="594" customFormat="false" ht="15.75" hidden="false" customHeight="true" outlineLevel="0" collapsed="false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</row>
    <row r="595" customFormat="false" ht="15.75" hidden="false" customHeight="true" outlineLevel="0" collapsed="false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</row>
    <row r="596" customFormat="false" ht="15.75" hidden="false" customHeight="true" outlineLevel="0" collapsed="false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</row>
    <row r="597" customFormat="false" ht="15.75" hidden="false" customHeight="true" outlineLevel="0" collapsed="false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</row>
    <row r="598" customFormat="false" ht="15.75" hidden="false" customHeight="true" outlineLevel="0" collapsed="false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</row>
    <row r="599" customFormat="false" ht="15.75" hidden="false" customHeight="true" outlineLevel="0" collapsed="false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</row>
    <row r="600" customFormat="false" ht="15.75" hidden="false" customHeight="true" outlineLevel="0" collapsed="false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</row>
    <row r="601" customFormat="false" ht="15.75" hidden="false" customHeight="true" outlineLevel="0" collapsed="false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</row>
    <row r="602" customFormat="false" ht="15.75" hidden="false" customHeight="true" outlineLevel="0" collapsed="false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</row>
    <row r="603" customFormat="false" ht="15.75" hidden="false" customHeight="true" outlineLevel="0" collapsed="false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</row>
    <row r="604" customFormat="false" ht="15.75" hidden="false" customHeight="true" outlineLevel="0" collapsed="false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</row>
    <row r="605" customFormat="false" ht="15.75" hidden="false" customHeight="true" outlineLevel="0" collapsed="false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</row>
    <row r="606" customFormat="false" ht="15.75" hidden="false" customHeight="true" outlineLevel="0" collapsed="false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</row>
    <row r="607" customFormat="false" ht="15.75" hidden="false" customHeight="true" outlineLevel="0" collapsed="false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</row>
    <row r="608" customFormat="false" ht="15.75" hidden="false" customHeight="true" outlineLevel="0" collapsed="false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</row>
    <row r="609" customFormat="false" ht="15.75" hidden="false" customHeight="true" outlineLevel="0" collapsed="false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</row>
    <row r="610" customFormat="false" ht="15.75" hidden="false" customHeight="true" outlineLevel="0" collapsed="false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</row>
    <row r="611" customFormat="false" ht="15.75" hidden="false" customHeight="true" outlineLevel="0" collapsed="false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</row>
    <row r="612" customFormat="false" ht="15.75" hidden="false" customHeight="true" outlineLevel="0" collapsed="false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</row>
    <row r="613" customFormat="false" ht="15.75" hidden="false" customHeight="true" outlineLevel="0" collapsed="false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</row>
    <row r="614" customFormat="false" ht="15.75" hidden="false" customHeight="true" outlineLevel="0" collapsed="false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</row>
    <row r="615" customFormat="false" ht="15.75" hidden="false" customHeight="true" outlineLevel="0" collapsed="false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</row>
    <row r="616" customFormat="false" ht="15.75" hidden="false" customHeight="true" outlineLevel="0" collapsed="false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</row>
    <row r="617" customFormat="false" ht="15.75" hidden="false" customHeight="true" outlineLevel="0" collapsed="false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</row>
    <row r="618" customFormat="false" ht="15.75" hidden="false" customHeight="true" outlineLevel="0" collapsed="false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</row>
    <row r="619" customFormat="false" ht="15.75" hidden="false" customHeight="true" outlineLevel="0" collapsed="false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</row>
    <row r="620" customFormat="false" ht="15.75" hidden="false" customHeight="true" outlineLevel="0" collapsed="false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</row>
    <row r="621" customFormat="false" ht="15.75" hidden="false" customHeight="true" outlineLevel="0" collapsed="false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</row>
    <row r="622" customFormat="false" ht="15.75" hidden="false" customHeight="true" outlineLevel="0" collapsed="false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</row>
    <row r="623" customFormat="false" ht="15.75" hidden="false" customHeight="true" outlineLevel="0" collapsed="false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</row>
    <row r="624" customFormat="false" ht="15.75" hidden="false" customHeight="true" outlineLevel="0" collapsed="false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</row>
    <row r="625" customFormat="false" ht="15.75" hidden="false" customHeight="true" outlineLevel="0" collapsed="false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</row>
    <row r="626" customFormat="false" ht="15.75" hidden="false" customHeight="true" outlineLevel="0" collapsed="false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</row>
    <row r="627" customFormat="false" ht="15.75" hidden="false" customHeight="true" outlineLevel="0" collapsed="false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</row>
    <row r="628" customFormat="false" ht="15.75" hidden="false" customHeight="true" outlineLevel="0" collapsed="false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</row>
    <row r="629" customFormat="false" ht="15.75" hidden="false" customHeight="true" outlineLevel="0" collapsed="false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</row>
    <row r="630" customFormat="false" ht="15.75" hidden="false" customHeight="true" outlineLevel="0" collapsed="false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</row>
    <row r="631" customFormat="false" ht="15.75" hidden="false" customHeight="true" outlineLevel="0" collapsed="false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</row>
    <row r="632" customFormat="false" ht="15.75" hidden="false" customHeight="true" outlineLevel="0" collapsed="false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</row>
    <row r="633" customFormat="false" ht="15.75" hidden="false" customHeight="true" outlineLevel="0" collapsed="false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</row>
    <row r="634" customFormat="false" ht="15.75" hidden="false" customHeight="true" outlineLevel="0" collapsed="false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</row>
    <row r="635" customFormat="false" ht="15.75" hidden="false" customHeight="true" outlineLevel="0" collapsed="false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</row>
    <row r="636" customFormat="false" ht="15.75" hidden="false" customHeight="true" outlineLevel="0" collapsed="false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</row>
    <row r="637" customFormat="false" ht="15.75" hidden="false" customHeight="true" outlineLevel="0" collapsed="false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</row>
    <row r="638" customFormat="false" ht="15.75" hidden="false" customHeight="true" outlineLevel="0" collapsed="false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</row>
    <row r="639" customFormat="false" ht="15.75" hidden="false" customHeight="true" outlineLevel="0" collapsed="false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</row>
    <row r="640" customFormat="false" ht="15.75" hidden="false" customHeight="true" outlineLevel="0" collapsed="false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</row>
    <row r="641" customFormat="false" ht="15.75" hidden="false" customHeight="true" outlineLevel="0" collapsed="false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</row>
    <row r="642" customFormat="false" ht="15.75" hidden="false" customHeight="true" outlineLevel="0" collapsed="false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</row>
    <row r="643" customFormat="false" ht="15.75" hidden="false" customHeight="true" outlineLevel="0" collapsed="false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</row>
    <row r="644" customFormat="false" ht="15.75" hidden="false" customHeight="true" outlineLevel="0" collapsed="false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</row>
    <row r="645" customFormat="false" ht="15.75" hidden="false" customHeight="true" outlineLevel="0" collapsed="false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</row>
    <row r="646" customFormat="false" ht="15.75" hidden="false" customHeight="true" outlineLevel="0" collapsed="false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</row>
    <row r="647" customFormat="false" ht="15.75" hidden="false" customHeight="true" outlineLevel="0" collapsed="false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</row>
    <row r="648" customFormat="false" ht="15.75" hidden="false" customHeight="true" outlineLevel="0" collapsed="false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</row>
    <row r="649" customFormat="false" ht="15.75" hidden="false" customHeight="true" outlineLevel="0" collapsed="false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</row>
    <row r="650" customFormat="false" ht="15.75" hidden="false" customHeight="true" outlineLevel="0" collapsed="false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</row>
    <row r="651" customFormat="false" ht="15.75" hidden="false" customHeight="true" outlineLevel="0" collapsed="false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</row>
    <row r="652" customFormat="false" ht="15.75" hidden="false" customHeight="true" outlineLevel="0" collapsed="false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</row>
    <row r="653" customFormat="false" ht="15.75" hidden="false" customHeight="true" outlineLevel="0" collapsed="false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</row>
    <row r="654" customFormat="false" ht="15.75" hidden="false" customHeight="true" outlineLevel="0" collapsed="false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</row>
    <row r="655" customFormat="false" ht="15.75" hidden="false" customHeight="true" outlineLevel="0" collapsed="false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</row>
    <row r="656" customFormat="false" ht="15.75" hidden="false" customHeight="true" outlineLevel="0" collapsed="false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</row>
    <row r="657" customFormat="false" ht="15.75" hidden="false" customHeight="true" outlineLevel="0" collapsed="false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</row>
    <row r="658" customFormat="false" ht="15.75" hidden="false" customHeight="true" outlineLevel="0" collapsed="false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</row>
    <row r="659" customFormat="false" ht="15.75" hidden="false" customHeight="true" outlineLevel="0" collapsed="false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</row>
    <row r="660" customFormat="false" ht="15.75" hidden="false" customHeight="true" outlineLevel="0" collapsed="false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</row>
    <row r="661" customFormat="false" ht="15.75" hidden="false" customHeight="true" outlineLevel="0" collapsed="false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</row>
    <row r="662" customFormat="false" ht="15.75" hidden="false" customHeight="true" outlineLevel="0" collapsed="false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</row>
    <row r="663" customFormat="false" ht="15.75" hidden="false" customHeight="true" outlineLevel="0" collapsed="false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</row>
    <row r="664" customFormat="false" ht="15.75" hidden="false" customHeight="true" outlineLevel="0" collapsed="false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</row>
    <row r="665" customFormat="false" ht="15.75" hidden="false" customHeight="true" outlineLevel="0" collapsed="false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</row>
    <row r="666" customFormat="false" ht="15.75" hidden="false" customHeight="true" outlineLevel="0" collapsed="false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</row>
    <row r="667" customFormat="false" ht="15.75" hidden="false" customHeight="true" outlineLevel="0" collapsed="false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</row>
    <row r="668" customFormat="false" ht="15.75" hidden="false" customHeight="true" outlineLevel="0" collapsed="false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</row>
    <row r="669" customFormat="false" ht="15.75" hidden="false" customHeight="true" outlineLevel="0" collapsed="false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</row>
    <row r="670" customFormat="false" ht="15.75" hidden="false" customHeight="true" outlineLevel="0" collapsed="false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</row>
    <row r="671" customFormat="false" ht="15.75" hidden="false" customHeight="true" outlineLevel="0" collapsed="false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</row>
    <row r="672" customFormat="false" ht="15.75" hidden="false" customHeight="true" outlineLevel="0" collapsed="false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</row>
    <row r="673" customFormat="false" ht="15.75" hidden="false" customHeight="true" outlineLevel="0" collapsed="false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</row>
    <row r="674" customFormat="false" ht="15.75" hidden="false" customHeight="true" outlineLevel="0" collapsed="false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</row>
    <row r="675" customFormat="false" ht="15.75" hidden="false" customHeight="true" outlineLevel="0" collapsed="false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</row>
    <row r="676" customFormat="false" ht="15.75" hidden="false" customHeight="true" outlineLevel="0" collapsed="false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</row>
    <row r="677" customFormat="false" ht="15.75" hidden="false" customHeight="true" outlineLevel="0" collapsed="false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</row>
    <row r="678" customFormat="false" ht="15.75" hidden="false" customHeight="true" outlineLevel="0" collapsed="false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</row>
    <row r="679" customFormat="false" ht="15.75" hidden="false" customHeight="true" outlineLevel="0" collapsed="false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</row>
    <row r="680" customFormat="false" ht="15.75" hidden="false" customHeight="true" outlineLevel="0" collapsed="false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</row>
    <row r="681" customFormat="false" ht="15.75" hidden="false" customHeight="true" outlineLevel="0" collapsed="false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</row>
    <row r="682" customFormat="false" ht="15.75" hidden="false" customHeight="true" outlineLevel="0" collapsed="false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</row>
    <row r="683" customFormat="false" ht="15.75" hidden="false" customHeight="true" outlineLevel="0" collapsed="false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</row>
    <row r="684" customFormat="false" ht="15.75" hidden="false" customHeight="true" outlineLevel="0" collapsed="false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</row>
    <row r="685" customFormat="false" ht="15.75" hidden="false" customHeight="true" outlineLevel="0" collapsed="false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</row>
    <row r="686" customFormat="false" ht="15.75" hidden="false" customHeight="true" outlineLevel="0" collapsed="false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</row>
    <row r="687" customFormat="false" ht="15.75" hidden="false" customHeight="true" outlineLevel="0" collapsed="false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</row>
    <row r="688" customFormat="false" ht="15.75" hidden="false" customHeight="true" outlineLevel="0" collapsed="false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</row>
    <row r="689" customFormat="false" ht="15.75" hidden="false" customHeight="true" outlineLevel="0" collapsed="false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</row>
    <row r="690" customFormat="false" ht="15.75" hidden="false" customHeight="true" outlineLevel="0" collapsed="false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</row>
    <row r="691" customFormat="false" ht="15.75" hidden="false" customHeight="true" outlineLevel="0" collapsed="false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</row>
    <row r="692" customFormat="false" ht="15.75" hidden="false" customHeight="true" outlineLevel="0" collapsed="false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</row>
    <row r="693" customFormat="false" ht="15.75" hidden="false" customHeight="true" outlineLevel="0" collapsed="false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</row>
    <row r="694" customFormat="false" ht="15.75" hidden="false" customHeight="true" outlineLevel="0" collapsed="false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</row>
    <row r="695" customFormat="false" ht="15.75" hidden="false" customHeight="true" outlineLevel="0" collapsed="false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</row>
    <row r="696" customFormat="false" ht="15.75" hidden="false" customHeight="true" outlineLevel="0" collapsed="false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</row>
    <row r="697" customFormat="false" ht="15.75" hidden="false" customHeight="true" outlineLevel="0" collapsed="false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</row>
    <row r="698" customFormat="false" ht="15.75" hidden="false" customHeight="true" outlineLevel="0" collapsed="false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</row>
    <row r="699" customFormat="false" ht="15.75" hidden="false" customHeight="true" outlineLevel="0" collapsed="false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</row>
    <row r="700" customFormat="false" ht="15.75" hidden="false" customHeight="true" outlineLevel="0" collapsed="false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</row>
    <row r="701" customFormat="false" ht="15.75" hidden="false" customHeight="true" outlineLevel="0" collapsed="false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</row>
    <row r="702" customFormat="false" ht="15.75" hidden="false" customHeight="true" outlineLevel="0" collapsed="false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</row>
    <row r="703" customFormat="false" ht="15.75" hidden="false" customHeight="true" outlineLevel="0" collapsed="false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</row>
    <row r="704" customFormat="false" ht="15.75" hidden="false" customHeight="true" outlineLevel="0" collapsed="false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</row>
    <row r="705" customFormat="false" ht="15.75" hidden="false" customHeight="true" outlineLevel="0" collapsed="false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</row>
    <row r="706" customFormat="false" ht="15.75" hidden="false" customHeight="true" outlineLevel="0" collapsed="false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</row>
    <row r="707" customFormat="false" ht="15.75" hidden="false" customHeight="true" outlineLevel="0" collapsed="false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</row>
    <row r="708" customFormat="false" ht="15.75" hidden="false" customHeight="true" outlineLevel="0" collapsed="false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</row>
    <row r="709" customFormat="false" ht="15.75" hidden="false" customHeight="true" outlineLevel="0" collapsed="false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</row>
    <row r="710" customFormat="false" ht="15.75" hidden="false" customHeight="true" outlineLevel="0" collapsed="false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</row>
    <row r="711" customFormat="false" ht="15.75" hidden="false" customHeight="true" outlineLevel="0" collapsed="false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</row>
    <row r="712" customFormat="false" ht="15.75" hidden="false" customHeight="true" outlineLevel="0" collapsed="false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</row>
    <row r="713" customFormat="false" ht="15.75" hidden="false" customHeight="true" outlineLevel="0" collapsed="false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</row>
    <row r="714" customFormat="false" ht="15.75" hidden="false" customHeight="true" outlineLevel="0" collapsed="false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</row>
    <row r="715" customFormat="false" ht="15.75" hidden="false" customHeight="true" outlineLevel="0" collapsed="false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</row>
    <row r="716" customFormat="false" ht="15.75" hidden="false" customHeight="true" outlineLevel="0" collapsed="false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</row>
    <row r="717" customFormat="false" ht="15.75" hidden="false" customHeight="true" outlineLevel="0" collapsed="false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</row>
    <row r="718" customFormat="false" ht="15.75" hidden="false" customHeight="true" outlineLevel="0" collapsed="false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</row>
    <row r="719" customFormat="false" ht="15.75" hidden="false" customHeight="true" outlineLevel="0" collapsed="false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</row>
    <row r="720" customFormat="false" ht="15.75" hidden="false" customHeight="true" outlineLevel="0" collapsed="false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</row>
    <row r="721" customFormat="false" ht="15.75" hidden="false" customHeight="true" outlineLevel="0" collapsed="false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</row>
    <row r="722" customFormat="false" ht="15.75" hidden="false" customHeight="true" outlineLevel="0" collapsed="false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</row>
    <row r="723" customFormat="false" ht="15.75" hidden="false" customHeight="true" outlineLevel="0" collapsed="false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</row>
    <row r="724" customFormat="false" ht="15.75" hidden="false" customHeight="true" outlineLevel="0" collapsed="false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</row>
    <row r="725" customFormat="false" ht="15.75" hidden="false" customHeight="true" outlineLevel="0" collapsed="false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</row>
    <row r="726" customFormat="false" ht="15.75" hidden="false" customHeight="true" outlineLevel="0" collapsed="false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</row>
    <row r="727" customFormat="false" ht="15.75" hidden="false" customHeight="true" outlineLevel="0" collapsed="false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</row>
    <row r="728" customFormat="false" ht="15.75" hidden="false" customHeight="true" outlineLevel="0" collapsed="false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</row>
    <row r="729" customFormat="false" ht="15.75" hidden="false" customHeight="true" outlineLevel="0" collapsed="false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</row>
    <row r="730" customFormat="false" ht="15.75" hidden="false" customHeight="true" outlineLevel="0" collapsed="false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</row>
    <row r="731" customFormat="false" ht="15.75" hidden="false" customHeight="true" outlineLevel="0" collapsed="false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</row>
    <row r="732" customFormat="false" ht="15.75" hidden="false" customHeight="true" outlineLevel="0" collapsed="false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</row>
    <row r="733" customFormat="false" ht="15.75" hidden="false" customHeight="true" outlineLevel="0" collapsed="false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</row>
    <row r="734" customFormat="false" ht="15.75" hidden="false" customHeight="true" outlineLevel="0" collapsed="false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</row>
    <row r="735" customFormat="false" ht="15.75" hidden="false" customHeight="true" outlineLevel="0" collapsed="false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</row>
    <row r="736" customFormat="false" ht="15.75" hidden="false" customHeight="true" outlineLevel="0" collapsed="false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</row>
    <row r="737" customFormat="false" ht="15.75" hidden="false" customHeight="true" outlineLevel="0" collapsed="false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</row>
    <row r="738" customFormat="false" ht="15.75" hidden="false" customHeight="true" outlineLevel="0" collapsed="false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</row>
    <row r="739" customFormat="false" ht="15.75" hidden="false" customHeight="true" outlineLevel="0" collapsed="false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</row>
    <row r="740" customFormat="false" ht="15.75" hidden="false" customHeight="true" outlineLevel="0" collapsed="false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</row>
    <row r="741" customFormat="false" ht="15.75" hidden="false" customHeight="true" outlineLevel="0" collapsed="false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</row>
    <row r="742" customFormat="false" ht="15.75" hidden="false" customHeight="true" outlineLevel="0" collapsed="false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</row>
    <row r="743" customFormat="false" ht="15.75" hidden="false" customHeight="true" outlineLevel="0" collapsed="false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</row>
    <row r="744" customFormat="false" ht="15.75" hidden="false" customHeight="true" outlineLevel="0" collapsed="false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</row>
    <row r="745" customFormat="false" ht="15.75" hidden="false" customHeight="true" outlineLevel="0" collapsed="false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</row>
    <row r="746" customFormat="false" ht="15.75" hidden="false" customHeight="true" outlineLevel="0" collapsed="false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</row>
    <row r="747" customFormat="false" ht="15.75" hidden="false" customHeight="true" outlineLevel="0" collapsed="false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</row>
    <row r="748" customFormat="false" ht="15.75" hidden="false" customHeight="true" outlineLevel="0" collapsed="false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</row>
    <row r="749" customFormat="false" ht="15.75" hidden="false" customHeight="true" outlineLevel="0" collapsed="false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</row>
    <row r="750" customFormat="false" ht="15.75" hidden="false" customHeight="true" outlineLevel="0" collapsed="false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</row>
    <row r="751" customFormat="false" ht="15.75" hidden="false" customHeight="true" outlineLevel="0" collapsed="false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</row>
    <row r="752" customFormat="false" ht="15.75" hidden="false" customHeight="true" outlineLevel="0" collapsed="false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</row>
    <row r="753" customFormat="false" ht="15.75" hidden="false" customHeight="true" outlineLevel="0" collapsed="false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</row>
    <row r="754" customFormat="false" ht="15.75" hidden="false" customHeight="true" outlineLevel="0" collapsed="false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</row>
    <row r="755" customFormat="false" ht="15.75" hidden="false" customHeight="true" outlineLevel="0" collapsed="false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</row>
    <row r="756" customFormat="false" ht="15.75" hidden="false" customHeight="true" outlineLevel="0" collapsed="false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</row>
    <row r="757" customFormat="false" ht="15.75" hidden="false" customHeight="true" outlineLevel="0" collapsed="false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</row>
    <row r="758" customFormat="false" ht="15.75" hidden="false" customHeight="true" outlineLevel="0" collapsed="false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</row>
    <row r="759" customFormat="false" ht="15.75" hidden="false" customHeight="true" outlineLevel="0" collapsed="false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</row>
    <row r="760" customFormat="false" ht="15.75" hidden="false" customHeight="true" outlineLevel="0" collapsed="false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</row>
    <row r="761" customFormat="false" ht="15.75" hidden="false" customHeight="true" outlineLevel="0" collapsed="false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</row>
    <row r="762" customFormat="false" ht="15.75" hidden="false" customHeight="true" outlineLevel="0" collapsed="false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</row>
    <row r="763" customFormat="false" ht="15.75" hidden="false" customHeight="true" outlineLevel="0" collapsed="false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</row>
    <row r="764" customFormat="false" ht="15.75" hidden="false" customHeight="true" outlineLevel="0" collapsed="false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</row>
    <row r="765" customFormat="false" ht="15.75" hidden="false" customHeight="true" outlineLevel="0" collapsed="false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</row>
    <row r="766" customFormat="false" ht="15.75" hidden="false" customHeight="true" outlineLevel="0" collapsed="false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</row>
    <row r="767" customFormat="false" ht="15.75" hidden="false" customHeight="true" outlineLevel="0" collapsed="false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</row>
    <row r="768" customFormat="false" ht="15.75" hidden="false" customHeight="true" outlineLevel="0" collapsed="false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</row>
    <row r="769" customFormat="false" ht="15.75" hidden="false" customHeight="true" outlineLevel="0" collapsed="false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</row>
    <row r="770" customFormat="false" ht="15.75" hidden="false" customHeight="true" outlineLevel="0" collapsed="false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</row>
    <row r="771" customFormat="false" ht="15.75" hidden="false" customHeight="true" outlineLevel="0" collapsed="false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</row>
    <row r="772" customFormat="false" ht="15.75" hidden="false" customHeight="true" outlineLevel="0" collapsed="false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</row>
    <row r="773" customFormat="false" ht="15.75" hidden="false" customHeight="true" outlineLevel="0" collapsed="false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</row>
    <row r="774" customFormat="false" ht="15.75" hidden="false" customHeight="true" outlineLevel="0" collapsed="false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</row>
    <row r="775" customFormat="false" ht="15.75" hidden="false" customHeight="true" outlineLevel="0" collapsed="false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</row>
    <row r="776" customFormat="false" ht="15.75" hidden="false" customHeight="true" outlineLevel="0" collapsed="false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</row>
    <row r="777" customFormat="false" ht="15.75" hidden="false" customHeight="true" outlineLevel="0" collapsed="false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</row>
    <row r="778" customFormat="false" ht="15.75" hidden="false" customHeight="true" outlineLevel="0" collapsed="false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</row>
    <row r="779" customFormat="false" ht="15.75" hidden="false" customHeight="true" outlineLevel="0" collapsed="false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</row>
    <row r="780" customFormat="false" ht="15.75" hidden="false" customHeight="true" outlineLevel="0" collapsed="false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</row>
    <row r="781" customFormat="false" ht="15.75" hidden="false" customHeight="true" outlineLevel="0" collapsed="false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</row>
    <row r="782" customFormat="false" ht="15.75" hidden="false" customHeight="true" outlineLevel="0" collapsed="false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</row>
    <row r="783" customFormat="false" ht="15.75" hidden="false" customHeight="true" outlineLevel="0" collapsed="false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</row>
    <row r="784" customFormat="false" ht="15.75" hidden="false" customHeight="true" outlineLevel="0" collapsed="false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</row>
    <row r="785" customFormat="false" ht="15.75" hidden="false" customHeight="true" outlineLevel="0" collapsed="false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</row>
    <row r="786" customFormat="false" ht="15.75" hidden="false" customHeight="true" outlineLevel="0" collapsed="false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</row>
    <row r="787" customFormat="false" ht="15.75" hidden="false" customHeight="true" outlineLevel="0" collapsed="false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</row>
    <row r="788" customFormat="false" ht="15.75" hidden="false" customHeight="true" outlineLevel="0" collapsed="false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</row>
    <row r="789" customFormat="false" ht="15.75" hidden="false" customHeight="true" outlineLevel="0" collapsed="false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</row>
    <row r="790" customFormat="false" ht="15.75" hidden="false" customHeight="true" outlineLevel="0" collapsed="false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</row>
    <row r="791" customFormat="false" ht="15.75" hidden="false" customHeight="true" outlineLevel="0" collapsed="false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</row>
    <row r="792" customFormat="false" ht="15.75" hidden="false" customHeight="true" outlineLevel="0" collapsed="false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</row>
    <row r="793" customFormat="false" ht="15.75" hidden="false" customHeight="true" outlineLevel="0" collapsed="false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</row>
    <row r="794" customFormat="false" ht="15.75" hidden="false" customHeight="true" outlineLevel="0" collapsed="false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</row>
    <row r="795" customFormat="false" ht="15.75" hidden="false" customHeight="true" outlineLevel="0" collapsed="false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</row>
    <row r="796" customFormat="false" ht="15.75" hidden="false" customHeight="true" outlineLevel="0" collapsed="false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</row>
    <row r="797" customFormat="false" ht="15.75" hidden="false" customHeight="true" outlineLevel="0" collapsed="false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</row>
    <row r="798" customFormat="false" ht="15.75" hidden="false" customHeight="true" outlineLevel="0" collapsed="false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</row>
    <row r="799" customFormat="false" ht="15.75" hidden="false" customHeight="true" outlineLevel="0" collapsed="false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</row>
    <row r="800" customFormat="false" ht="15.75" hidden="false" customHeight="true" outlineLevel="0" collapsed="false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</row>
    <row r="801" customFormat="false" ht="15.75" hidden="false" customHeight="true" outlineLevel="0" collapsed="false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</row>
    <row r="802" customFormat="false" ht="15.75" hidden="false" customHeight="true" outlineLevel="0" collapsed="false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</row>
    <row r="803" customFormat="false" ht="15.75" hidden="false" customHeight="true" outlineLevel="0" collapsed="false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</row>
    <row r="804" customFormat="false" ht="15.75" hidden="false" customHeight="true" outlineLevel="0" collapsed="false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</row>
    <row r="805" customFormat="false" ht="15.75" hidden="false" customHeight="true" outlineLevel="0" collapsed="false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</row>
    <row r="806" customFormat="false" ht="15.75" hidden="false" customHeight="true" outlineLevel="0" collapsed="false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</row>
    <row r="807" customFormat="false" ht="15.75" hidden="false" customHeight="true" outlineLevel="0" collapsed="false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</row>
    <row r="808" customFormat="false" ht="15.75" hidden="false" customHeight="true" outlineLevel="0" collapsed="false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</row>
    <row r="809" customFormat="false" ht="15.75" hidden="false" customHeight="true" outlineLevel="0" collapsed="false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</row>
    <row r="810" customFormat="false" ht="15.75" hidden="false" customHeight="true" outlineLevel="0" collapsed="false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</row>
    <row r="811" customFormat="false" ht="15.75" hidden="false" customHeight="true" outlineLevel="0" collapsed="false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</row>
    <row r="812" customFormat="false" ht="15.75" hidden="false" customHeight="true" outlineLevel="0" collapsed="false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</row>
    <row r="813" customFormat="false" ht="15.75" hidden="false" customHeight="true" outlineLevel="0" collapsed="false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</row>
    <row r="814" customFormat="false" ht="15.75" hidden="false" customHeight="true" outlineLevel="0" collapsed="false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</row>
    <row r="815" customFormat="false" ht="15.75" hidden="false" customHeight="true" outlineLevel="0" collapsed="false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</row>
    <row r="816" customFormat="false" ht="15.75" hidden="false" customHeight="true" outlineLevel="0" collapsed="false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</row>
    <row r="817" customFormat="false" ht="15.75" hidden="false" customHeight="true" outlineLevel="0" collapsed="false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</row>
    <row r="818" customFormat="false" ht="15.75" hidden="false" customHeight="true" outlineLevel="0" collapsed="false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</row>
    <row r="819" customFormat="false" ht="15.75" hidden="false" customHeight="true" outlineLevel="0" collapsed="false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</row>
    <row r="820" customFormat="false" ht="15.75" hidden="false" customHeight="true" outlineLevel="0" collapsed="false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</row>
    <row r="821" customFormat="false" ht="15.75" hidden="false" customHeight="true" outlineLevel="0" collapsed="false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</row>
    <row r="822" customFormat="false" ht="15.75" hidden="false" customHeight="true" outlineLevel="0" collapsed="false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</row>
    <row r="823" customFormat="false" ht="15.75" hidden="false" customHeight="true" outlineLevel="0" collapsed="false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</row>
    <row r="824" customFormat="false" ht="15.75" hidden="false" customHeight="true" outlineLevel="0" collapsed="false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</row>
    <row r="825" customFormat="false" ht="15.75" hidden="false" customHeight="true" outlineLevel="0" collapsed="false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</row>
    <row r="826" customFormat="false" ht="15.75" hidden="false" customHeight="true" outlineLevel="0" collapsed="false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</row>
    <row r="827" customFormat="false" ht="15.75" hidden="false" customHeight="true" outlineLevel="0" collapsed="false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</row>
    <row r="828" customFormat="false" ht="15.75" hidden="false" customHeight="true" outlineLevel="0" collapsed="false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</row>
    <row r="829" customFormat="false" ht="15.75" hidden="false" customHeight="true" outlineLevel="0" collapsed="false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</row>
    <row r="830" customFormat="false" ht="15.75" hidden="false" customHeight="true" outlineLevel="0" collapsed="false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</row>
    <row r="831" customFormat="false" ht="15.75" hidden="false" customHeight="true" outlineLevel="0" collapsed="false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</row>
    <row r="832" customFormat="false" ht="15.75" hidden="false" customHeight="true" outlineLevel="0" collapsed="false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</row>
    <row r="833" customFormat="false" ht="15.75" hidden="false" customHeight="true" outlineLevel="0" collapsed="false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</row>
    <row r="834" customFormat="false" ht="15.75" hidden="false" customHeight="true" outlineLevel="0" collapsed="false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</row>
    <row r="835" customFormat="false" ht="15.75" hidden="false" customHeight="true" outlineLevel="0" collapsed="false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</row>
    <row r="836" customFormat="false" ht="15.75" hidden="false" customHeight="true" outlineLevel="0" collapsed="false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</row>
    <row r="837" customFormat="false" ht="15.75" hidden="false" customHeight="true" outlineLevel="0" collapsed="false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</row>
    <row r="838" customFormat="false" ht="15.75" hidden="false" customHeight="true" outlineLevel="0" collapsed="false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</row>
    <row r="839" customFormat="false" ht="15.75" hidden="false" customHeight="true" outlineLevel="0" collapsed="false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</row>
    <row r="840" customFormat="false" ht="15.75" hidden="false" customHeight="true" outlineLevel="0" collapsed="false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</row>
    <row r="841" customFormat="false" ht="15.75" hidden="false" customHeight="true" outlineLevel="0" collapsed="false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</row>
    <row r="842" customFormat="false" ht="15.75" hidden="false" customHeight="true" outlineLevel="0" collapsed="false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</row>
    <row r="843" customFormat="false" ht="15.75" hidden="false" customHeight="true" outlineLevel="0" collapsed="false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</row>
    <row r="844" customFormat="false" ht="15.75" hidden="false" customHeight="true" outlineLevel="0" collapsed="false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</row>
    <row r="845" customFormat="false" ht="15.75" hidden="false" customHeight="true" outlineLevel="0" collapsed="false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</row>
    <row r="846" customFormat="false" ht="15.75" hidden="false" customHeight="true" outlineLevel="0" collapsed="false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</row>
    <row r="847" customFormat="false" ht="15.75" hidden="false" customHeight="true" outlineLevel="0" collapsed="false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</row>
    <row r="848" customFormat="false" ht="15.75" hidden="false" customHeight="true" outlineLevel="0" collapsed="false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</row>
    <row r="849" customFormat="false" ht="15.75" hidden="false" customHeight="true" outlineLevel="0" collapsed="false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</row>
    <row r="850" customFormat="false" ht="15.75" hidden="false" customHeight="true" outlineLevel="0" collapsed="false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</row>
    <row r="851" customFormat="false" ht="15.75" hidden="false" customHeight="true" outlineLevel="0" collapsed="false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</row>
    <row r="852" customFormat="false" ht="15.75" hidden="false" customHeight="true" outlineLevel="0" collapsed="false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</row>
    <row r="853" customFormat="false" ht="15.75" hidden="false" customHeight="true" outlineLevel="0" collapsed="false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</row>
    <row r="854" customFormat="false" ht="15.75" hidden="false" customHeight="true" outlineLevel="0" collapsed="false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</row>
    <row r="855" customFormat="false" ht="15.75" hidden="false" customHeight="true" outlineLevel="0" collapsed="false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</row>
    <row r="856" customFormat="false" ht="15.75" hidden="false" customHeight="true" outlineLevel="0" collapsed="false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</row>
    <row r="857" customFormat="false" ht="15.75" hidden="false" customHeight="true" outlineLevel="0" collapsed="false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</row>
    <row r="858" customFormat="false" ht="15.75" hidden="false" customHeight="true" outlineLevel="0" collapsed="false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</row>
    <row r="859" customFormat="false" ht="15.75" hidden="false" customHeight="true" outlineLevel="0" collapsed="false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</row>
    <row r="860" customFormat="false" ht="15.75" hidden="false" customHeight="true" outlineLevel="0" collapsed="false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</row>
    <row r="861" customFormat="false" ht="15.75" hidden="false" customHeight="true" outlineLevel="0" collapsed="false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</row>
    <row r="862" customFormat="false" ht="15.75" hidden="false" customHeight="true" outlineLevel="0" collapsed="false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</row>
    <row r="863" customFormat="false" ht="15.75" hidden="false" customHeight="true" outlineLevel="0" collapsed="false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</row>
    <row r="864" customFormat="false" ht="15.75" hidden="false" customHeight="true" outlineLevel="0" collapsed="false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</row>
    <row r="865" customFormat="false" ht="15.75" hidden="false" customHeight="true" outlineLevel="0" collapsed="false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</row>
    <row r="866" customFormat="false" ht="15.75" hidden="false" customHeight="true" outlineLevel="0" collapsed="false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</row>
    <row r="867" customFormat="false" ht="15.75" hidden="false" customHeight="true" outlineLevel="0" collapsed="false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</row>
    <row r="868" customFormat="false" ht="15.75" hidden="false" customHeight="true" outlineLevel="0" collapsed="false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</row>
    <row r="869" customFormat="false" ht="15.75" hidden="false" customHeight="true" outlineLevel="0" collapsed="false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</row>
    <row r="870" customFormat="false" ht="15.75" hidden="false" customHeight="true" outlineLevel="0" collapsed="false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</row>
    <row r="871" customFormat="false" ht="15.75" hidden="false" customHeight="true" outlineLevel="0" collapsed="false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</row>
    <row r="872" customFormat="false" ht="15.75" hidden="false" customHeight="true" outlineLevel="0" collapsed="false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</row>
    <row r="873" customFormat="false" ht="15.75" hidden="false" customHeight="true" outlineLevel="0" collapsed="false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</row>
    <row r="874" customFormat="false" ht="15.75" hidden="false" customHeight="true" outlineLevel="0" collapsed="false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</row>
    <row r="875" customFormat="false" ht="15.75" hidden="false" customHeight="true" outlineLevel="0" collapsed="false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</row>
    <row r="876" customFormat="false" ht="15.75" hidden="false" customHeight="true" outlineLevel="0" collapsed="false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</row>
    <row r="877" customFormat="false" ht="15.75" hidden="false" customHeight="true" outlineLevel="0" collapsed="false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</row>
    <row r="878" customFormat="false" ht="15.75" hidden="false" customHeight="true" outlineLevel="0" collapsed="false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</row>
    <row r="879" customFormat="false" ht="15.75" hidden="false" customHeight="true" outlineLevel="0" collapsed="false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</row>
    <row r="880" customFormat="false" ht="15.75" hidden="false" customHeight="true" outlineLevel="0" collapsed="false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</row>
    <row r="881" customFormat="false" ht="15.75" hidden="false" customHeight="true" outlineLevel="0" collapsed="false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</row>
    <row r="882" customFormat="false" ht="15.75" hidden="false" customHeight="true" outlineLevel="0" collapsed="false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</row>
    <row r="883" customFormat="false" ht="15.75" hidden="false" customHeight="true" outlineLevel="0" collapsed="false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</row>
    <row r="884" customFormat="false" ht="15.75" hidden="false" customHeight="true" outlineLevel="0" collapsed="false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</row>
    <row r="885" customFormat="false" ht="15.75" hidden="false" customHeight="true" outlineLevel="0" collapsed="false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</row>
    <row r="886" customFormat="false" ht="15.75" hidden="false" customHeight="true" outlineLevel="0" collapsed="false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</row>
    <row r="887" customFormat="false" ht="15.75" hidden="false" customHeight="true" outlineLevel="0" collapsed="false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</row>
    <row r="888" customFormat="false" ht="15.75" hidden="false" customHeight="true" outlineLevel="0" collapsed="false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</row>
    <row r="889" customFormat="false" ht="15.75" hidden="false" customHeight="true" outlineLevel="0" collapsed="false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</row>
    <row r="890" customFormat="false" ht="15.75" hidden="false" customHeight="true" outlineLevel="0" collapsed="false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</row>
    <row r="891" customFormat="false" ht="15.75" hidden="false" customHeight="true" outlineLevel="0" collapsed="false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</row>
    <row r="892" customFormat="false" ht="15.75" hidden="false" customHeight="true" outlineLevel="0" collapsed="false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</row>
    <row r="893" customFormat="false" ht="15.75" hidden="false" customHeight="true" outlineLevel="0" collapsed="false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</row>
    <row r="894" customFormat="false" ht="15.75" hidden="false" customHeight="true" outlineLevel="0" collapsed="false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</row>
    <row r="895" customFormat="false" ht="15.75" hidden="false" customHeight="true" outlineLevel="0" collapsed="false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</row>
    <row r="896" customFormat="false" ht="15.75" hidden="false" customHeight="true" outlineLevel="0" collapsed="false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</row>
    <row r="897" customFormat="false" ht="15.75" hidden="false" customHeight="true" outlineLevel="0" collapsed="false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</row>
    <row r="898" customFormat="false" ht="15.75" hidden="false" customHeight="true" outlineLevel="0" collapsed="false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</row>
    <row r="899" customFormat="false" ht="15.75" hidden="false" customHeight="true" outlineLevel="0" collapsed="false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</row>
    <row r="900" customFormat="false" ht="15.75" hidden="false" customHeight="true" outlineLevel="0" collapsed="false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</row>
    <row r="901" customFormat="false" ht="15.75" hidden="false" customHeight="true" outlineLevel="0" collapsed="false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</row>
    <row r="902" customFormat="false" ht="15.75" hidden="false" customHeight="true" outlineLevel="0" collapsed="false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</row>
    <row r="903" customFormat="false" ht="15.75" hidden="false" customHeight="true" outlineLevel="0" collapsed="false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</row>
    <row r="904" customFormat="false" ht="15.75" hidden="false" customHeight="true" outlineLevel="0" collapsed="false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</row>
    <row r="905" customFormat="false" ht="15.75" hidden="false" customHeight="true" outlineLevel="0" collapsed="false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</row>
    <row r="906" customFormat="false" ht="15.75" hidden="false" customHeight="true" outlineLevel="0" collapsed="false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</row>
    <row r="907" customFormat="false" ht="15.75" hidden="false" customHeight="true" outlineLevel="0" collapsed="false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</row>
    <row r="908" customFormat="false" ht="15.75" hidden="false" customHeight="true" outlineLevel="0" collapsed="false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</row>
    <row r="909" customFormat="false" ht="15.75" hidden="false" customHeight="true" outlineLevel="0" collapsed="false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</row>
    <row r="910" customFormat="false" ht="15.75" hidden="false" customHeight="true" outlineLevel="0" collapsed="false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</row>
    <row r="911" customFormat="false" ht="15.75" hidden="false" customHeight="true" outlineLevel="0" collapsed="false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</row>
    <row r="912" customFormat="false" ht="15.75" hidden="false" customHeight="true" outlineLevel="0" collapsed="false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</row>
    <row r="913" customFormat="false" ht="15.75" hidden="false" customHeight="true" outlineLevel="0" collapsed="false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</row>
    <row r="914" customFormat="false" ht="15.75" hidden="false" customHeight="true" outlineLevel="0" collapsed="false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</row>
    <row r="915" customFormat="false" ht="15.75" hidden="false" customHeight="true" outlineLevel="0" collapsed="false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</row>
    <row r="916" customFormat="false" ht="15.75" hidden="false" customHeight="true" outlineLevel="0" collapsed="false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</row>
    <row r="917" customFormat="false" ht="15.75" hidden="false" customHeight="true" outlineLevel="0" collapsed="false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</row>
    <row r="918" customFormat="false" ht="15.75" hidden="false" customHeight="true" outlineLevel="0" collapsed="false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</row>
    <row r="919" customFormat="false" ht="15.75" hidden="false" customHeight="true" outlineLevel="0" collapsed="false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</row>
    <row r="920" customFormat="false" ht="15.75" hidden="false" customHeight="true" outlineLevel="0" collapsed="false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</row>
    <row r="921" customFormat="false" ht="15.75" hidden="false" customHeight="true" outlineLevel="0" collapsed="false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</row>
    <row r="922" customFormat="false" ht="15.75" hidden="false" customHeight="true" outlineLevel="0" collapsed="false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</row>
    <row r="923" customFormat="false" ht="15.75" hidden="false" customHeight="true" outlineLevel="0" collapsed="false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</row>
    <row r="924" customFormat="false" ht="15.75" hidden="false" customHeight="true" outlineLevel="0" collapsed="false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</row>
    <row r="925" customFormat="false" ht="15.75" hidden="false" customHeight="true" outlineLevel="0" collapsed="false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</row>
    <row r="926" customFormat="false" ht="15.75" hidden="false" customHeight="true" outlineLevel="0" collapsed="false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</row>
    <row r="927" customFormat="false" ht="15.75" hidden="false" customHeight="true" outlineLevel="0" collapsed="false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</row>
    <row r="928" customFormat="false" ht="15.75" hidden="false" customHeight="true" outlineLevel="0" collapsed="false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</row>
    <row r="929" customFormat="false" ht="15.75" hidden="false" customHeight="true" outlineLevel="0" collapsed="false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</row>
    <row r="930" customFormat="false" ht="15.75" hidden="false" customHeight="true" outlineLevel="0" collapsed="false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</row>
    <row r="931" customFormat="false" ht="15.75" hidden="false" customHeight="true" outlineLevel="0" collapsed="false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</row>
    <row r="932" customFormat="false" ht="15.75" hidden="false" customHeight="true" outlineLevel="0" collapsed="false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</row>
    <row r="933" customFormat="false" ht="15.75" hidden="false" customHeight="true" outlineLevel="0" collapsed="false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</row>
    <row r="934" customFormat="false" ht="15.75" hidden="false" customHeight="true" outlineLevel="0" collapsed="false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</row>
    <row r="935" customFormat="false" ht="15.75" hidden="false" customHeight="true" outlineLevel="0" collapsed="false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</row>
    <row r="936" customFormat="false" ht="15.75" hidden="false" customHeight="true" outlineLevel="0" collapsed="false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</row>
    <row r="937" customFormat="false" ht="15.75" hidden="false" customHeight="true" outlineLevel="0" collapsed="false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</row>
    <row r="938" customFormat="false" ht="15.75" hidden="false" customHeight="true" outlineLevel="0" collapsed="false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</row>
    <row r="939" customFormat="false" ht="15.75" hidden="false" customHeight="true" outlineLevel="0" collapsed="false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</row>
    <row r="940" customFormat="false" ht="15.75" hidden="false" customHeight="true" outlineLevel="0" collapsed="false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</row>
    <row r="941" customFormat="false" ht="15.75" hidden="false" customHeight="true" outlineLevel="0" collapsed="false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</row>
    <row r="942" customFormat="false" ht="15.75" hidden="false" customHeight="true" outlineLevel="0" collapsed="false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</row>
    <row r="943" customFormat="false" ht="15.75" hidden="false" customHeight="true" outlineLevel="0" collapsed="false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</row>
    <row r="944" customFormat="false" ht="15.75" hidden="false" customHeight="true" outlineLevel="0" collapsed="false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</row>
    <row r="945" customFormat="false" ht="15.75" hidden="false" customHeight="true" outlineLevel="0" collapsed="false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</row>
    <row r="946" customFormat="false" ht="15.75" hidden="false" customHeight="true" outlineLevel="0" collapsed="false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</row>
    <row r="947" customFormat="false" ht="15.75" hidden="false" customHeight="true" outlineLevel="0" collapsed="false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</row>
    <row r="948" customFormat="false" ht="15.75" hidden="false" customHeight="true" outlineLevel="0" collapsed="false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</row>
    <row r="949" customFormat="false" ht="15.75" hidden="false" customHeight="true" outlineLevel="0" collapsed="false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</row>
    <row r="950" customFormat="false" ht="15.75" hidden="false" customHeight="true" outlineLevel="0" collapsed="false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</row>
    <row r="951" customFormat="false" ht="15.75" hidden="false" customHeight="true" outlineLevel="0" collapsed="false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</row>
    <row r="952" customFormat="false" ht="15.75" hidden="false" customHeight="true" outlineLevel="0" collapsed="false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</row>
    <row r="953" customFormat="false" ht="15.75" hidden="false" customHeight="true" outlineLevel="0" collapsed="false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</row>
    <row r="954" customFormat="false" ht="15.75" hidden="false" customHeight="true" outlineLevel="0" collapsed="false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</row>
    <row r="955" customFormat="false" ht="15.75" hidden="false" customHeight="true" outlineLevel="0" collapsed="false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</row>
    <row r="956" customFormat="false" ht="15.75" hidden="false" customHeight="true" outlineLevel="0" collapsed="false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</row>
    <row r="957" customFormat="false" ht="15.75" hidden="false" customHeight="true" outlineLevel="0" collapsed="false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</row>
    <row r="958" customFormat="false" ht="15.75" hidden="false" customHeight="true" outlineLevel="0" collapsed="false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</row>
    <row r="959" customFormat="false" ht="15.75" hidden="false" customHeight="true" outlineLevel="0" collapsed="false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</row>
    <row r="960" customFormat="false" ht="15.75" hidden="false" customHeight="true" outlineLevel="0" collapsed="false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</row>
    <row r="961" customFormat="false" ht="15.75" hidden="false" customHeight="true" outlineLevel="0" collapsed="false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</row>
    <row r="962" customFormat="false" ht="15.75" hidden="false" customHeight="true" outlineLevel="0" collapsed="false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</row>
    <row r="963" customFormat="false" ht="15.75" hidden="false" customHeight="true" outlineLevel="0" collapsed="false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</row>
    <row r="964" customFormat="false" ht="15.75" hidden="false" customHeight="true" outlineLevel="0" collapsed="false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</row>
    <row r="965" customFormat="false" ht="15.75" hidden="false" customHeight="true" outlineLevel="0" collapsed="false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</row>
    <row r="966" customFormat="false" ht="15.75" hidden="false" customHeight="true" outlineLevel="0" collapsed="false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</row>
    <row r="967" customFormat="false" ht="15.75" hidden="false" customHeight="true" outlineLevel="0" collapsed="false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</row>
    <row r="968" customFormat="false" ht="15.75" hidden="false" customHeight="true" outlineLevel="0" collapsed="false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</row>
    <row r="969" customFormat="false" ht="15.75" hidden="false" customHeight="true" outlineLevel="0" collapsed="false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</row>
    <row r="970" customFormat="false" ht="15.75" hidden="false" customHeight="true" outlineLevel="0" collapsed="false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</row>
    <row r="971" customFormat="false" ht="15.75" hidden="false" customHeight="true" outlineLevel="0" collapsed="false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</row>
    <row r="972" customFormat="false" ht="15.75" hidden="false" customHeight="true" outlineLevel="0" collapsed="false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</row>
    <row r="973" customFormat="false" ht="15.75" hidden="false" customHeight="true" outlineLevel="0" collapsed="false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</row>
    <row r="974" customFormat="false" ht="15.75" hidden="false" customHeight="true" outlineLevel="0" collapsed="false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</row>
    <row r="975" customFormat="false" ht="15.75" hidden="false" customHeight="true" outlineLevel="0" collapsed="false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</row>
    <row r="976" customFormat="false" ht="15.75" hidden="false" customHeight="true" outlineLevel="0" collapsed="false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</row>
    <row r="977" customFormat="false" ht="15.75" hidden="false" customHeight="true" outlineLevel="0" collapsed="false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</row>
    <row r="978" customFormat="false" ht="15.75" hidden="false" customHeight="true" outlineLevel="0" collapsed="false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</row>
    <row r="979" customFormat="false" ht="15.75" hidden="false" customHeight="true" outlineLevel="0" collapsed="false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</row>
    <row r="980" customFormat="false" ht="15.75" hidden="false" customHeight="true" outlineLevel="0" collapsed="false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</row>
    <row r="981" customFormat="false" ht="15.75" hidden="false" customHeight="true" outlineLevel="0" collapsed="false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</row>
    <row r="982" customFormat="false" ht="15.75" hidden="false" customHeight="true" outlineLevel="0" collapsed="false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</row>
    <row r="983" customFormat="false" ht="15.75" hidden="false" customHeight="true" outlineLevel="0" collapsed="false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</row>
    <row r="984" customFormat="false" ht="15.75" hidden="false" customHeight="true" outlineLevel="0" collapsed="false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</row>
    <row r="985" customFormat="false" ht="15.75" hidden="false" customHeight="true" outlineLevel="0" collapsed="false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</row>
    <row r="986" customFormat="false" ht="15.75" hidden="false" customHeight="true" outlineLevel="0" collapsed="false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</row>
    <row r="987" customFormat="false" ht="15.75" hidden="false" customHeight="true" outlineLevel="0" collapsed="false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</row>
    <row r="988" customFormat="false" ht="15.75" hidden="false" customHeight="true" outlineLevel="0" collapsed="false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</row>
    <row r="989" customFormat="false" ht="15.75" hidden="false" customHeight="true" outlineLevel="0" collapsed="false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</row>
    <row r="990" customFormat="false" ht="15.75" hidden="false" customHeight="true" outlineLevel="0" collapsed="false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</row>
    <row r="991" customFormat="false" ht="15.75" hidden="false" customHeight="true" outlineLevel="0" collapsed="false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</row>
    <row r="992" customFormat="false" ht="15.75" hidden="false" customHeight="true" outlineLevel="0" collapsed="false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</row>
    <row r="993" customFormat="false" ht="15.75" hidden="false" customHeight="true" outlineLevel="0" collapsed="false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</row>
    <row r="994" customFormat="false" ht="15.75" hidden="false" customHeight="true" outlineLevel="0" collapsed="false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</row>
    <row r="995" customFormat="false" ht="15.75" hidden="false" customHeight="true" outlineLevel="0" collapsed="false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</row>
    <row r="996" customFormat="false" ht="15.75" hidden="false" customHeight="true" outlineLevel="0" collapsed="false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</row>
    <row r="997" customFormat="false" ht="15.75" hidden="false" customHeight="true" outlineLevel="0" collapsed="false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</row>
    <row r="998" customFormat="false" ht="15.75" hidden="false" customHeight="true" outlineLevel="0" collapsed="false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</row>
    <row r="999" customFormat="false" ht="15.75" hidden="false" customHeight="true" outlineLevel="0" collapsed="false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</row>
    <row r="1000" customFormat="false" ht="15.75" hidden="false" customHeight="true" outlineLevel="0" collapsed="false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</row>
    <row r="1001" customFormat="false" ht="15.75" hidden="false" customHeight="true" outlineLevel="0" collapsed="false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</row>
    <row r="1002" customFormat="false" ht="15.75" hidden="false" customHeight="true" outlineLevel="0" collapsed="false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</row>
    <row r="1003" customFormat="false" ht="15.75" hidden="false" customHeight="true" outlineLevel="0" collapsed="false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</row>
    <row r="1004" customFormat="false" ht="15.75" hidden="false" customHeight="true" outlineLevel="0" collapsed="false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</row>
    <row r="1005" customFormat="false" ht="15.75" hidden="false" customHeight="true" outlineLevel="0" collapsed="false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</row>
    <row r="1006" customFormat="false" ht="15.75" hidden="false" customHeight="true" outlineLevel="0" collapsed="false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</row>
  </sheetData>
  <autoFilter ref="A1:Z482">
    <filterColumn colId="12">
      <filters>
        <filter val="1200 - Accounts Receivable"/>
        <filter val="2450 - Deferred Revenue / Client Deposits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80" activeCellId="0" sqref="J180"/>
    </sheetView>
  </sheetViews>
  <sheetFormatPr defaultColWidth="14.43359375" defaultRowHeight="15" customHeight="true" zeroHeight="false" outlineLevelRow="0" outlineLevelCol="0"/>
  <cols>
    <col collapsed="false" customWidth="true" hidden="false" outlineLevel="0" max="1" min="1" style="1" width="11.85"/>
    <col collapsed="false" customWidth="true" hidden="false" outlineLevel="0" max="2" min="2" style="1" width="19.86"/>
    <col collapsed="false" customWidth="true" hidden="false" outlineLevel="0" max="3" min="3" style="1" width="50.86"/>
    <col collapsed="false" customWidth="true" hidden="false" outlineLevel="0" max="4" min="4" style="1" width="20.29"/>
    <col collapsed="false" customWidth="true" hidden="false" outlineLevel="0" max="5" min="5" style="1" width="19.29"/>
    <col collapsed="false" customWidth="true" hidden="false" outlineLevel="0" max="6" min="6" style="1" width="17.29"/>
    <col collapsed="false" customWidth="true" hidden="false" outlineLevel="0" max="8" min="7" style="1" width="8.86"/>
    <col collapsed="false" customWidth="true" hidden="false" outlineLevel="0" max="9" min="9" style="1" width="15"/>
    <col collapsed="false" customWidth="true" hidden="false" outlineLevel="0" max="10" min="10" style="1" width="13.43"/>
    <col collapsed="false" customWidth="true" hidden="false" outlineLevel="0" max="11" min="11" style="1" width="17.86"/>
    <col collapsed="false" customWidth="true" hidden="false" outlineLevel="0" max="12" min="12" style="1" width="14.71"/>
    <col collapsed="false" customWidth="true" hidden="false" outlineLevel="0" max="13" min="13" style="1" width="36.86"/>
    <col collapsed="false" customWidth="true" hidden="false" outlineLevel="0" max="26" min="14" style="1" width="11.57"/>
  </cols>
  <sheetData>
    <row r="1" customFormat="false" ht="12.75" hidden="false" customHeight="true" outlineLevel="0" collapsed="false">
      <c r="A1" s="4" t="s">
        <v>81</v>
      </c>
      <c r="B1" s="4" t="s">
        <v>82</v>
      </c>
      <c r="C1" s="4" t="s">
        <v>83</v>
      </c>
      <c r="D1" s="4" t="s">
        <v>84</v>
      </c>
      <c r="E1" s="4" t="s">
        <v>85</v>
      </c>
      <c r="F1" s="4" t="s">
        <v>86</v>
      </c>
      <c r="G1" s="4" t="s">
        <v>87</v>
      </c>
      <c r="H1" s="4" t="s">
        <v>88</v>
      </c>
      <c r="I1" s="4" t="s">
        <v>89</v>
      </c>
      <c r="J1" s="4" t="s">
        <v>90</v>
      </c>
      <c r="K1" s="4" t="s">
        <v>91</v>
      </c>
      <c r="L1" s="4" t="s">
        <v>92</v>
      </c>
      <c r="M1" s="4" t="s">
        <v>93</v>
      </c>
      <c r="N1" s="5" t="s">
        <v>1013</v>
      </c>
    </row>
    <row r="2" customFormat="false" ht="12.75" hidden="false" customHeight="true" outlineLevel="0" collapsed="false">
      <c r="A2" s="25" t="n">
        <v>44623</v>
      </c>
      <c r="B2" s="6" t="s">
        <v>1014</v>
      </c>
      <c r="C2" s="6" t="s">
        <v>1015</v>
      </c>
      <c r="D2" s="6" t="s">
        <v>1016</v>
      </c>
      <c r="E2" s="6" t="s">
        <v>1017</v>
      </c>
      <c r="F2" s="6" t="n">
        <v>0</v>
      </c>
      <c r="G2" s="6" t="n">
        <v>0</v>
      </c>
      <c r="H2" s="6" t="n">
        <v>377.64</v>
      </c>
      <c r="I2" s="6" t="n">
        <f aca="false">F2+H2-G2</f>
        <v>377.64</v>
      </c>
      <c r="J2" s="6" t="s">
        <v>140</v>
      </c>
      <c r="K2" s="6" t="s">
        <v>23</v>
      </c>
      <c r="L2" s="6" t="s">
        <v>21</v>
      </c>
      <c r="M2" s="6" t="s">
        <v>1018</v>
      </c>
      <c r="N2" s="19"/>
    </row>
    <row r="3" customFormat="false" ht="12.75" hidden="false" customHeight="true" outlineLevel="0" collapsed="false">
      <c r="A3" s="19" t="n">
        <v>44624</v>
      </c>
      <c r="B3" s="5" t="s">
        <v>1019</v>
      </c>
      <c r="C3" s="5" t="s">
        <v>1020</v>
      </c>
      <c r="D3" s="5" t="s">
        <v>1021</v>
      </c>
      <c r="E3" s="26" t="s">
        <v>1022</v>
      </c>
      <c r="F3" s="5" t="n">
        <f aca="false">I2</f>
        <v>377.64</v>
      </c>
      <c r="G3" s="5" t="n">
        <v>0</v>
      </c>
      <c r="H3" s="5" t="n">
        <v>199.6</v>
      </c>
      <c r="I3" s="5" t="n">
        <f aca="false">F3+H3-G3</f>
        <v>577.24</v>
      </c>
      <c r="J3" s="5" t="s">
        <v>140</v>
      </c>
      <c r="K3" s="5" t="s">
        <v>23</v>
      </c>
      <c r="L3" s="5" t="s">
        <v>21</v>
      </c>
      <c r="M3" s="5" t="s">
        <v>1023</v>
      </c>
    </row>
    <row r="4" customFormat="false" ht="12.75" hidden="false" customHeight="true" outlineLevel="0" collapsed="false">
      <c r="A4" s="19" t="n">
        <v>44626</v>
      </c>
      <c r="B4" s="5" t="s">
        <v>1024</v>
      </c>
      <c r="C4" s="5" t="s">
        <v>1025</v>
      </c>
      <c r="D4" s="5" t="s">
        <v>1026</v>
      </c>
      <c r="E4" s="5" t="s">
        <v>1027</v>
      </c>
      <c r="F4" s="5" t="n">
        <f aca="false">I3</f>
        <v>577.24</v>
      </c>
      <c r="G4" s="5" t="n">
        <v>0</v>
      </c>
      <c r="H4" s="5" t="n">
        <v>480.41</v>
      </c>
      <c r="I4" s="5" t="n">
        <f aca="false">F4+H4-G4</f>
        <v>1057.65</v>
      </c>
      <c r="J4" s="5" t="s">
        <v>140</v>
      </c>
      <c r="K4" s="5" t="s">
        <v>23</v>
      </c>
      <c r="L4" s="5" t="s">
        <v>21</v>
      </c>
      <c r="M4" s="5" t="s">
        <v>1028</v>
      </c>
    </row>
    <row r="5" customFormat="false" ht="12.75" hidden="false" customHeight="true" outlineLevel="0" collapsed="false">
      <c r="A5" s="19" t="n">
        <v>44635</v>
      </c>
      <c r="B5" s="5" t="s">
        <v>115</v>
      </c>
      <c r="C5" s="5" t="s">
        <v>116</v>
      </c>
      <c r="D5" s="5" t="s">
        <v>117</v>
      </c>
      <c r="E5" s="5" t="s">
        <v>1029</v>
      </c>
      <c r="F5" s="5" t="n">
        <f aca="false">I4</f>
        <v>1057.65</v>
      </c>
      <c r="G5" s="5" t="n">
        <v>1057.65</v>
      </c>
      <c r="H5" s="5" t="n">
        <v>0</v>
      </c>
      <c r="I5" s="5" t="n">
        <f aca="false">F5+H5-G5</f>
        <v>0</v>
      </c>
      <c r="J5" s="5" t="s">
        <v>140</v>
      </c>
      <c r="K5" s="5" t="s">
        <v>23</v>
      </c>
      <c r="L5" s="5" t="s">
        <v>21</v>
      </c>
      <c r="M5" s="5" t="s">
        <v>1030</v>
      </c>
      <c r="N5" s="9" t="n">
        <f aca="false">VLOOKUP(D5,chequing!D:H,5, FALSE())-G5</f>
        <v>0</v>
      </c>
    </row>
    <row r="6" customFormat="false" ht="12.75" hidden="false" customHeight="true" outlineLevel="0" collapsed="false">
      <c r="A6" s="19" t="n">
        <f aca="false">A5+1</f>
        <v>44636</v>
      </c>
      <c r="B6" s="5" t="s">
        <v>924</v>
      </c>
      <c r="C6" s="5" t="s">
        <v>1031</v>
      </c>
      <c r="D6" s="5" t="str">
        <f aca="false">_xlfn.CONCAT("TD-CC-",A6,"-",ROW())</f>
        <v>TD-CC-44636-6</v>
      </c>
      <c r="E6" s="5" t="str">
        <f aca="false">C6</f>
        <v>AMAZON Purchase</v>
      </c>
      <c r="F6" s="5" t="n">
        <f aca="false">I5</f>
        <v>0</v>
      </c>
      <c r="G6" s="5" t="n">
        <v>0</v>
      </c>
      <c r="H6" s="5" t="n">
        <v>20.13</v>
      </c>
      <c r="I6" s="5" t="n">
        <f aca="false">F6+H6-G6</f>
        <v>20.13</v>
      </c>
      <c r="J6" s="5" t="s">
        <v>140</v>
      </c>
      <c r="K6" s="5" t="s">
        <v>23</v>
      </c>
      <c r="L6" s="5" t="s">
        <v>21</v>
      </c>
      <c r="M6" s="5" t="s">
        <v>1032</v>
      </c>
    </row>
    <row r="7" customFormat="false" ht="12.75" hidden="false" customHeight="true" outlineLevel="0" collapsed="false">
      <c r="A7" s="19" t="n">
        <f aca="false">A6+1</f>
        <v>44637</v>
      </c>
      <c r="B7" s="5" t="s">
        <v>1033</v>
      </c>
      <c r="C7" s="5" t="s">
        <v>1034</v>
      </c>
      <c r="D7" s="5" t="str">
        <f aca="false">_xlfn.CONCAT("TD-CC-",A7,"-",ROW())</f>
        <v>TD-CC-44637-7</v>
      </c>
      <c r="E7" s="5" t="str">
        <f aca="false">C7</f>
        <v>UBER</v>
      </c>
      <c r="F7" s="5" t="n">
        <f aca="false">I6</f>
        <v>20.13</v>
      </c>
      <c r="G7" s="5" t="n">
        <v>0</v>
      </c>
      <c r="H7" s="5" t="n">
        <v>44.55</v>
      </c>
      <c r="I7" s="5" t="n">
        <f aca="false">F7+H7-G7</f>
        <v>64.68</v>
      </c>
      <c r="J7" s="5" t="s">
        <v>140</v>
      </c>
      <c r="K7" s="5" t="s">
        <v>23</v>
      </c>
      <c r="L7" s="5" t="s">
        <v>21</v>
      </c>
      <c r="M7" s="5" t="s">
        <v>1032</v>
      </c>
    </row>
    <row r="8" customFormat="false" ht="12.75" hidden="false" customHeight="true" outlineLevel="0" collapsed="false">
      <c r="A8" s="19" t="n">
        <f aca="false">A7+1</f>
        <v>44638</v>
      </c>
      <c r="B8" s="5" t="s">
        <v>1035</v>
      </c>
      <c r="C8" s="11" t="s">
        <v>1036</v>
      </c>
      <c r="D8" s="5" t="str">
        <f aca="false">_xlfn.CONCAT("TD-CC-",A8,"-",ROW())</f>
        <v>TD-CC-44638-8</v>
      </c>
      <c r="E8" s="5" t="str">
        <f aca="false">C8</f>
        <v>DD/DOORDASHMCDONALDS VANCOUVER </v>
      </c>
      <c r="F8" s="5" t="n">
        <f aca="false">I7</f>
        <v>64.68</v>
      </c>
      <c r="G8" s="5" t="n">
        <v>0</v>
      </c>
      <c r="H8" s="5" t="n">
        <v>30.15</v>
      </c>
      <c r="I8" s="5" t="n">
        <f aca="false">F8+H8-G8</f>
        <v>94.83</v>
      </c>
      <c r="J8" s="5" t="s">
        <v>140</v>
      </c>
      <c r="K8" s="5" t="s">
        <v>23</v>
      </c>
      <c r="L8" s="5" t="s">
        <v>21</v>
      </c>
      <c r="M8" s="5" t="s">
        <v>1032</v>
      </c>
    </row>
    <row r="9" customFormat="false" ht="12.75" hidden="false" customHeight="true" outlineLevel="0" collapsed="false">
      <c r="A9" s="19" t="n">
        <f aca="false">A8+1</f>
        <v>44639</v>
      </c>
      <c r="B9" s="5" t="s">
        <v>1037</v>
      </c>
      <c r="C9" s="5" t="s">
        <v>1038</v>
      </c>
      <c r="D9" s="5" t="str">
        <f aca="false">_xlfn.CONCAT("TD-CC-",A9,"-",ROW())</f>
        <v>TD-CC-44639-9</v>
      </c>
      <c r="E9" s="5" t="str">
        <f aca="false">C9</f>
        <v>CIK TELECOM</v>
      </c>
      <c r="F9" s="5" t="n">
        <f aca="false">I8</f>
        <v>94.83</v>
      </c>
      <c r="G9" s="5" t="n">
        <v>0</v>
      </c>
      <c r="H9" s="5" t="n">
        <v>103.45</v>
      </c>
      <c r="I9" s="5" t="n">
        <f aca="false">F9+H9-G9</f>
        <v>198.28</v>
      </c>
      <c r="J9" s="5" t="s">
        <v>140</v>
      </c>
      <c r="K9" s="5" t="s">
        <v>23</v>
      </c>
      <c r="L9" s="5" t="s">
        <v>21</v>
      </c>
      <c r="M9" s="5" t="s">
        <v>1032</v>
      </c>
    </row>
    <row r="10" customFormat="false" ht="12.75" hidden="false" customHeight="true" outlineLevel="0" collapsed="false">
      <c r="A10" s="19" t="n">
        <f aca="false">A9+1</f>
        <v>44640</v>
      </c>
      <c r="B10" s="5" t="s">
        <v>1033</v>
      </c>
      <c r="C10" s="5" t="s">
        <v>1034</v>
      </c>
      <c r="D10" s="5" t="str">
        <f aca="false">_xlfn.CONCAT("TD-CC-",A10,"-",ROW())</f>
        <v>TD-CC-44640-10</v>
      </c>
      <c r="E10" s="5" t="str">
        <f aca="false">C10</f>
        <v>UBER</v>
      </c>
      <c r="F10" s="5" t="n">
        <f aca="false">I9</f>
        <v>198.28</v>
      </c>
      <c r="G10" s="5" t="n">
        <v>0</v>
      </c>
      <c r="H10" s="5" t="n">
        <v>30.12</v>
      </c>
      <c r="I10" s="5" t="n">
        <f aca="false">F10+H10-G10</f>
        <v>228.4</v>
      </c>
      <c r="J10" s="5" t="s">
        <v>140</v>
      </c>
      <c r="K10" s="5" t="s">
        <v>23</v>
      </c>
      <c r="L10" s="5" t="s">
        <v>21</v>
      </c>
      <c r="M10" s="5" t="s">
        <v>1032</v>
      </c>
    </row>
    <row r="11" customFormat="false" ht="12.75" hidden="false" customHeight="true" outlineLevel="0" collapsed="false">
      <c r="A11" s="19" t="n">
        <f aca="false">A10+1</f>
        <v>44641</v>
      </c>
      <c r="B11" s="5" t="s">
        <v>1035</v>
      </c>
      <c r="C11" s="11" t="s">
        <v>1036</v>
      </c>
      <c r="D11" s="5" t="str">
        <f aca="false">_xlfn.CONCAT("TD-CC-",A11,"-",ROW())</f>
        <v>TD-CC-44641-11</v>
      </c>
      <c r="E11" s="5" t="str">
        <f aca="false">C11</f>
        <v>DD/DOORDASHMCDONALDS VANCOUVER </v>
      </c>
      <c r="F11" s="5" t="n">
        <f aca="false">I10</f>
        <v>228.4</v>
      </c>
      <c r="G11" s="5" t="n">
        <v>0</v>
      </c>
      <c r="H11" s="5" t="n">
        <v>44.55</v>
      </c>
      <c r="I11" s="5" t="n">
        <f aca="false">F11+H11-G11</f>
        <v>272.95</v>
      </c>
      <c r="J11" s="5" t="s">
        <v>140</v>
      </c>
      <c r="K11" s="5" t="s">
        <v>23</v>
      </c>
      <c r="L11" s="5" t="s">
        <v>21</v>
      </c>
      <c r="M11" s="5" t="s">
        <v>1032</v>
      </c>
    </row>
    <row r="12" customFormat="false" ht="12.75" hidden="false" customHeight="true" outlineLevel="0" collapsed="false">
      <c r="A12" s="19" t="n">
        <f aca="false">A11+1</f>
        <v>44642</v>
      </c>
      <c r="B12" s="5" t="s">
        <v>1037</v>
      </c>
      <c r="C12" s="5" t="s">
        <v>1038</v>
      </c>
      <c r="D12" s="5" t="str">
        <f aca="false">_xlfn.CONCAT("TD-CC-",A12,"-",ROW())</f>
        <v>TD-CC-44642-12</v>
      </c>
      <c r="E12" s="5" t="str">
        <f aca="false">C12</f>
        <v>CIK TELECOM</v>
      </c>
      <c r="F12" s="5" t="n">
        <f aca="false">I11</f>
        <v>272.95</v>
      </c>
      <c r="G12" s="5" t="n">
        <v>0</v>
      </c>
      <c r="H12" s="5" t="n">
        <v>30.15</v>
      </c>
      <c r="I12" s="5" t="n">
        <f aca="false">F12+H12-G12</f>
        <v>303.1</v>
      </c>
      <c r="J12" s="5" t="s">
        <v>140</v>
      </c>
      <c r="K12" s="5" t="s">
        <v>23</v>
      </c>
      <c r="L12" s="5" t="s">
        <v>21</v>
      </c>
      <c r="M12" s="5" t="s">
        <v>1032</v>
      </c>
    </row>
    <row r="13" customFormat="false" ht="12.75" hidden="false" customHeight="true" outlineLevel="0" collapsed="false">
      <c r="A13" s="19" t="n">
        <f aca="false">A12+1</f>
        <v>44643</v>
      </c>
      <c r="B13" s="5" t="s">
        <v>1033</v>
      </c>
      <c r="C13" s="5" t="s">
        <v>1034</v>
      </c>
      <c r="D13" s="5" t="str">
        <f aca="false">_xlfn.CONCAT("TD-CC-",A13,"-",ROW())</f>
        <v>TD-CC-44643-13</v>
      </c>
      <c r="E13" s="5" t="str">
        <f aca="false">C13</f>
        <v>UBER</v>
      </c>
      <c r="F13" s="5" t="n">
        <f aca="false">I12</f>
        <v>303.1</v>
      </c>
      <c r="G13" s="5" t="n">
        <v>0</v>
      </c>
      <c r="H13" s="5" t="n">
        <v>103.45</v>
      </c>
      <c r="I13" s="5" t="n">
        <f aca="false">F13+H13-G13</f>
        <v>406.55</v>
      </c>
      <c r="J13" s="5" t="s">
        <v>140</v>
      </c>
      <c r="K13" s="5" t="s">
        <v>23</v>
      </c>
      <c r="L13" s="5" t="s">
        <v>21</v>
      </c>
      <c r="M13" s="5" t="s">
        <v>1032</v>
      </c>
    </row>
    <row r="14" customFormat="false" ht="12.75" hidden="false" customHeight="true" outlineLevel="0" collapsed="false">
      <c r="A14" s="19" t="n">
        <f aca="false">A13+1</f>
        <v>44644</v>
      </c>
      <c r="B14" s="5" t="s">
        <v>1035</v>
      </c>
      <c r="C14" s="11" t="s">
        <v>1036</v>
      </c>
      <c r="D14" s="5" t="str">
        <f aca="false">_xlfn.CONCAT("TD-CC-",A14,"-",ROW())</f>
        <v>TD-CC-44644-14</v>
      </c>
      <c r="E14" s="5" t="str">
        <f aca="false">C14</f>
        <v>DD/DOORDASHMCDONALDS VANCOUVER </v>
      </c>
      <c r="F14" s="5" t="n">
        <f aca="false">I13</f>
        <v>406.55</v>
      </c>
      <c r="G14" s="5" t="n">
        <v>0</v>
      </c>
      <c r="H14" s="5" t="n">
        <v>30.12</v>
      </c>
      <c r="I14" s="5" t="n">
        <f aca="false">F14+H14-G14</f>
        <v>436.67</v>
      </c>
      <c r="J14" s="5" t="s">
        <v>140</v>
      </c>
      <c r="K14" s="5" t="s">
        <v>23</v>
      </c>
      <c r="L14" s="5" t="s">
        <v>21</v>
      </c>
      <c r="M14" s="5" t="s">
        <v>1032</v>
      </c>
    </row>
    <row r="15" customFormat="false" ht="12.75" hidden="false" customHeight="true" outlineLevel="0" collapsed="false">
      <c r="A15" s="19" t="n">
        <f aca="false">A14+1</f>
        <v>44645</v>
      </c>
      <c r="B15" s="5" t="s">
        <v>1033</v>
      </c>
      <c r="C15" s="5" t="s">
        <v>1034</v>
      </c>
      <c r="D15" s="5" t="str">
        <f aca="false">_xlfn.CONCAT("TD-CC-",A15,"-",ROW())</f>
        <v>TD-CC-44645-15</v>
      </c>
      <c r="E15" s="5" t="str">
        <f aca="false">C15</f>
        <v>UBER</v>
      </c>
      <c r="F15" s="5" t="n">
        <f aca="false">I14</f>
        <v>436.67</v>
      </c>
      <c r="G15" s="5" t="n">
        <v>0</v>
      </c>
      <c r="H15" s="5" t="n">
        <v>44.55</v>
      </c>
      <c r="I15" s="5" t="n">
        <f aca="false">F15+H15-G15</f>
        <v>481.22</v>
      </c>
      <c r="J15" s="5" t="s">
        <v>140</v>
      </c>
      <c r="K15" s="5" t="s">
        <v>23</v>
      </c>
      <c r="L15" s="5" t="s">
        <v>21</v>
      </c>
      <c r="M15" s="5" t="s">
        <v>1032</v>
      </c>
    </row>
    <row r="16" customFormat="false" ht="12.75" hidden="false" customHeight="true" outlineLevel="0" collapsed="false">
      <c r="A16" s="19" t="n">
        <f aca="false">A15+1</f>
        <v>44646</v>
      </c>
      <c r="B16" s="5" t="s">
        <v>1035</v>
      </c>
      <c r="C16" s="11" t="s">
        <v>1036</v>
      </c>
      <c r="D16" s="5" t="str">
        <f aca="false">_xlfn.CONCAT("TD-CC-",A16,"-",ROW())</f>
        <v>TD-CC-44646-16</v>
      </c>
      <c r="E16" s="5" t="str">
        <f aca="false">C16</f>
        <v>DD/DOORDASHMCDONALDS VANCOUVER </v>
      </c>
      <c r="F16" s="5" t="n">
        <f aca="false">I15</f>
        <v>481.22</v>
      </c>
      <c r="G16" s="5" t="n">
        <v>0</v>
      </c>
      <c r="H16" s="5" t="n">
        <v>30.15</v>
      </c>
      <c r="I16" s="5" t="n">
        <f aca="false">F16+H16-G16</f>
        <v>511.37</v>
      </c>
      <c r="J16" s="5" t="s">
        <v>140</v>
      </c>
      <c r="K16" s="5" t="s">
        <v>23</v>
      </c>
      <c r="L16" s="5" t="s">
        <v>21</v>
      </c>
      <c r="M16" s="5" t="s">
        <v>1032</v>
      </c>
    </row>
    <row r="17" customFormat="false" ht="12.75" hidden="false" customHeight="true" outlineLevel="0" collapsed="false">
      <c r="A17" s="19" t="n">
        <f aca="false">A16+1</f>
        <v>44647</v>
      </c>
      <c r="B17" s="5" t="s">
        <v>1037</v>
      </c>
      <c r="C17" s="5" t="s">
        <v>1038</v>
      </c>
      <c r="D17" s="5" t="str">
        <f aca="false">_xlfn.CONCAT("TD-CC-",A17,"-",ROW())</f>
        <v>TD-CC-44647-17</v>
      </c>
      <c r="E17" s="5" t="str">
        <f aca="false">C17</f>
        <v>CIK TELECOM</v>
      </c>
      <c r="F17" s="5" t="n">
        <f aca="false">I16</f>
        <v>511.37</v>
      </c>
      <c r="G17" s="5" t="n">
        <v>0</v>
      </c>
      <c r="H17" s="5" t="n">
        <v>103.45</v>
      </c>
      <c r="I17" s="5" t="n">
        <f aca="false">F17+H17-G17</f>
        <v>614.82</v>
      </c>
      <c r="J17" s="5" t="s">
        <v>140</v>
      </c>
      <c r="K17" s="5" t="s">
        <v>23</v>
      </c>
      <c r="L17" s="5" t="s">
        <v>21</v>
      </c>
      <c r="M17" s="5" t="s">
        <v>1032</v>
      </c>
    </row>
    <row r="18" customFormat="false" ht="12.75" hidden="false" customHeight="true" outlineLevel="0" collapsed="false">
      <c r="A18" s="19" t="n">
        <f aca="false">A17+1</f>
        <v>44648</v>
      </c>
      <c r="B18" s="5" t="s">
        <v>1033</v>
      </c>
      <c r="C18" s="5" t="s">
        <v>1034</v>
      </c>
      <c r="D18" s="5" t="str">
        <f aca="false">_xlfn.CONCAT("TD-CC-",A18,"-",ROW())</f>
        <v>TD-CC-44648-18</v>
      </c>
      <c r="E18" s="5" t="str">
        <f aca="false">C18</f>
        <v>UBER</v>
      </c>
      <c r="F18" s="5" t="n">
        <f aca="false">I17</f>
        <v>614.82</v>
      </c>
      <c r="G18" s="5" t="n">
        <v>0</v>
      </c>
      <c r="H18" s="5" t="n">
        <v>30.12</v>
      </c>
      <c r="I18" s="5" t="n">
        <f aca="false">F18+H18-G18</f>
        <v>644.94</v>
      </c>
      <c r="J18" s="5" t="s">
        <v>140</v>
      </c>
      <c r="K18" s="5" t="s">
        <v>23</v>
      </c>
      <c r="L18" s="5" t="s">
        <v>21</v>
      </c>
      <c r="M18" s="5" t="s">
        <v>1032</v>
      </c>
    </row>
    <row r="19" customFormat="false" ht="12.75" hidden="false" customHeight="true" outlineLevel="0" collapsed="false">
      <c r="A19" s="19" t="n">
        <f aca="false">A18+1</f>
        <v>44649</v>
      </c>
      <c r="B19" s="5" t="s">
        <v>1035</v>
      </c>
      <c r="C19" s="11" t="s">
        <v>1036</v>
      </c>
      <c r="D19" s="5" t="str">
        <f aca="false">_xlfn.CONCAT("TD-CC-",A19,"-",ROW())</f>
        <v>TD-CC-44649-19</v>
      </c>
      <c r="E19" s="5" t="str">
        <f aca="false">C19</f>
        <v>DD/DOORDASHMCDONALDS VANCOUVER </v>
      </c>
      <c r="F19" s="5" t="n">
        <f aca="false">I18</f>
        <v>644.94</v>
      </c>
      <c r="G19" s="5" t="n">
        <v>0</v>
      </c>
      <c r="H19" s="5" t="n">
        <v>44.55</v>
      </c>
      <c r="I19" s="5" t="n">
        <f aca="false">F19+H19-G19</f>
        <v>689.49</v>
      </c>
      <c r="J19" s="5" t="s">
        <v>140</v>
      </c>
      <c r="K19" s="5" t="s">
        <v>23</v>
      </c>
      <c r="L19" s="5" t="s">
        <v>21</v>
      </c>
      <c r="M19" s="5" t="s">
        <v>1032</v>
      </c>
    </row>
    <row r="20" customFormat="false" ht="12.75" hidden="false" customHeight="true" outlineLevel="0" collapsed="false">
      <c r="A20" s="19" t="n">
        <f aca="false">A19+1</f>
        <v>44650</v>
      </c>
      <c r="B20" s="5" t="s">
        <v>1037</v>
      </c>
      <c r="C20" s="5" t="s">
        <v>1038</v>
      </c>
      <c r="D20" s="5" t="str">
        <f aca="false">_xlfn.CONCAT("TD-CC-",A20,"-",ROW())</f>
        <v>TD-CC-44650-20</v>
      </c>
      <c r="E20" s="5" t="str">
        <f aca="false">C20</f>
        <v>CIK TELECOM</v>
      </c>
      <c r="F20" s="5" t="n">
        <f aca="false">I19</f>
        <v>689.49</v>
      </c>
      <c r="G20" s="5" t="n">
        <v>0</v>
      </c>
      <c r="H20" s="5" t="n">
        <v>30.15</v>
      </c>
      <c r="I20" s="5" t="n">
        <f aca="false">F20+H20-G20</f>
        <v>719.64</v>
      </c>
      <c r="J20" s="5" t="s">
        <v>140</v>
      </c>
      <c r="K20" s="5" t="s">
        <v>23</v>
      </c>
      <c r="L20" s="5" t="s">
        <v>21</v>
      </c>
      <c r="M20" s="5" t="s">
        <v>1032</v>
      </c>
    </row>
    <row r="21" customFormat="false" ht="12.75" hidden="false" customHeight="true" outlineLevel="0" collapsed="false">
      <c r="A21" s="19" t="n">
        <f aca="false">A20+1</f>
        <v>44651</v>
      </c>
      <c r="B21" s="5" t="s">
        <v>1033</v>
      </c>
      <c r="C21" s="5" t="s">
        <v>1034</v>
      </c>
      <c r="D21" s="5" t="str">
        <f aca="false">_xlfn.CONCAT("TD-CC-",A21,"-",ROW())</f>
        <v>TD-CC-44651-21</v>
      </c>
      <c r="E21" s="5" t="str">
        <f aca="false">C21</f>
        <v>UBER</v>
      </c>
      <c r="F21" s="5" t="n">
        <f aca="false">I20</f>
        <v>719.64</v>
      </c>
      <c r="G21" s="5" t="n">
        <v>0</v>
      </c>
      <c r="H21" s="5" t="n">
        <v>103.45</v>
      </c>
      <c r="I21" s="5" t="n">
        <f aca="false">F21+H21-G21</f>
        <v>823.09</v>
      </c>
      <c r="J21" s="5" t="s">
        <v>140</v>
      </c>
      <c r="K21" s="5" t="s">
        <v>23</v>
      </c>
      <c r="L21" s="5" t="s">
        <v>21</v>
      </c>
      <c r="M21" s="5" t="s">
        <v>1032</v>
      </c>
    </row>
    <row r="22" customFormat="false" ht="12.75" hidden="false" customHeight="true" outlineLevel="0" collapsed="false">
      <c r="A22" s="19" t="n">
        <f aca="false">A21+1</f>
        <v>44652</v>
      </c>
      <c r="B22" s="5" t="s">
        <v>1035</v>
      </c>
      <c r="C22" s="11" t="s">
        <v>1036</v>
      </c>
      <c r="D22" s="5" t="str">
        <f aca="false">_xlfn.CONCAT("TD-CC-",A22,"-",ROW())</f>
        <v>TD-CC-44652-22</v>
      </c>
      <c r="E22" s="5" t="str">
        <f aca="false">C22</f>
        <v>DD/DOORDASHMCDONALDS VANCOUVER </v>
      </c>
      <c r="F22" s="5" t="n">
        <f aca="false">I21</f>
        <v>823.09</v>
      </c>
      <c r="G22" s="5" t="n">
        <v>0</v>
      </c>
      <c r="H22" s="5" t="n">
        <v>30.12</v>
      </c>
      <c r="I22" s="5" t="n">
        <f aca="false">F22+H22-G22</f>
        <v>853.21</v>
      </c>
      <c r="J22" s="5" t="s">
        <v>140</v>
      </c>
      <c r="K22" s="5" t="s">
        <v>23</v>
      </c>
      <c r="L22" s="5" t="s">
        <v>21</v>
      </c>
      <c r="M22" s="5" t="s">
        <v>1032</v>
      </c>
    </row>
    <row r="23" customFormat="false" ht="12.75" hidden="false" customHeight="true" outlineLevel="0" collapsed="false">
      <c r="A23" s="19" t="n">
        <f aca="false">A22+1</f>
        <v>44653</v>
      </c>
      <c r="B23" s="5" t="s">
        <v>1037</v>
      </c>
      <c r="C23" s="5" t="s">
        <v>1038</v>
      </c>
      <c r="D23" s="5" t="str">
        <f aca="false">_xlfn.CONCAT("TD-CC-",A23,"-",ROW())</f>
        <v>TD-CC-44653-23</v>
      </c>
      <c r="E23" s="5" t="str">
        <f aca="false">C23</f>
        <v>CIK TELECOM</v>
      </c>
      <c r="F23" s="5" t="n">
        <f aca="false">I22</f>
        <v>853.21</v>
      </c>
      <c r="G23" s="5" t="n">
        <v>0</v>
      </c>
      <c r="H23" s="5" t="n">
        <v>103.45</v>
      </c>
      <c r="I23" s="5" t="n">
        <f aca="false">F23+H23-G23</f>
        <v>956.66</v>
      </c>
      <c r="J23" s="5" t="s">
        <v>140</v>
      </c>
      <c r="K23" s="5" t="s">
        <v>23</v>
      </c>
      <c r="L23" s="5" t="s">
        <v>21</v>
      </c>
      <c r="M23" s="5" t="s">
        <v>1032</v>
      </c>
      <c r="N23" s="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customFormat="false" ht="12.75" hidden="false" customHeight="true" outlineLevel="0" collapsed="false">
      <c r="A24" s="19" t="n">
        <f aca="false">A23+1</f>
        <v>44654</v>
      </c>
      <c r="B24" s="5" t="s">
        <v>1033</v>
      </c>
      <c r="C24" s="5" t="s">
        <v>1034</v>
      </c>
      <c r="D24" s="5" t="str">
        <f aca="false">_xlfn.CONCAT("TD-CC-",A24,"-",ROW())</f>
        <v>TD-CC-44654-24</v>
      </c>
      <c r="E24" s="5" t="str">
        <f aca="false">C24</f>
        <v>UBER</v>
      </c>
      <c r="F24" s="5" t="n">
        <f aca="false">I23</f>
        <v>956.66</v>
      </c>
      <c r="G24" s="5" t="n">
        <v>0</v>
      </c>
      <c r="H24" s="5" t="n">
        <v>22.13</v>
      </c>
      <c r="I24" s="5" t="n">
        <f aca="false">F24+H24-G24</f>
        <v>978.79</v>
      </c>
      <c r="J24" s="5" t="s">
        <v>140</v>
      </c>
      <c r="K24" s="5" t="s">
        <v>23</v>
      </c>
      <c r="L24" s="5" t="s">
        <v>21</v>
      </c>
      <c r="M24" s="5" t="s">
        <v>1032</v>
      </c>
      <c r="N24" s="5"/>
    </row>
    <row r="25" customFormat="false" ht="12.75" hidden="false" customHeight="true" outlineLevel="0" collapsed="false">
      <c r="A25" s="14" t="n">
        <f aca="false">A24</f>
        <v>44654</v>
      </c>
      <c r="B25" s="15" t="s">
        <v>138</v>
      </c>
      <c r="C25" s="15" t="s">
        <v>116</v>
      </c>
      <c r="D25" s="15" t="s">
        <v>139</v>
      </c>
      <c r="E25" s="5" t="s">
        <v>1029</v>
      </c>
      <c r="F25" s="15" t="n">
        <f aca="false">I24</f>
        <v>978.79</v>
      </c>
      <c r="G25" s="15" t="n">
        <v>978.79</v>
      </c>
      <c r="H25" s="15" t="n">
        <v>0</v>
      </c>
      <c r="I25" s="15" t="n">
        <f aca="false">F25+H25-G25</f>
        <v>0</v>
      </c>
      <c r="J25" s="15" t="s">
        <v>140</v>
      </c>
      <c r="K25" s="15" t="s">
        <v>23</v>
      </c>
      <c r="L25" s="15" t="s">
        <v>21</v>
      </c>
      <c r="M25" s="15" t="s">
        <v>1030</v>
      </c>
      <c r="N25" s="9" t="n">
        <f aca="false">VLOOKUP(D25,chequing!D:H,5, FALSE())-G25</f>
        <v>0</v>
      </c>
    </row>
    <row r="26" customFormat="false" ht="12.75" hidden="false" customHeight="true" outlineLevel="0" collapsed="false">
      <c r="A26" s="19" t="n">
        <v>44654</v>
      </c>
      <c r="B26" s="5" t="s">
        <v>1014</v>
      </c>
      <c r="C26" s="5" t="s">
        <v>1015</v>
      </c>
      <c r="D26" s="5" t="s">
        <v>1039</v>
      </c>
      <c r="E26" s="5" t="s">
        <v>1040</v>
      </c>
      <c r="F26" s="5" t="n">
        <f aca="false">I25</f>
        <v>0</v>
      </c>
      <c r="G26" s="5" t="n">
        <v>0</v>
      </c>
      <c r="H26" s="5" t="n">
        <v>377.01</v>
      </c>
      <c r="I26" s="5" t="n">
        <f aca="false">F26+H26-G26</f>
        <v>377.01</v>
      </c>
      <c r="J26" s="5" t="s">
        <v>140</v>
      </c>
      <c r="K26" s="5" t="s">
        <v>23</v>
      </c>
      <c r="L26" s="5" t="s">
        <v>21</v>
      </c>
      <c r="M26" s="5" t="s">
        <v>1018</v>
      </c>
    </row>
    <row r="27" customFormat="false" ht="12.75" hidden="false" customHeight="true" outlineLevel="0" collapsed="false">
      <c r="A27" s="19" t="n">
        <v>44655</v>
      </c>
      <c r="B27" s="5" t="s">
        <v>1019</v>
      </c>
      <c r="C27" s="5" t="s">
        <v>1020</v>
      </c>
      <c r="D27" s="5" t="s">
        <v>1041</v>
      </c>
      <c r="E27" s="26" t="s">
        <v>1022</v>
      </c>
      <c r="F27" s="5" t="n">
        <f aca="false">I26</f>
        <v>377.01</v>
      </c>
      <c r="G27" s="5" t="n">
        <v>0</v>
      </c>
      <c r="H27" s="5" t="n">
        <v>249.3</v>
      </c>
      <c r="I27" s="5" t="n">
        <f aca="false">F27+H27-G27</f>
        <v>626.31</v>
      </c>
      <c r="J27" s="5" t="s">
        <v>140</v>
      </c>
      <c r="K27" s="5" t="s">
        <v>23</v>
      </c>
      <c r="L27" s="5" t="s">
        <v>21</v>
      </c>
      <c r="M27" s="5" t="s">
        <v>1023</v>
      </c>
    </row>
    <row r="28" customFormat="false" ht="12.75" hidden="false" customHeight="true" outlineLevel="0" collapsed="false">
      <c r="A28" s="19" t="n">
        <v>44666</v>
      </c>
      <c r="B28" s="5" t="s">
        <v>115</v>
      </c>
      <c r="C28" s="5" t="s">
        <v>116</v>
      </c>
      <c r="D28" s="5" t="s">
        <v>144</v>
      </c>
      <c r="E28" s="5" t="s">
        <v>1029</v>
      </c>
      <c r="F28" s="5" t="n">
        <f aca="false">I27</f>
        <v>626.31</v>
      </c>
      <c r="G28" s="5" t="n">
        <v>626.31</v>
      </c>
      <c r="H28" s="5" t="n">
        <v>0</v>
      </c>
      <c r="I28" s="5" t="n">
        <f aca="false">F28+H28-G28</f>
        <v>0</v>
      </c>
      <c r="J28" s="5" t="s">
        <v>140</v>
      </c>
      <c r="K28" s="5" t="s">
        <v>23</v>
      </c>
      <c r="L28" s="5" t="s">
        <v>21</v>
      </c>
      <c r="M28" s="5" t="s">
        <v>1030</v>
      </c>
      <c r="N28" s="9" t="n">
        <f aca="false">VLOOKUP(D28,chequing!D:H,5, FALSE())-G28</f>
        <v>0</v>
      </c>
    </row>
    <row r="29" customFormat="false" ht="12.75" hidden="false" customHeight="true" outlineLevel="0" collapsed="false">
      <c r="A29" s="19" t="n">
        <f aca="false">A28+1</f>
        <v>44667</v>
      </c>
      <c r="B29" s="5" t="s">
        <v>1035</v>
      </c>
      <c r="C29" s="11" t="s">
        <v>1042</v>
      </c>
      <c r="D29" s="5" t="str">
        <f aca="false">_xlfn.CONCAT("TD-CC-",A29,"-",ROW())</f>
        <v>TD-CC-44667-29</v>
      </c>
      <c r="E29" s="11" t="s">
        <v>1042</v>
      </c>
      <c r="F29" s="5" t="n">
        <f aca="false">I28</f>
        <v>0</v>
      </c>
      <c r="G29" s="5" t="n">
        <v>0</v>
      </c>
      <c r="H29" s="5" t="n">
        <v>50.12</v>
      </c>
      <c r="I29" s="5" t="n">
        <f aca="false">F29+H29-G29</f>
        <v>50.12</v>
      </c>
      <c r="J29" s="5" t="s">
        <v>140</v>
      </c>
      <c r="K29" s="5" t="s">
        <v>23</v>
      </c>
      <c r="L29" s="5" t="s">
        <v>21</v>
      </c>
      <c r="M29" s="5" t="s">
        <v>1032</v>
      </c>
    </row>
    <row r="30" customFormat="false" ht="12.75" hidden="false" customHeight="true" outlineLevel="0" collapsed="false">
      <c r="A30" s="19" t="n">
        <f aca="false">A29+1</f>
        <v>44668</v>
      </c>
      <c r="B30" s="5" t="s">
        <v>1035</v>
      </c>
      <c r="C30" s="11" t="s">
        <v>1042</v>
      </c>
      <c r="D30" s="5" t="str">
        <f aca="false">_xlfn.CONCAT("TD-CC-",A30,"-",ROW())</f>
        <v>TD-CC-44668-30</v>
      </c>
      <c r="E30" s="11" t="s">
        <v>1042</v>
      </c>
      <c r="F30" s="5" t="n">
        <f aca="false">I29</f>
        <v>50.12</v>
      </c>
      <c r="G30" s="5" t="n">
        <v>0</v>
      </c>
      <c r="H30" s="5" t="n">
        <v>50.12</v>
      </c>
      <c r="I30" s="5" t="n">
        <f aca="false">F30+H30-G30</f>
        <v>100.24</v>
      </c>
      <c r="J30" s="5" t="s">
        <v>140</v>
      </c>
      <c r="K30" s="5" t="s">
        <v>23</v>
      </c>
      <c r="L30" s="5" t="s">
        <v>21</v>
      </c>
      <c r="M30" s="5" t="s">
        <v>1032</v>
      </c>
    </row>
    <row r="31" customFormat="false" ht="12.75" hidden="false" customHeight="true" outlineLevel="0" collapsed="false">
      <c r="A31" s="19" t="n">
        <f aca="false">A30+1</f>
        <v>44669</v>
      </c>
      <c r="B31" s="5" t="s">
        <v>1035</v>
      </c>
      <c r="C31" s="11" t="s">
        <v>1042</v>
      </c>
      <c r="D31" s="5" t="str">
        <f aca="false">_xlfn.CONCAT("TD-CC-",A31,"-",ROW())</f>
        <v>TD-CC-44669-31</v>
      </c>
      <c r="E31" s="11" t="s">
        <v>1042</v>
      </c>
      <c r="F31" s="5" t="n">
        <f aca="false">I30</f>
        <v>100.24</v>
      </c>
      <c r="G31" s="5" t="n">
        <v>0</v>
      </c>
      <c r="H31" s="5" t="n">
        <v>50.12</v>
      </c>
      <c r="I31" s="5" t="n">
        <f aca="false">F31+H31-G31</f>
        <v>150.36</v>
      </c>
      <c r="J31" s="5" t="s">
        <v>140</v>
      </c>
      <c r="K31" s="5" t="s">
        <v>23</v>
      </c>
      <c r="L31" s="5" t="s">
        <v>21</v>
      </c>
      <c r="M31" s="5" t="s">
        <v>1032</v>
      </c>
    </row>
    <row r="32" customFormat="false" ht="12.75" hidden="false" customHeight="true" outlineLevel="0" collapsed="false">
      <c r="A32" s="19" t="n">
        <f aca="false">A31+1</f>
        <v>44670</v>
      </c>
      <c r="B32" s="5" t="s">
        <v>1035</v>
      </c>
      <c r="C32" s="11" t="s">
        <v>1042</v>
      </c>
      <c r="D32" s="5" t="str">
        <f aca="false">_xlfn.CONCAT("TD-CC-",A32,"-",ROW())</f>
        <v>TD-CC-44670-32</v>
      </c>
      <c r="E32" s="11" t="s">
        <v>1042</v>
      </c>
      <c r="F32" s="5" t="n">
        <f aca="false">I31</f>
        <v>150.36</v>
      </c>
      <c r="G32" s="5" t="n">
        <v>0</v>
      </c>
      <c r="H32" s="5" t="n">
        <v>50.12</v>
      </c>
      <c r="I32" s="5" t="n">
        <f aca="false">F32+H32-G32</f>
        <v>200.48</v>
      </c>
      <c r="J32" s="5" t="s">
        <v>140</v>
      </c>
      <c r="K32" s="5" t="s">
        <v>23</v>
      </c>
      <c r="L32" s="5" t="s">
        <v>21</v>
      </c>
      <c r="M32" s="5" t="s">
        <v>1032</v>
      </c>
    </row>
    <row r="33" customFormat="false" ht="12.75" hidden="false" customHeight="true" outlineLevel="0" collapsed="false">
      <c r="A33" s="19" t="n">
        <f aca="false">A32+1</f>
        <v>44671</v>
      </c>
      <c r="B33" s="5" t="s">
        <v>1035</v>
      </c>
      <c r="C33" s="11" t="s">
        <v>1042</v>
      </c>
      <c r="D33" s="5" t="str">
        <f aca="false">_xlfn.CONCAT("TD-CC-",A33,"-",ROW())</f>
        <v>TD-CC-44671-33</v>
      </c>
      <c r="E33" s="11" t="s">
        <v>1042</v>
      </c>
      <c r="F33" s="5" t="n">
        <f aca="false">I32</f>
        <v>200.48</v>
      </c>
      <c r="G33" s="5" t="n">
        <v>0</v>
      </c>
      <c r="H33" s="5" t="n">
        <v>50.12</v>
      </c>
      <c r="I33" s="5" t="n">
        <f aca="false">F33+H33-G33</f>
        <v>250.6</v>
      </c>
      <c r="J33" s="5" t="s">
        <v>140</v>
      </c>
      <c r="K33" s="5" t="s">
        <v>23</v>
      </c>
      <c r="L33" s="5" t="s">
        <v>21</v>
      </c>
      <c r="M33" s="5" t="s">
        <v>1032</v>
      </c>
    </row>
    <row r="34" customFormat="false" ht="12.75" hidden="false" customHeight="true" outlineLevel="0" collapsed="false">
      <c r="A34" s="19" t="n">
        <f aca="false">A33+1</f>
        <v>44672</v>
      </c>
      <c r="B34" s="5" t="s">
        <v>1035</v>
      </c>
      <c r="C34" s="11" t="s">
        <v>1042</v>
      </c>
      <c r="D34" s="5" t="str">
        <f aca="false">_xlfn.CONCAT("TD-CC-",A34,"-",ROW())</f>
        <v>TD-CC-44672-34</v>
      </c>
      <c r="E34" s="11" t="s">
        <v>1042</v>
      </c>
      <c r="F34" s="5" t="n">
        <f aca="false">I33</f>
        <v>250.6</v>
      </c>
      <c r="G34" s="5" t="n">
        <v>0</v>
      </c>
      <c r="H34" s="5" t="n">
        <v>50.12</v>
      </c>
      <c r="I34" s="5" t="n">
        <f aca="false">F34+H34-G34</f>
        <v>300.72</v>
      </c>
      <c r="J34" s="5" t="s">
        <v>140</v>
      </c>
      <c r="K34" s="5" t="s">
        <v>23</v>
      </c>
      <c r="L34" s="5" t="s">
        <v>21</v>
      </c>
      <c r="M34" s="5" t="s">
        <v>1032</v>
      </c>
    </row>
    <row r="35" customFormat="false" ht="12.75" hidden="false" customHeight="true" outlineLevel="0" collapsed="false">
      <c r="A35" s="27" t="n">
        <f aca="false">A34+1</f>
        <v>44673</v>
      </c>
      <c r="B35" s="17" t="s">
        <v>1043</v>
      </c>
      <c r="C35" s="28" t="s">
        <v>1044</v>
      </c>
      <c r="D35" s="5" t="str">
        <f aca="false">_xlfn.CONCAT("TD-CC-",A35,"-",ROW())</f>
        <v>TD-CC-44673-35</v>
      </c>
      <c r="E35" s="28" t="s">
        <v>1043</v>
      </c>
      <c r="F35" s="17" t="n">
        <f aca="false">I34</f>
        <v>300.72</v>
      </c>
      <c r="G35" s="17" t="n">
        <v>0</v>
      </c>
      <c r="H35" s="17" t="n">
        <v>24.86</v>
      </c>
      <c r="I35" s="17" t="n">
        <f aca="false">F35+H35-G35</f>
        <v>325.58</v>
      </c>
      <c r="J35" s="17" t="s">
        <v>140</v>
      </c>
      <c r="K35" s="17" t="s">
        <v>23</v>
      </c>
      <c r="L35" s="17" t="s">
        <v>21</v>
      </c>
      <c r="M35" s="17" t="s">
        <v>1045</v>
      </c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customFormat="false" ht="12.75" hidden="false" customHeight="true" outlineLevel="0" collapsed="false">
      <c r="A36" s="27" t="n">
        <v>44673</v>
      </c>
      <c r="B36" s="17" t="s">
        <v>1043</v>
      </c>
      <c r="C36" s="28" t="s">
        <v>1044</v>
      </c>
      <c r="D36" s="5" t="str">
        <f aca="false">_xlfn.CONCAT("TD-CC-",A36,"-",ROW())</f>
        <v>TD-CC-44673-36</v>
      </c>
      <c r="E36" s="28" t="s">
        <v>1043</v>
      </c>
      <c r="F36" s="17" t="n">
        <f aca="false">I35</f>
        <v>325.58</v>
      </c>
      <c r="G36" s="17" t="n">
        <v>0</v>
      </c>
      <c r="H36" s="17" t="n">
        <v>29.33</v>
      </c>
      <c r="I36" s="17" t="n">
        <f aca="false">F36+H36-G36</f>
        <v>354.91</v>
      </c>
      <c r="J36" s="17" t="s">
        <v>140</v>
      </c>
      <c r="K36" s="17" t="s">
        <v>23</v>
      </c>
      <c r="L36" s="17" t="s">
        <v>21</v>
      </c>
      <c r="M36" s="17" t="s">
        <v>1045</v>
      </c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customFormat="false" ht="12.75" hidden="false" customHeight="true" outlineLevel="0" collapsed="false">
      <c r="A37" s="19" t="n">
        <f aca="false">A35+1</f>
        <v>44674</v>
      </c>
      <c r="B37" s="5" t="s">
        <v>1035</v>
      </c>
      <c r="C37" s="11" t="s">
        <v>1042</v>
      </c>
      <c r="D37" s="5" t="str">
        <f aca="false">_xlfn.CONCAT("TD-CC-",A37,"-",ROW())</f>
        <v>TD-CC-44674-37</v>
      </c>
      <c r="E37" s="11" t="s">
        <v>1042</v>
      </c>
      <c r="F37" s="5" t="n">
        <f aca="false">I36</f>
        <v>354.91</v>
      </c>
      <c r="G37" s="5" t="n">
        <v>0</v>
      </c>
      <c r="H37" s="5" t="n">
        <v>50.12</v>
      </c>
      <c r="I37" s="5" t="n">
        <f aca="false">F37+H37-G37</f>
        <v>405.03</v>
      </c>
      <c r="J37" s="5" t="s">
        <v>140</v>
      </c>
      <c r="K37" s="5" t="s">
        <v>23</v>
      </c>
      <c r="L37" s="5" t="s">
        <v>21</v>
      </c>
      <c r="M37" s="5" t="s">
        <v>1032</v>
      </c>
    </row>
    <row r="38" customFormat="false" ht="12.75" hidden="false" customHeight="true" outlineLevel="0" collapsed="false">
      <c r="A38" s="19" t="n">
        <f aca="false">A37+1</f>
        <v>44675</v>
      </c>
      <c r="B38" s="5" t="s">
        <v>1035</v>
      </c>
      <c r="C38" s="11" t="s">
        <v>1042</v>
      </c>
      <c r="D38" s="5" t="str">
        <f aca="false">_xlfn.CONCAT("TD-CC-",A38,"-",ROW())</f>
        <v>TD-CC-44675-38</v>
      </c>
      <c r="E38" s="11" t="s">
        <v>1042</v>
      </c>
      <c r="F38" s="5" t="n">
        <f aca="false">I37</f>
        <v>405.03</v>
      </c>
      <c r="G38" s="5" t="n">
        <v>0</v>
      </c>
      <c r="H38" s="5" t="n">
        <v>50.12</v>
      </c>
      <c r="I38" s="5" t="n">
        <f aca="false">F38+H38-G38</f>
        <v>455.15</v>
      </c>
      <c r="J38" s="5" t="s">
        <v>140</v>
      </c>
      <c r="K38" s="5" t="s">
        <v>23</v>
      </c>
      <c r="L38" s="5" t="s">
        <v>21</v>
      </c>
      <c r="M38" s="5" t="s">
        <v>1032</v>
      </c>
    </row>
    <row r="39" customFormat="false" ht="12.75" hidden="false" customHeight="true" outlineLevel="0" collapsed="false">
      <c r="A39" s="19" t="n">
        <f aca="false">A38+1</f>
        <v>44676</v>
      </c>
      <c r="B39" s="5" t="s">
        <v>1035</v>
      </c>
      <c r="C39" s="11" t="s">
        <v>1042</v>
      </c>
      <c r="D39" s="5" t="str">
        <f aca="false">_xlfn.CONCAT("TD-CC-",A39,"-",ROW())</f>
        <v>TD-CC-44676-39</v>
      </c>
      <c r="E39" s="11" t="s">
        <v>1042</v>
      </c>
      <c r="F39" s="5" t="n">
        <f aca="false">I38</f>
        <v>455.15</v>
      </c>
      <c r="G39" s="5" t="n">
        <v>0</v>
      </c>
      <c r="H39" s="5" t="n">
        <v>50.12</v>
      </c>
      <c r="I39" s="5" t="n">
        <f aca="false">F39+H39-G39</f>
        <v>505.27</v>
      </c>
      <c r="J39" s="5" t="s">
        <v>140</v>
      </c>
      <c r="K39" s="5" t="s">
        <v>23</v>
      </c>
      <c r="L39" s="5" t="s">
        <v>21</v>
      </c>
      <c r="M39" s="5" t="s">
        <v>1032</v>
      </c>
    </row>
    <row r="40" customFormat="false" ht="12.75" hidden="false" customHeight="true" outlineLevel="0" collapsed="false">
      <c r="A40" s="19" t="n">
        <f aca="false">A39+1</f>
        <v>44677</v>
      </c>
      <c r="B40" s="5" t="s">
        <v>1035</v>
      </c>
      <c r="C40" s="11" t="s">
        <v>1042</v>
      </c>
      <c r="D40" s="5" t="str">
        <f aca="false">_xlfn.CONCAT("TD-CC-",A40,"-",ROW())</f>
        <v>TD-CC-44677-40</v>
      </c>
      <c r="E40" s="11" t="s">
        <v>1042</v>
      </c>
      <c r="F40" s="5" t="n">
        <f aca="false">I39</f>
        <v>505.27</v>
      </c>
      <c r="G40" s="5" t="n">
        <v>0</v>
      </c>
      <c r="H40" s="5" t="n">
        <v>50.12</v>
      </c>
      <c r="I40" s="5" t="n">
        <f aca="false">F40+H40-G40</f>
        <v>555.39</v>
      </c>
      <c r="J40" s="5" t="s">
        <v>140</v>
      </c>
      <c r="K40" s="5" t="s">
        <v>23</v>
      </c>
      <c r="L40" s="5" t="s">
        <v>21</v>
      </c>
      <c r="M40" s="5" t="s">
        <v>1032</v>
      </c>
    </row>
    <row r="41" customFormat="false" ht="12.75" hidden="false" customHeight="true" outlineLevel="0" collapsed="false">
      <c r="A41" s="19" t="n">
        <f aca="false">A40+1</f>
        <v>44678</v>
      </c>
      <c r="B41" s="5" t="s">
        <v>1035</v>
      </c>
      <c r="C41" s="11" t="s">
        <v>1042</v>
      </c>
      <c r="D41" s="5" t="str">
        <f aca="false">_xlfn.CONCAT("TD-CC-",A41,"-",ROW())</f>
        <v>TD-CC-44678-41</v>
      </c>
      <c r="E41" s="11" t="s">
        <v>1042</v>
      </c>
      <c r="F41" s="5" t="n">
        <f aca="false">I40</f>
        <v>555.39</v>
      </c>
      <c r="G41" s="5" t="n">
        <v>0</v>
      </c>
      <c r="H41" s="5" t="n">
        <v>50.12</v>
      </c>
      <c r="I41" s="5" t="n">
        <f aca="false">F41+H41-G41</f>
        <v>605.51</v>
      </c>
      <c r="J41" s="5" t="s">
        <v>140</v>
      </c>
      <c r="K41" s="5" t="s">
        <v>23</v>
      </c>
      <c r="L41" s="5" t="s">
        <v>21</v>
      </c>
      <c r="M41" s="5" t="s">
        <v>1032</v>
      </c>
    </row>
    <row r="42" customFormat="false" ht="12.75" hidden="false" customHeight="true" outlineLevel="0" collapsed="false">
      <c r="A42" s="19" t="n">
        <f aca="false">A41+1</f>
        <v>44679</v>
      </c>
      <c r="B42" s="5" t="s">
        <v>1035</v>
      </c>
      <c r="C42" s="11" t="s">
        <v>1042</v>
      </c>
      <c r="D42" s="5" t="str">
        <f aca="false">_xlfn.CONCAT("TD-CC-",A42,"-",ROW())</f>
        <v>TD-CC-44679-42</v>
      </c>
      <c r="E42" s="11" t="s">
        <v>1042</v>
      </c>
      <c r="F42" s="5" t="n">
        <f aca="false">I41</f>
        <v>605.51</v>
      </c>
      <c r="G42" s="5" t="n">
        <v>0</v>
      </c>
      <c r="H42" s="5" t="n">
        <v>50.12</v>
      </c>
      <c r="I42" s="5" t="n">
        <f aca="false">F42+H42-G42</f>
        <v>655.63</v>
      </c>
      <c r="J42" s="5" t="s">
        <v>140</v>
      </c>
      <c r="K42" s="5" t="s">
        <v>23</v>
      </c>
      <c r="L42" s="5" t="s">
        <v>21</v>
      </c>
      <c r="M42" s="5" t="s">
        <v>1032</v>
      </c>
    </row>
    <row r="43" customFormat="false" ht="12.75" hidden="false" customHeight="true" outlineLevel="0" collapsed="false">
      <c r="A43" s="19" t="n">
        <f aca="false">A42+1</f>
        <v>44680</v>
      </c>
      <c r="B43" s="5" t="s">
        <v>1035</v>
      </c>
      <c r="C43" s="11" t="s">
        <v>1042</v>
      </c>
      <c r="D43" s="5" t="str">
        <f aca="false">_xlfn.CONCAT("TD-CC-",A43,"-",ROW())</f>
        <v>TD-CC-44680-43</v>
      </c>
      <c r="E43" s="11" t="s">
        <v>1042</v>
      </c>
      <c r="F43" s="5" t="n">
        <f aca="false">I42</f>
        <v>655.63</v>
      </c>
      <c r="G43" s="5" t="n">
        <v>0</v>
      </c>
      <c r="H43" s="5" t="n">
        <v>50.12</v>
      </c>
      <c r="I43" s="5" t="n">
        <f aca="false">F43+H43-G43</f>
        <v>705.75</v>
      </c>
      <c r="J43" s="5" t="s">
        <v>140</v>
      </c>
      <c r="K43" s="5" t="s">
        <v>23</v>
      </c>
      <c r="L43" s="5" t="s">
        <v>21</v>
      </c>
      <c r="M43" s="5" t="s">
        <v>1032</v>
      </c>
    </row>
    <row r="44" customFormat="false" ht="12.75" hidden="false" customHeight="true" outlineLevel="0" collapsed="false">
      <c r="A44" s="19" t="n">
        <f aca="false">A43+1</f>
        <v>44681</v>
      </c>
      <c r="B44" s="5" t="s">
        <v>1035</v>
      </c>
      <c r="C44" s="11" t="s">
        <v>1046</v>
      </c>
      <c r="D44" s="5" t="str">
        <f aca="false">_xlfn.CONCAT("TD-CC-",A44,"-",ROW())</f>
        <v>TD-CC-44681-44</v>
      </c>
      <c r="E44" s="11" t="s">
        <v>1042</v>
      </c>
      <c r="F44" s="5" t="n">
        <f aca="false">I43</f>
        <v>705.75</v>
      </c>
      <c r="G44" s="5" t="n">
        <v>0</v>
      </c>
      <c r="H44" s="5" t="n">
        <v>50.12</v>
      </c>
      <c r="I44" s="5" t="n">
        <f aca="false">F44+H44-G44</f>
        <v>755.87</v>
      </c>
      <c r="J44" s="5" t="s">
        <v>140</v>
      </c>
      <c r="K44" s="5" t="s">
        <v>23</v>
      </c>
      <c r="L44" s="5" t="s">
        <v>21</v>
      </c>
      <c r="M44" s="5" t="s">
        <v>1032</v>
      </c>
    </row>
    <row r="45" customFormat="false" ht="12.75" hidden="false" customHeight="true" outlineLevel="0" collapsed="false">
      <c r="A45" s="19" t="n">
        <v>44681</v>
      </c>
      <c r="B45" s="5" t="s">
        <v>1035</v>
      </c>
      <c r="C45" s="11" t="s">
        <v>1047</v>
      </c>
      <c r="D45" s="5" t="str">
        <f aca="false">_xlfn.CONCAT("TD-CC-",A45,"-",ROW())</f>
        <v>TD-CC-44681-45</v>
      </c>
      <c r="E45" s="11" t="s">
        <v>1047</v>
      </c>
      <c r="F45" s="5" t="n">
        <f aca="false">I44</f>
        <v>755.87</v>
      </c>
      <c r="G45" s="5" t="n">
        <v>0</v>
      </c>
      <c r="H45" s="5" t="n">
        <v>112.45</v>
      </c>
      <c r="I45" s="5" t="n">
        <f aca="false">F45+H45-G45</f>
        <v>868.32</v>
      </c>
      <c r="J45" s="5" t="s">
        <v>140</v>
      </c>
      <c r="K45" s="5" t="s">
        <v>23</v>
      </c>
      <c r="L45" s="5" t="s">
        <v>21</v>
      </c>
      <c r="M45" s="5" t="s">
        <v>1032</v>
      </c>
    </row>
    <row r="46" customFormat="false" ht="12.75" hidden="false" customHeight="true" outlineLevel="0" collapsed="false">
      <c r="A46" s="19" t="n">
        <v>44681</v>
      </c>
      <c r="B46" s="5" t="s">
        <v>1035</v>
      </c>
      <c r="C46" s="11" t="s">
        <v>1048</v>
      </c>
      <c r="D46" s="5" t="str">
        <f aca="false">_xlfn.CONCAT("TD-CC-",A46,"-",ROW())</f>
        <v>TD-CC-44681-46</v>
      </c>
      <c r="E46" s="11" t="s">
        <v>1048</v>
      </c>
      <c r="F46" s="5" t="n">
        <f aca="false">I45</f>
        <v>868.32</v>
      </c>
      <c r="G46" s="5" t="n">
        <v>0</v>
      </c>
      <c r="H46" s="5" t="n">
        <v>112.45</v>
      </c>
      <c r="I46" s="5" t="n">
        <f aca="false">F46+H46-G46</f>
        <v>980.77</v>
      </c>
      <c r="J46" s="5" t="s">
        <v>140</v>
      </c>
      <c r="K46" s="5" t="s">
        <v>23</v>
      </c>
      <c r="L46" s="5" t="s">
        <v>21</v>
      </c>
      <c r="M46" s="5" t="s">
        <v>1032</v>
      </c>
      <c r="N46" s="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customFormat="false" ht="12.75" hidden="false" customHeight="true" outlineLevel="0" collapsed="false">
      <c r="A47" s="19" t="n">
        <v>44681</v>
      </c>
      <c r="B47" s="5" t="s">
        <v>1034</v>
      </c>
      <c r="C47" s="5" t="s">
        <v>1049</v>
      </c>
      <c r="D47" s="5" t="str">
        <f aca="false">_xlfn.CONCAT("TD-CC-",A47,"-",ROW())</f>
        <v>TD-CC-44681-47</v>
      </c>
      <c r="E47" s="5" t="s">
        <v>1049</v>
      </c>
      <c r="F47" s="5" t="n">
        <f aca="false">I46</f>
        <v>980.77</v>
      </c>
      <c r="G47" s="5" t="n">
        <v>0</v>
      </c>
      <c r="H47" s="5" t="n">
        <v>50.12</v>
      </c>
      <c r="I47" s="5" t="n">
        <f aca="false">F47+H47-G47</f>
        <v>1030.89</v>
      </c>
      <c r="J47" s="5" t="s">
        <v>140</v>
      </c>
      <c r="K47" s="5" t="s">
        <v>23</v>
      </c>
      <c r="L47" s="5" t="s">
        <v>21</v>
      </c>
      <c r="M47" s="5" t="s">
        <v>1032</v>
      </c>
      <c r="N47" s="5"/>
    </row>
    <row r="48" customFormat="false" ht="12.75" hidden="false" customHeight="true" outlineLevel="0" collapsed="false">
      <c r="A48" s="14" t="n">
        <f aca="false">A44+1</f>
        <v>44682</v>
      </c>
      <c r="B48" s="15" t="s">
        <v>138</v>
      </c>
      <c r="C48" s="15" t="s">
        <v>116</v>
      </c>
      <c r="D48" s="15" t="s">
        <v>171</v>
      </c>
      <c r="E48" s="5" t="s">
        <v>1029</v>
      </c>
      <c r="F48" s="15" t="n">
        <f aca="false">I47</f>
        <v>1030.89</v>
      </c>
      <c r="G48" s="15" t="n">
        <v>751.8</v>
      </c>
      <c r="H48" s="15" t="n">
        <v>0</v>
      </c>
      <c r="I48" s="15" t="n">
        <f aca="false">F48+H48-G48</f>
        <v>279.09</v>
      </c>
      <c r="J48" s="15"/>
      <c r="K48" s="15" t="s">
        <v>23</v>
      </c>
      <c r="L48" s="15" t="s">
        <v>21</v>
      </c>
      <c r="M48" s="15" t="s">
        <v>1030</v>
      </c>
      <c r="N48" s="9" t="n">
        <f aca="false">VLOOKUP(D48,chequing!D:H,5, FALSE())-G48</f>
        <v>0</v>
      </c>
    </row>
    <row r="49" customFormat="false" ht="12.75" hidden="false" customHeight="true" outlineLevel="0" collapsed="false">
      <c r="A49" s="19" t="n">
        <v>44684</v>
      </c>
      <c r="B49" s="5" t="s">
        <v>1014</v>
      </c>
      <c r="C49" s="5" t="s">
        <v>1015</v>
      </c>
      <c r="D49" s="5" t="s">
        <v>1050</v>
      </c>
      <c r="E49" s="5" t="s">
        <v>1051</v>
      </c>
      <c r="F49" s="5" t="n">
        <f aca="false">I48</f>
        <v>279.09</v>
      </c>
      <c r="G49" s="5" t="n">
        <v>0</v>
      </c>
      <c r="H49" s="5" t="n">
        <v>391.04</v>
      </c>
      <c r="I49" s="5" t="n">
        <f aca="false">F49+H49-G49</f>
        <v>670.13</v>
      </c>
      <c r="J49" s="5" t="s">
        <v>140</v>
      </c>
      <c r="K49" s="5" t="s">
        <v>23</v>
      </c>
      <c r="L49" s="5" t="s">
        <v>21</v>
      </c>
      <c r="M49" s="5" t="s">
        <v>1018</v>
      </c>
    </row>
    <row r="50" customFormat="false" ht="12.75" hidden="false" customHeight="true" outlineLevel="0" collapsed="false">
      <c r="A50" s="19" t="n">
        <v>44685</v>
      </c>
      <c r="B50" s="5" t="s">
        <v>1019</v>
      </c>
      <c r="C50" s="5" t="s">
        <v>1020</v>
      </c>
      <c r="D50" s="5" t="s">
        <v>1052</v>
      </c>
      <c r="E50" s="26" t="s">
        <v>1022</v>
      </c>
      <c r="F50" s="5" t="n">
        <f aca="false">I49</f>
        <v>670.13</v>
      </c>
      <c r="G50" s="5" t="n">
        <v>0</v>
      </c>
      <c r="H50" s="5" t="n">
        <v>299.36</v>
      </c>
      <c r="I50" s="5" t="n">
        <f aca="false">F50+H50-G50</f>
        <v>969.49</v>
      </c>
      <c r="J50" s="5" t="s">
        <v>140</v>
      </c>
      <c r="K50" s="5" t="s">
        <v>23</v>
      </c>
      <c r="L50" s="5" t="s">
        <v>21</v>
      </c>
      <c r="M50" s="5" t="s">
        <v>1023</v>
      </c>
    </row>
    <row r="51" customFormat="false" ht="12.75" hidden="false" customHeight="true" outlineLevel="0" collapsed="false">
      <c r="A51" s="19" t="n">
        <f aca="false">A50+1</f>
        <v>44686</v>
      </c>
      <c r="B51" s="5" t="s">
        <v>1035</v>
      </c>
      <c r="C51" s="11" t="s">
        <v>1042</v>
      </c>
      <c r="D51" s="5" t="str">
        <f aca="false">_xlfn.CONCAT("TD-CC-",A51,"-",ROW())</f>
        <v>TD-CC-44686-51</v>
      </c>
      <c r="E51" s="11" t="str">
        <f aca="false">C51</f>
        <v>DD/DOORDASHSTARBUCKS VANCOUVER </v>
      </c>
      <c r="F51" s="5" t="n">
        <f aca="false">I50</f>
        <v>969.49</v>
      </c>
      <c r="G51" s="5" t="n">
        <v>0</v>
      </c>
      <c r="H51" s="5" t="n">
        <v>34.12</v>
      </c>
      <c r="I51" s="5" t="n">
        <f aca="false">F51+H51-G51</f>
        <v>1003.61</v>
      </c>
      <c r="J51" s="5" t="s">
        <v>140</v>
      </c>
      <c r="K51" s="5" t="s">
        <v>23</v>
      </c>
      <c r="L51" s="5" t="s">
        <v>21</v>
      </c>
      <c r="M51" s="5" t="s">
        <v>1032</v>
      </c>
    </row>
    <row r="52" customFormat="false" ht="12.75" hidden="false" customHeight="true" outlineLevel="0" collapsed="false">
      <c r="A52" s="19" t="n">
        <f aca="false">A51+1</f>
        <v>44687</v>
      </c>
      <c r="B52" s="5" t="s">
        <v>1035</v>
      </c>
      <c r="C52" s="11" t="s">
        <v>1046</v>
      </c>
      <c r="D52" s="5" t="str">
        <f aca="false">_xlfn.CONCAT("TD-CC-",A52,"-",ROW())</f>
        <v>TD-CC-44687-52</v>
      </c>
      <c r="E52" s="11" t="str">
        <f aca="false">C52</f>
        <v>DD/DOORDASHRUTHS VANCOUVER </v>
      </c>
      <c r="F52" s="5" t="n">
        <f aca="false">I51</f>
        <v>1003.61</v>
      </c>
      <c r="G52" s="5" t="n">
        <v>0</v>
      </c>
      <c r="H52" s="5" t="n">
        <v>100.12</v>
      </c>
      <c r="I52" s="5" t="n">
        <f aca="false">F52+H52-G52</f>
        <v>1103.73</v>
      </c>
      <c r="J52" s="5" t="s">
        <v>140</v>
      </c>
      <c r="K52" s="5" t="s">
        <v>23</v>
      </c>
      <c r="L52" s="5" t="s">
        <v>21</v>
      </c>
      <c r="M52" s="5" t="s">
        <v>1032</v>
      </c>
    </row>
    <row r="53" customFormat="false" ht="12.75" hidden="false" customHeight="true" outlineLevel="0" collapsed="false">
      <c r="A53" s="19" t="n">
        <f aca="false">A52+1</f>
        <v>44688</v>
      </c>
      <c r="B53" s="5" t="s">
        <v>1035</v>
      </c>
      <c r="C53" s="11" t="s">
        <v>1047</v>
      </c>
      <c r="D53" s="5" t="str">
        <f aca="false">_xlfn.CONCAT("TD-CC-",A53,"-",ROW())</f>
        <v>TD-CC-44688-53</v>
      </c>
      <c r="E53" s="11" t="str">
        <f aca="false">C53</f>
        <v>DD/DOORDASHPIZZAPIZZA VANCOUVER </v>
      </c>
      <c r="F53" s="5" t="n">
        <f aca="false">I52</f>
        <v>1103.73</v>
      </c>
      <c r="G53" s="5" t="n">
        <v>0</v>
      </c>
      <c r="H53" s="5" t="n">
        <v>80.12</v>
      </c>
      <c r="I53" s="5" t="n">
        <f aca="false">F53+H53-G53</f>
        <v>1183.85</v>
      </c>
      <c r="J53" s="5" t="s">
        <v>140</v>
      </c>
      <c r="K53" s="5" t="s">
        <v>23</v>
      </c>
      <c r="L53" s="5" t="s">
        <v>21</v>
      </c>
      <c r="M53" s="5" t="s">
        <v>1032</v>
      </c>
    </row>
    <row r="54" customFormat="false" ht="12.75" hidden="false" customHeight="true" outlineLevel="0" collapsed="false">
      <c r="A54" s="19" t="n">
        <f aca="false">A53+1</f>
        <v>44689</v>
      </c>
      <c r="B54" s="5" t="s">
        <v>1034</v>
      </c>
      <c r="C54" s="5" t="s">
        <v>1034</v>
      </c>
      <c r="D54" s="5" t="str">
        <f aca="false">_xlfn.CONCAT("TD-CC-",A54,"-",ROW())</f>
        <v>TD-CC-44689-54</v>
      </c>
      <c r="E54" s="5" t="s">
        <v>1034</v>
      </c>
      <c r="F54" s="5" t="n">
        <f aca="false">I53</f>
        <v>1183.85</v>
      </c>
      <c r="G54" s="5" t="n">
        <v>0</v>
      </c>
      <c r="H54" s="5" t="n">
        <v>20</v>
      </c>
      <c r="I54" s="5" t="n">
        <f aca="false">F54+H54-G54</f>
        <v>1203.85</v>
      </c>
      <c r="J54" s="5" t="s">
        <v>140</v>
      </c>
      <c r="K54" s="5" t="s">
        <v>23</v>
      </c>
      <c r="L54" s="5" t="s">
        <v>21</v>
      </c>
      <c r="M54" s="5" t="s">
        <v>1032</v>
      </c>
    </row>
    <row r="55" customFormat="false" ht="12.75" hidden="false" customHeight="true" outlineLevel="0" collapsed="false">
      <c r="A55" s="19" t="n">
        <f aca="false">A54+1</f>
        <v>44690</v>
      </c>
      <c r="B55" s="5" t="s">
        <v>1034</v>
      </c>
      <c r="C55" s="5" t="s">
        <v>1034</v>
      </c>
      <c r="D55" s="5" t="str">
        <f aca="false">_xlfn.CONCAT("TD-CC-",A55,"-",ROW())</f>
        <v>TD-CC-44690-55</v>
      </c>
      <c r="E55" s="5" t="s">
        <v>1034</v>
      </c>
      <c r="F55" s="5" t="n">
        <f aca="false">I54</f>
        <v>1203.85</v>
      </c>
      <c r="G55" s="5" t="n">
        <v>0</v>
      </c>
      <c r="H55" s="5" t="n">
        <v>32</v>
      </c>
      <c r="I55" s="5" t="n">
        <f aca="false">F55+H55-G55</f>
        <v>1235.85</v>
      </c>
      <c r="J55" s="5" t="s">
        <v>140</v>
      </c>
      <c r="K55" s="5" t="s">
        <v>23</v>
      </c>
      <c r="L55" s="5" t="s">
        <v>21</v>
      </c>
      <c r="M55" s="5" t="s">
        <v>1032</v>
      </c>
    </row>
    <row r="56" customFormat="false" ht="12.75" hidden="false" customHeight="true" outlineLevel="0" collapsed="false">
      <c r="A56" s="19" t="n">
        <f aca="false">A55+1</f>
        <v>44691</v>
      </c>
      <c r="B56" s="5" t="s">
        <v>1034</v>
      </c>
      <c r="C56" s="5" t="s">
        <v>1034</v>
      </c>
      <c r="D56" s="5" t="str">
        <f aca="false">_xlfn.CONCAT("TD-CC-",A56,"-",ROW())</f>
        <v>TD-CC-44691-56</v>
      </c>
      <c r="E56" s="5" t="s">
        <v>1034</v>
      </c>
      <c r="F56" s="5" t="n">
        <f aca="false">I55</f>
        <v>1235.85</v>
      </c>
      <c r="G56" s="5" t="n">
        <v>0</v>
      </c>
      <c r="H56" s="5" t="n">
        <v>41.5</v>
      </c>
      <c r="I56" s="5" t="n">
        <f aca="false">F56+H56-G56</f>
        <v>1277.35</v>
      </c>
      <c r="J56" s="5" t="s">
        <v>140</v>
      </c>
      <c r="K56" s="5" t="s">
        <v>23</v>
      </c>
      <c r="L56" s="5" t="s">
        <v>21</v>
      </c>
      <c r="M56" s="5" t="s">
        <v>1032</v>
      </c>
    </row>
    <row r="57" customFormat="false" ht="12.75" hidden="false" customHeight="true" outlineLevel="0" collapsed="false">
      <c r="A57" s="19" t="n">
        <f aca="false">A56+1</f>
        <v>44692</v>
      </c>
      <c r="B57" s="5" t="s">
        <v>1034</v>
      </c>
      <c r="C57" s="5" t="s">
        <v>1034</v>
      </c>
      <c r="D57" s="5" t="str">
        <f aca="false">_xlfn.CONCAT("TD-CC-",A57,"-",ROW())</f>
        <v>TD-CC-44692-57</v>
      </c>
      <c r="E57" s="5" t="s">
        <v>1034</v>
      </c>
      <c r="F57" s="5" t="n">
        <f aca="false">I56</f>
        <v>1277.35</v>
      </c>
      <c r="G57" s="5" t="n">
        <v>0</v>
      </c>
      <c r="H57" s="5" t="n">
        <v>12.5</v>
      </c>
      <c r="I57" s="5" t="n">
        <f aca="false">F57+H57-G57</f>
        <v>1289.85</v>
      </c>
      <c r="J57" s="5" t="s">
        <v>140</v>
      </c>
      <c r="K57" s="5" t="s">
        <v>23</v>
      </c>
      <c r="L57" s="5" t="s">
        <v>21</v>
      </c>
      <c r="M57" s="5" t="s">
        <v>1032</v>
      </c>
    </row>
    <row r="58" customFormat="false" ht="12.75" hidden="false" customHeight="true" outlineLevel="0" collapsed="false">
      <c r="A58" s="19" t="n">
        <f aca="false">A57+1</f>
        <v>44693</v>
      </c>
      <c r="B58" s="5" t="s">
        <v>1034</v>
      </c>
      <c r="C58" s="5" t="s">
        <v>1034</v>
      </c>
      <c r="D58" s="5" t="str">
        <f aca="false">_xlfn.CONCAT("TD-CC-",A58,"-",ROW())</f>
        <v>TD-CC-44693-58</v>
      </c>
      <c r="E58" s="5" t="s">
        <v>1034</v>
      </c>
      <c r="F58" s="5" t="n">
        <f aca="false">I57</f>
        <v>1289.85</v>
      </c>
      <c r="G58" s="5" t="n">
        <v>0</v>
      </c>
      <c r="H58" s="5" t="n">
        <v>25.22</v>
      </c>
      <c r="I58" s="5" t="n">
        <f aca="false">F58+H58-G58</f>
        <v>1315.07</v>
      </c>
      <c r="J58" s="5" t="s">
        <v>140</v>
      </c>
      <c r="K58" s="5" t="s">
        <v>23</v>
      </c>
      <c r="L58" s="5" t="s">
        <v>21</v>
      </c>
      <c r="M58" s="5" t="s">
        <v>1032</v>
      </c>
    </row>
    <row r="59" customFormat="false" ht="12.75" hidden="false" customHeight="true" outlineLevel="0" collapsed="false">
      <c r="A59" s="19" t="n">
        <f aca="false">A58+1</f>
        <v>44694</v>
      </c>
      <c r="B59" s="5" t="s">
        <v>1034</v>
      </c>
      <c r="C59" s="5" t="s">
        <v>1034</v>
      </c>
      <c r="D59" s="5" t="str">
        <f aca="false">_xlfn.CONCAT("TD-CC-",A59,"-",ROW())</f>
        <v>TD-CC-44694-59</v>
      </c>
      <c r="E59" s="5" t="s">
        <v>1034</v>
      </c>
      <c r="F59" s="5" t="n">
        <f aca="false">I58</f>
        <v>1315.07</v>
      </c>
      <c r="G59" s="5" t="n">
        <v>0</v>
      </c>
      <c r="H59" s="5" t="n">
        <v>15.6</v>
      </c>
      <c r="I59" s="5" t="n">
        <f aca="false">F59+H59-G59</f>
        <v>1330.67</v>
      </c>
      <c r="J59" s="5" t="s">
        <v>140</v>
      </c>
      <c r="K59" s="5" t="s">
        <v>23</v>
      </c>
      <c r="L59" s="5" t="s">
        <v>21</v>
      </c>
      <c r="M59" s="5" t="s">
        <v>1032</v>
      </c>
    </row>
    <row r="60" customFormat="false" ht="12.75" hidden="false" customHeight="true" outlineLevel="0" collapsed="false">
      <c r="A60" s="19" t="n">
        <v>44696</v>
      </c>
      <c r="B60" s="5" t="s">
        <v>115</v>
      </c>
      <c r="C60" s="5" t="s">
        <v>116</v>
      </c>
      <c r="D60" s="5" t="s">
        <v>177</v>
      </c>
      <c r="E60" s="5" t="s">
        <v>1029</v>
      </c>
      <c r="F60" s="5" t="n">
        <f aca="false">I59</f>
        <v>1330.67</v>
      </c>
      <c r="G60" s="5" t="n">
        <v>690.4</v>
      </c>
      <c r="H60" s="5" t="n">
        <v>0</v>
      </c>
      <c r="I60" s="5" t="n">
        <f aca="false">F60+H60-G60</f>
        <v>640.27</v>
      </c>
      <c r="J60" s="5" t="s">
        <v>140</v>
      </c>
      <c r="K60" s="5" t="s">
        <v>23</v>
      </c>
      <c r="L60" s="5" t="s">
        <v>21</v>
      </c>
      <c r="M60" s="5" t="s">
        <v>1030</v>
      </c>
      <c r="N60" s="9" t="n">
        <f aca="false">VLOOKUP(D60,chequing!D:H,5, FALSE())-G60</f>
        <v>0</v>
      </c>
    </row>
    <row r="61" customFormat="false" ht="12.75" hidden="false" customHeight="true" outlineLevel="0" collapsed="false">
      <c r="A61" s="19" t="n">
        <v>44715</v>
      </c>
      <c r="B61" s="5" t="s">
        <v>1014</v>
      </c>
      <c r="C61" s="5" t="s">
        <v>1015</v>
      </c>
      <c r="D61" s="5" t="s">
        <v>1053</v>
      </c>
      <c r="E61" s="5" t="s">
        <v>1054</v>
      </c>
      <c r="F61" s="5" t="n">
        <f aca="false">I60</f>
        <v>640.27</v>
      </c>
      <c r="G61" s="5" t="n">
        <v>0</v>
      </c>
      <c r="H61" s="5" t="n">
        <v>391.24</v>
      </c>
      <c r="I61" s="5" t="n">
        <f aca="false">F61+H61-G61</f>
        <v>1031.51</v>
      </c>
      <c r="J61" s="5" t="s">
        <v>140</v>
      </c>
      <c r="K61" s="5" t="s">
        <v>23</v>
      </c>
      <c r="L61" s="5" t="s">
        <v>21</v>
      </c>
      <c r="M61" s="5" t="s">
        <v>1018</v>
      </c>
    </row>
    <row r="62" customFormat="false" ht="12.75" hidden="false" customHeight="true" outlineLevel="0" collapsed="false">
      <c r="A62" s="19" t="n">
        <v>44716</v>
      </c>
      <c r="B62" s="5" t="s">
        <v>1019</v>
      </c>
      <c r="C62" s="5" t="s">
        <v>1020</v>
      </c>
      <c r="D62" s="5" t="s">
        <v>1055</v>
      </c>
      <c r="E62" s="26" t="s">
        <v>1022</v>
      </c>
      <c r="F62" s="5" t="n">
        <f aca="false">I61</f>
        <v>1031.51</v>
      </c>
      <c r="G62" s="5" t="n">
        <v>0</v>
      </c>
      <c r="H62" s="5" t="n">
        <v>349.44</v>
      </c>
      <c r="I62" s="5" t="n">
        <f aca="false">F62+H62-G62</f>
        <v>1380.95</v>
      </c>
      <c r="J62" s="5" t="s">
        <v>140</v>
      </c>
      <c r="K62" s="5" t="s">
        <v>23</v>
      </c>
      <c r="L62" s="5" t="s">
        <v>21</v>
      </c>
      <c r="M62" s="5" t="s">
        <v>1023</v>
      </c>
    </row>
    <row r="63" customFormat="false" ht="12.75" hidden="false" customHeight="true" outlineLevel="0" collapsed="false">
      <c r="A63" s="19" t="n">
        <v>44718</v>
      </c>
      <c r="B63" s="5" t="s">
        <v>1024</v>
      </c>
      <c r="C63" s="5" t="s">
        <v>1025</v>
      </c>
      <c r="D63" s="5" t="s">
        <v>1056</v>
      </c>
      <c r="E63" s="5" t="s">
        <v>1027</v>
      </c>
      <c r="F63" s="5" t="n">
        <f aca="false">I62</f>
        <v>1380.95</v>
      </c>
      <c r="G63" s="5" t="n">
        <v>0</v>
      </c>
      <c r="H63" s="5" t="n">
        <v>611.18</v>
      </c>
      <c r="I63" s="5" t="n">
        <f aca="false">F63+H63-G63</f>
        <v>1992.13</v>
      </c>
      <c r="J63" s="5" t="s">
        <v>140</v>
      </c>
      <c r="K63" s="5" t="s">
        <v>23</v>
      </c>
      <c r="L63" s="5" t="s">
        <v>21</v>
      </c>
      <c r="M63" s="5" t="s">
        <v>1028</v>
      </c>
    </row>
    <row r="64" customFormat="false" ht="12.75" hidden="false" customHeight="true" outlineLevel="0" collapsed="false">
      <c r="A64" s="19" t="n">
        <v>44727</v>
      </c>
      <c r="B64" s="5" t="s">
        <v>115</v>
      </c>
      <c r="C64" s="5" t="s">
        <v>116</v>
      </c>
      <c r="D64" s="5" t="s">
        <v>205</v>
      </c>
      <c r="E64" s="5" t="s">
        <v>1029</v>
      </c>
      <c r="F64" s="5" t="n">
        <f aca="false">I63</f>
        <v>1992.13</v>
      </c>
      <c r="G64" s="5" t="n">
        <v>1351.86</v>
      </c>
      <c r="H64" s="5" t="n">
        <v>0</v>
      </c>
      <c r="I64" s="5" t="n">
        <f aca="false">F64+H64-G64</f>
        <v>640.27</v>
      </c>
      <c r="J64" s="5" t="s">
        <v>140</v>
      </c>
      <c r="K64" s="5" t="s">
        <v>23</v>
      </c>
      <c r="L64" s="5" t="s">
        <v>21</v>
      </c>
      <c r="M64" s="5" t="s">
        <v>1030</v>
      </c>
      <c r="N64" s="9" t="n">
        <f aca="false">VLOOKUP(D64,chequing!D:H,5, FALSE())-G64</f>
        <v>0</v>
      </c>
    </row>
    <row r="65" customFormat="false" ht="12.75" hidden="false" customHeight="true" outlineLevel="0" collapsed="false">
      <c r="A65" s="19" t="n">
        <v>44745</v>
      </c>
      <c r="B65" s="5" t="s">
        <v>1014</v>
      </c>
      <c r="C65" s="5" t="s">
        <v>1015</v>
      </c>
      <c r="D65" s="5" t="s">
        <v>1057</v>
      </c>
      <c r="E65" s="5" t="s">
        <v>1051</v>
      </c>
      <c r="F65" s="5" t="n">
        <f aca="false">I64</f>
        <v>640.27</v>
      </c>
      <c r="G65" s="5" t="n">
        <v>0</v>
      </c>
      <c r="H65" s="5" t="n">
        <v>403.65</v>
      </c>
      <c r="I65" s="5" t="n">
        <f aca="false">F65+H65-G65</f>
        <v>1043.92</v>
      </c>
      <c r="J65" s="5" t="s">
        <v>140</v>
      </c>
      <c r="K65" s="5" t="s">
        <v>23</v>
      </c>
      <c r="L65" s="5" t="s">
        <v>21</v>
      </c>
      <c r="M65" s="5" t="s">
        <v>1018</v>
      </c>
    </row>
    <row r="66" customFormat="false" ht="12.75" hidden="false" customHeight="true" outlineLevel="0" collapsed="false">
      <c r="A66" s="19" t="n">
        <v>44746</v>
      </c>
      <c r="B66" s="5" t="s">
        <v>1019</v>
      </c>
      <c r="C66" s="5" t="s">
        <v>1020</v>
      </c>
      <c r="D66" s="5" t="s">
        <v>1058</v>
      </c>
      <c r="E66" s="26" t="s">
        <v>1022</v>
      </c>
      <c r="F66" s="5" t="n">
        <f aca="false">I65</f>
        <v>1043.92</v>
      </c>
      <c r="G66" s="5" t="n">
        <v>0</v>
      </c>
      <c r="H66" s="5" t="n">
        <v>399.11</v>
      </c>
      <c r="I66" s="5" t="n">
        <f aca="false">F66+H66-G66</f>
        <v>1443.03</v>
      </c>
      <c r="J66" s="5" t="s">
        <v>140</v>
      </c>
      <c r="K66" s="5" t="s">
        <v>23</v>
      </c>
      <c r="L66" s="5" t="s">
        <v>21</v>
      </c>
      <c r="M66" s="5" t="s">
        <v>1023</v>
      </c>
    </row>
    <row r="67" customFormat="false" ht="12.75" hidden="false" customHeight="true" outlineLevel="0" collapsed="false">
      <c r="A67" s="19" t="n">
        <v>44757</v>
      </c>
      <c r="B67" s="5" t="s">
        <v>115</v>
      </c>
      <c r="C67" s="5" t="s">
        <v>116</v>
      </c>
      <c r="D67" s="5" t="s">
        <v>223</v>
      </c>
      <c r="E67" s="5" t="s">
        <v>1029</v>
      </c>
      <c r="F67" s="5" t="n">
        <f aca="false">I66</f>
        <v>1443.03</v>
      </c>
      <c r="G67" s="5" t="n">
        <v>802.76</v>
      </c>
      <c r="H67" s="5" t="n">
        <v>0</v>
      </c>
      <c r="I67" s="5" t="n">
        <f aca="false">F67+H67-G67</f>
        <v>640.27</v>
      </c>
      <c r="J67" s="5" t="s">
        <v>140</v>
      </c>
      <c r="K67" s="5" t="s">
        <v>23</v>
      </c>
      <c r="L67" s="5" t="s">
        <v>21</v>
      </c>
      <c r="M67" s="5" t="s">
        <v>1030</v>
      </c>
      <c r="N67" s="9" t="n">
        <f aca="false">VLOOKUP(D67,chequing!D:H,5, FALSE())-G67</f>
        <v>0</v>
      </c>
    </row>
    <row r="68" customFormat="false" ht="12.75" hidden="false" customHeight="true" outlineLevel="0" collapsed="false">
      <c r="A68" s="19" t="n">
        <v>44776</v>
      </c>
      <c r="B68" s="5" t="s">
        <v>1014</v>
      </c>
      <c r="C68" s="5" t="s">
        <v>1015</v>
      </c>
      <c r="D68" s="5" t="s">
        <v>1059</v>
      </c>
      <c r="E68" s="5" t="s">
        <v>1017</v>
      </c>
      <c r="F68" s="5" t="n">
        <f aca="false">I67</f>
        <v>640.27</v>
      </c>
      <c r="G68" s="5" t="n">
        <v>0</v>
      </c>
      <c r="H68" s="5" t="n">
        <v>403.13</v>
      </c>
      <c r="I68" s="5" t="n">
        <f aca="false">F68+H68-G68</f>
        <v>1043.4</v>
      </c>
      <c r="J68" s="5" t="s">
        <v>140</v>
      </c>
      <c r="K68" s="5" t="s">
        <v>23</v>
      </c>
      <c r="L68" s="5" t="s">
        <v>21</v>
      </c>
      <c r="M68" s="5" t="s">
        <v>1018</v>
      </c>
    </row>
    <row r="69" customFormat="false" ht="12.75" hidden="false" customHeight="true" outlineLevel="0" collapsed="false">
      <c r="A69" s="19" t="n">
        <v>44777</v>
      </c>
      <c r="B69" s="5" t="s">
        <v>1019</v>
      </c>
      <c r="C69" s="5" t="s">
        <v>1020</v>
      </c>
      <c r="D69" s="5" t="s">
        <v>1060</v>
      </c>
      <c r="E69" s="26" t="s">
        <v>1022</v>
      </c>
      <c r="F69" s="5" t="n">
        <f aca="false">I68</f>
        <v>1043.4</v>
      </c>
      <c r="G69" s="5" t="n">
        <v>0</v>
      </c>
      <c r="H69" s="5" t="n">
        <v>450.25</v>
      </c>
      <c r="I69" s="5" t="n">
        <f aca="false">F69+H69-G69</f>
        <v>1493.65</v>
      </c>
      <c r="J69" s="5" t="s">
        <v>140</v>
      </c>
      <c r="K69" s="5" t="s">
        <v>23</v>
      </c>
      <c r="L69" s="5" t="s">
        <v>21</v>
      </c>
      <c r="M69" s="5" t="s">
        <v>1023</v>
      </c>
    </row>
    <row r="70" customFormat="false" ht="12.75" hidden="false" customHeight="true" outlineLevel="0" collapsed="false">
      <c r="A70" s="19" t="n">
        <v>44788</v>
      </c>
      <c r="B70" s="5" t="s">
        <v>115</v>
      </c>
      <c r="C70" s="5" t="s">
        <v>116</v>
      </c>
      <c r="D70" s="5" t="s">
        <v>243</v>
      </c>
      <c r="E70" s="5" t="s">
        <v>1029</v>
      </c>
      <c r="F70" s="5" t="n">
        <f aca="false">I69</f>
        <v>1493.65</v>
      </c>
      <c r="G70" s="5" t="n">
        <v>853.38</v>
      </c>
      <c r="H70" s="5" t="n">
        <v>0</v>
      </c>
      <c r="I70" s="5" t="n">
        <f aca="false">F70+H70-G70</f>
        <v>640.27</v>
      </c>
      <c r="J70" s="5" t="s">
        <v>140</v>
      </c>
      <c r="K70" s="5" t="s">
        <v>23</v>
      </c>
      <c r="L70" s="5" t="s">
        <v>21</v>
      </c>
      <c r="M70" s="5" t="s">
        <v>1030</v>
      </c>
      <c r="N70" s="9" t="n">
        <f aca="false">VLOOKUP(D70,chequing!D:H,5, FALSE())-G70</f>
        <v>0</v>
      </c>
    </row>
    <row r="71" customFormat="false" ht="12.75" hidden="false" customHeight="true" outlineLevel="0" collapsed="false">
      <c r="A71" s="19" t="n">
        <v>44807</v>
      </c>
      <c r="B71" s="5" t="s">
        <v>1014</v>
      </c>
      <c r="C71" s="5" t="s">
        <v>1015</v>
      </c>
      <c r="D71" s="5" t="s">
        <v>1061</v>
      </c>
      <c r="E71" s="5" t="s">
        <v>1054</v>
      </c>
      <c r="F71" s="5" t="n">
        <f aca="false">I70</f>
        <v>640.27</v>
      </c>
      <c r="G71" s="5" t="n">
        <v>0</v>
      </c>
      <c r="H71" s="5" t="n">
        <v>416.97</v>
      </c>
      <c r="I71" s="5" t="n">
        <f aca="false">F71+H71-G71</f>
        <v>1057.24</v>
      </c>
      <c r="J71" s="5" t="s">
        <v>140</v>
      </c>
      <c r="K71" s="5" t="s">
        <v>23</v>
      </c>
      <c r="L71" s="5" t="s">
        <v>21</v>
      </c>
      <c r="M71" s="5" t="s">
        <v>1018</v>
      </c>
    </row>
    <row r="72" customFormat="false" ht="12.75" hidden="false" customHeight="true" outlineLevel="0" collapsed="false">
      <c r="A72" s="19" t="n">
        <v>44808</v>
      </c>
      <c r="B72" s="5" t="s">
        <v>1019</v>
      </c>
      <c r="C72" s="5" t="s">
        <v>1020</v>
      </c>
      <c r="D72" s="5" t="s">
        <v>1062</v>
      </c>
      <c r="E72" s="26" t="s">
        <v>1022</v>
      </c>
      <c r="F72" s="5" t="n">
        <f aca="false">I71</f>
        <v>1057.24</v>
      </c>
      <c r="G72" s="5" t="n">
        <v>0</v>
      </c>
      <c r="H72" s="5" t="n">
        <v>499.33</v>
      </c>
      <c r="I72" s="5" t="n">
        <f aca="false">F72+H72-G72</f>
        <v>1556.57</v>
      </c>
      <c r="J72" s="5" t="s">
        <v>140</v>
      </c>
      <c r="K72" s="5" t="s">
        <v>23</v>
      </c>
      <c r="L72" s="5" t="s">
        <v>21</v>
      </c>
      <c r="M72" s="5" t="s">
        <v>1023</v>
      </c>
    </row>
    <row r="73" customFormat="false" ht="12.75" hidden="false" customHeight="true" outlineLevel="0" collapsed="false">
      <c r="A73" s="19" t="n">
        <v>44810</v>
      </c>
      <c r="B73" s="5" t="s">
        <v>1024</v>
      </c>
      <c r="C73" s="5" t="s">
        <v>1025</v>
      </c>
      <c r="D73" s="5" t="s">
        <v>1063</v>
      </c>
      <c r="E73" s="5" t="s">
        <v>1027</v>
      </c>
      <c r="F73" s="5" t="n">
        <f aca="false">I72</f>
        <v>1556.57</v>
      </c>
      <c r="G73" s="5" t="n">
        <v>0</v>
      </c>
      <c r="H73" s="5" t="n">
        <v>457.06</v>
      </c>
      <c r="I73" s="5" t="n">
        <f aca="false">F73+H73-G73</f>
        <v>2013.63</v>
      </c>
      <c r="J73" s="5" t="s">
        <v>140</v>
      </c>
      <c r="K73" s="5" t="s">
        <v>23</v>
      </c>
      <c r="L73" s="5" t="s">
        <v>21</v>
      </c>
      <c r="M73" s="5" t="s">
        <v>1028</v>
      </c>
    </row>
    <row r="74" customFormat="false" ht="12.75" hidden="false" customHeight="true" outlineLevel="0" collapsed="false">
      <c r="A74" s="19" t="n">
        <v>44819</v>
      </c>
      <c r="B74" s="5" t="s">
        <v>115</v>
      </c>
      <c r="C74" s="5" t="s">
        <v>116</v>
      </c>
      <c r="D74" s="5" t="s">
        <v>259</v>
      </c>
      <c r="E74" s="5" t="s">
        <v>1029</v>
      </c>
      <c r="F74" s="5" t="n">
        <f aca="false">I73</f>
        <v>2013.63</v>
      </c>
      <c r="G74" s="5" t="n">
        <v>1373.36</v>
      </c>
      <c r="H74" s="5" t="n">
        <v>0</v>
      </c>
      <c r="I74" s="5" t="n">
        <f aca="false">F74+H74-G74</f>
        <v>640.27</v>
      </c>
      <c r="J74" s="5" t="s">
        <v>140</v>
      </c>
      <c r="K74" s="5" t="s">
        <v>23</v>
      </c>
      <c r="L74" s="5" t="s">
        <v>21</v>
      </c>
      <c r="M74" s="5" t="s">
        <v>1030</v>
      </c>
      <c r="N74" s="9" t="n">
        <f aca="false">VLOOKUP(D74,chequing!D:H,5, FALSE())-G74</f>
        <v>0</v>
      </c>
    </row>
    <row r="75" customFormat="false" ht="12.75" hidden="false" customHeight="true" outlineLevel="0" collapsed="false">
      <c r="A75" s="19" t="n">
        <v>44837</v>
      </c>
      <c r="B75" s="5" t="s">
        <v>1014</v>
      </c>
      <c r="C75" s="5" t="s">
        <v>1015</v>
      </c>
      <c r="D75" s="5" t="s">
        <v>1064</v>
      </c>
      <c r="E75" s="5" t="s">
        <v>1017</v>
      </c>
      <c r="F75" s="5" t="n">
        <f aca="false">I74</f>
        <v>640.27</v>
      </c>
      <c r="G75" s="5" t="n">
        <v>0</v>
      </c>
      <c r="H75" s="5" t="n">
        <v>416.99</v>
      </c>
      <c r="I75" s="5" t="n">
        <f aca="false">F75+H75-G75</f>
        <v>1057.26</v>
      </c>
      <c r="J75" s="5" t="s">
        <v>140</v>
      </c>
      <c r="K75" s="5" t="s">
        <v>23</v>
      </c>
      <c r="L75" s="5" t="s">
        <v>21</v>
      </c>
      <c r="M75" s="5" t="s">
        <v>1018</v>
      </c>
    </row>
    <row r="76" customFormat="false" ht="12.75" hidden="false" customHeight="true" outlineLevel="0" collapsed="false">
      <c r="A76" s="19" t="n">
        <v>44838</v>
      </c>
      <c r="B76" s="5" t="s">
        <v>1019</v>
      </c>
      <c r="C76" s="5" t="s">
        <v>1020</v>
      </c>
      <c r="D76" s="5" t="s">
        <v>1065</v>
      </c>
      <c r="E76" s="26" t="s">
        <v>1022</v>
      </c>
      <c r="F76" s="5" t="n">
        <f aca="false">I75</f>
        <v>1057.26</v>
      </c>
      <c r="G76" s="5" t="n">
        <v>0</v>
      </c>
      <c r="H76" s="5" t="n">
        <v>550.75</v>
      </c>
      <c r="I76" s="5" t="n">
        <f aca="false">F76+H76-G76</f>
        <v>1608.01</v>
      </c>
      <c r="J76" s="5" t="s">
        <v>140</v>
      </c>
      <c r="K76" s="5" t="s">
        <v>23</v>
      </c>
      <c r="L76" s="5" t="s">
        <v>21</v>
      </c>
      <c r="M76" s="5" t="s">
        <v>1023</v>
      </c>
    </row>
    <row r="77" customFormat="false" ht="12.75" hidden="false" customHeight="true" outlineLevel="0" collapsed="false">
      <c r="A77" s="19" t="n">
        <v>44849</v>
      </c>
      <c r="B77" s="5" t="s">
        <v>115</v>
      </c>
      <c r="C77" s="5" t="s">
        <v>116</v>
      </c>
      <c r="D77" s="5" t="s">
        <v>276</v>
      </c>
      <c r="E77" s="5" t="s">
        <v>1029</v>
      </c>
      <c r="F77" s="5" t="n">
        <f aca="false">I76</f>
        <v>1608.01</v>
      </c>
      <c r="G77" s="5" t="n">
        <v>967.74</v>
      </c>
      <c r="H77" s="5" t="n">
        <v>0</v>
      </c>
      <c r="I77" s="5" t="n">
        <f aca="false">F77+H77-G77</f>
        <v>640.27</v>
      </c>
      <c r="J77" s="5" t="s">
        <v>140</v>
      </c>
      <c r="K77" s="5" t="s">
        <v>23</v>
      </c>
      <c r="L77" s="5" t="s">
        <v>21</v>
      </c>
      <c r="M77" s="5" t="s">
        <v>1030</v>
      </c>
      <c r="N77" s="9" t="n">
        <f aca="false">VLOOKUP(D77,chequing!D:H,5, FALSE())-G77</f>
        <v>0</v>
      </c>
    </row>
    <row r="78" customFormat="false" ht="12.75" hidden="false" customHeight="true" outlineLevel="0" collapsed="false">
      <c r="A78" s="19" t="n">
        <v>44868</v>
      </c>
      <c r="B78" s="5" t="s">
        <v>1014</v>
      </c>
      <c r="C78" s="5" t="s">
        <v>1015</v>
      </c>
      <c r="D78" s="5" t="s">
        <v>1066</v>
      </c>
      <c r="E78" s="5" t="s">
        <v>1040</v>
      </c>
      <c r="F78" s="5" t="n">
        <f aca="false">I77</f>
        <v>640.27</v>
      </c>
      <c r="G78" s="5" t="n">
        <v>0</v>
      </c>
      <c r="H78" s="5" t="n">
        <v>430.65</v>
      </c>
      <c r="I78" s="5" t="n">
        <f aca="false">F78+H78-G78</f>
        <v>1070.92</v>
      </c>
      <c r="J78" s="5" t="s">
        <v>140</v>
      </c>
      <c r="K78" s="5" t="s">
        <v>23</v>
      </c>
      <c r="L78" s="5" t="s">
        <v>21</v>
      </c>
      <c r="M78" s="5" t="s">
        <v>1018</v>
      </c>
    </row>
    <row r="79" customFormat="false" ht="12.75" hidden="false" customHeight="true" outlineLevel="0" collapsed="false">
      <c r="A79" s="19" t="n">
        <v>44869</v>
      </c>
      <c r="B79" s="5" t="s">
        <v>1019</v>
      </c>
      <c r="C79" s="5" t="s">
        <v>1020</v>
      </c>
      <c r="D79" s="5" t="s">
        <v>1067</v>
      </c>
      <c r="E79" s="26" t="s">
        <v>1022</v>
      </c>
      <c r="F79" s="5" t="n">
        <f aca="false">I78</f>
        <v>1070.92</v>
      </c>
      <c r="G79" s="5" t="n">
        <v>0</v>
      </c>
      <c r="H79" s="5" t="n">
        <v>599.14</v>
      </c>
      <c r="I79" s="5" t="n">
        <f aca="false">F79+H79-G79</f>
        <v>1670.06</v>
      </c>
      <c r="J79" s="5" t="s">
        <v>140</v>
      </c>
      <c r="K79" s="5" t="s">
        <v>23</v>
      </c>
      <c r="L79" s="5" t="s">
        <v>21</v>
      </c>
      <c r="M79" s="5" t="s">
        <v>1023</v>
      </c>
    </row>
    <row r="80" customFormat="false" ht="12.75" hidden="false" customHeight="true" outlineLevel="0" collapsed="false">
      <c r="A80" s="19" t="n">
        <v>44880</v>
      </c>
      <c r="B80" s="5" t="s">
        <v>115</v>
      </c>
      <c r="C80" s="5" t="s">
        <v>116</v>
      </c>
      <c r="D80" s="5" t="s">
        <v>292</v>
      </c>
      <c r="E80" s="5" t="s">
        <v>1029</v>
      </c>
      <c r="F80" s="5" t="n">
        <f aca="false">I79</f>
        <v>1670.06</v>
      </c>
      <c r="G80" s="5" t="n">
        <v>1029.79</v>
      </c>
      <c r="H80" s="5" t="n">
        <v>0</v>
      </c>
      <c r="I80" s="5" t="n">
        <f aca="false">F80+H80-G80</f>
        <v>640.27</v>
      </c>
      <c r="J80" s="5" t="s">
        <v>140</v>
      </c>
      <c r="K80" s="5" t="s">
        <v>23</v>
      </c>
      <c r="L80" s="5" t="s">
        <v>21</v>
      </c>
      <c r="M80" s="5" t="s">
        <v>1030</v>
      </c>
      <c r="N80" s="9" t="n">
        <f aca="false">VLOOKUP(D80,chequing!D:H,5, FALSE())-G80</f>
        <v>0</v>
      </c>
    </row>
    <row r="81" customFormat="false" ht="12.75" hidden="false" customHeight="true" outlineLevel="0" collapsed="false">
      <c r="A81" s="19" t="n">
        <v>44898</v>
      </c>
      <c r="B81" s="5" t="s">
        <v>1014</v>
      </c>
      <c r="C81" s="5" t="s">
        <v>1015</v>
      </c>
      <c r="D81" s="5" t="s">
        <v>1068</v>
      </c>
      <c r="E81" s="5" t="s">
        <v>1051</v>
      </c>
      <c r="F81" s="5" t="n">
        <f aca="false">I80</f>
        <v>640.27</v>
      </c>
      <c r="G81" s="5" t="n">
        <v>0</v>
      </c>
      <c r="H81" s="5" t="n">
        <v>431.59</v>
      </c>
      <c r="I81" s="5" t="n">
        <f aca="false">F81+H81-G81</f>
        <v>1071.86</v>
      </c>
      <c r="J81" s="5" t="s">
        <v>140</v>
      </c>
      <c r="K81" s="5" t="s">
        <v>23</v>
      </c>
      <c r="L81" s="5" t="s">
        <v>21</v>
      </c>
      <c r="M81" s="5" t="s">
        <v>1018</v>
      </c>
    </row>
    <row r="82" customFormat="false" ht="12.75" hidden="false" customHeight="true" outlineLevel="0" collapsed="false">
      <c r="A82" s="19" t="n">
        <v>44899</v>
      </c>
      <c r="B82" s="5" t="s">
        <v>1019</v>
      </c>
      <c r="C82" s="5" t="s">
        <v>1020</v>
      </c>
      <c r="D82" s="5" t="s">
        <v>1069</v>
      </c>
      <c r="E82" s="26" t="s">
        <v>1022</v>
      </c>
      <c r="F82" s="5" t="n">
        <f aca="false">I81</f>
        <v>1071.86</v>
      </c>
      <c r="G82" s="5" t="n">
        <v>0</v>
      </c>
      <c r="H82" s="5" t="n">
        <v>649.52</v>
      </c>
      <c r="I82" s="5" t="n">
        <f aca="false">F82+H82-G82</f>
        <v>1721.38</v>
      </c>
      <c r="J82" s="5" t="s">
        <v>140</v>
      </c>
      <c r="K82" s="5" t="s">
        <v>23</v>
      </c>
      <c r="L82" s="5" t="s">
        <v>21</v>
      </c>
      <c r="M82" s="5" t="s">
        <v>1023</v>
      </c>
    </row>
    <row r="83" customFormat="false" ht="12.75" hidden="false" customHeight="true" outlineLevel="0" collapsed="false">
      <c r="A83" s="19" t="n">
        <v>44901</v>
      </c>
      <c r="B83" s="5" t="s">
        <v>1024</v>
      </c>
      <c r="C83" s="5" t="s">
        <v>1025</v>
      </c>
      <c r="D83" s="5" t="s">
        <v>1070</v>
      </c>
      <c r="E83" s="5" t="s">
        <v>1027</v>
      </c>
      <c r="F83" s="5" t="n">
        <f aca="false">I82</f>
        <v>1721.38</v>
      </c>
      <c r="G83" s="5" t="n">
        <v>0</v>
      </c>
      <c r="H83" s="5" t="n">
        <v>498.29</v>
      </c>
      <c r="I83" s="5" t="n">
        <f aca="false">F83+H83-G83</f>
        <v>2219.67</v>
      </c>
      <c r="J83" s="5" t="s">
        <v>140</v>
      </c>
      <c r="K83" s="5" t="s">
        <v>23</v>
      </c>
      <c r="L83" s="5" t="s">
        <v>21</v>
      </c>
      <c r="M83" s="5" t="s">
        <v>1028</v>
      </c>
    </row>
    <row r="84" customFormat="false" ht="12.75" hidden="false" customHeight="true" outlineLevel="0" collapsed="false">
      <c r="A84" s="19" t="n">
        <v>44910</v>
      </c>
      <c r="B84" s="5" t="s">
        <v>115</v>
      </c>
      <c r="C84" s="5" t="s">
        <v>116</v>
      </c>
      <c r="D84" s="5" t="s">
        <v>309</v>
      </c>
      <c r="E84" s="5" t="s">
        <v>1029</v>
      </c>
      <c r="F84" s="5" t="n">
        <f aca="false">I83</f>
        <v>2219.67</v>
      </c>
      <c r="G84" s="5" t="n">
        <v>1579.4</v>
      </c>
      <c r="H84" s="5" t="n">
        <v>0</v>
      </c>
      <c r="I84" s="5" t="n">
        <f aca="false">F84+H84-G84</f>
        <v>640.27</v>
      </c>
      <c r="J84" s="5" t="s">
        <v>140</v>
      </c>
      <c r="K84" s="5" t="s">
        <v>23</v>
      </c>
      <c r="L84" s="5" t="s">
        <v>21</v>
      </c>
      <c r="M84" s="5" t="s">
        <v>1030</v>
      </c>
      <c r="N84" s="9" t="n">
        <f aca="false">VLOOKUP(D84,chequing!D:H,5, FALSE())-G84</f>
        <v>0</v>
      </c>
    </row>
    <row r="85" customFormat="false" ht="12.75" hidden="false" customHeight="true" outlineLevel="0" collapsed="false">
      <c r="A85" s="19" t="n">
        <v>44929</v>
      </c>
      <c r="B85" s="5" t="s">
        <v>1014</v>
      </c>
      <c r="C85" s="5" t="s">
        <v>1015</v>
      </c>
      <c r="D85" s="5" t="s">
        <v>1071</v>
      </c>
      <c r="E85" s="5" t="s">
        <v>1017</v>
      </c>
      <c r="F85" s="5" t="n">
        <f aca="false">I84</f>
        <v>640.27</v>
      </c>
      <c r="G85" s="5" t="n">
        <v>0</v>
      </c>
      <c r="H85" s="5" t="n">
        <v>430.53</v>
      </c>
      <c r="I85" s="5" t="n">
        <f aca="false">F85+H85-G85</f>
        <v>1070.8</v>
      </c>
      <c r="J85" s="5" t="s">
        <v>140</v>
      </c>
      <c r="K85" s="5" t="s">
        <v>23</v>
      </c>
      <c r="L85" s="5" t="s">
        <v>21</v>
      </c>
      <c r="M85" s="5" t="s">
        <v>1018</v>
      </c>
    </row>
    <row r="86" customFormat="false" ht="12.75" hidden="false" customHeight="true" outlineLevel="0" collapsed="false">
      <c r="A86" s="19" t="n">
        <v>44930</v>
      </c>
      <c r="B86" s="5" t="s">
        <v>1019</v>
      </c>
      <c r="C86" s="5" t="s">
        <v>1020</v>
      </c>
      <c r="D86" s="5" t="s">
        <v>1072</v>
      </c>
      <c r="E86" s="26" t="s">
        <v>1022</v>
      </c>
      <c r="F86" s="5" t="n">
        <f aca="false">I85</f>
        <v>1070.8</v>
      </c>
      <c r="G86" s="5" t="n">
        <v>0</v>
      </c>
      <c r="H86" s="5" t="n">
        <v>699.07</v>
      </c>
      <c r="I86" s="5" t="n">
        <f aca="false">F86+H86-G86</f>
        <v>1769.87</v>
      </c>
      <c r="J86" s="5" t="s">
        <v>140</v>
      </c>
      <c r="K86" s="5" t="s">
        <v>23</v>
      </c>
      <c r="L86" s="5" t="s">
        <v>21</v>
      </c>
      <c r="M86" s="5" t="s">
        <v>1023</v>
      </c>
    </row>
    <row r="87" customFormat="false" ht="12.75" hidden="false" customHeight="true" outlineLevel="0" collapsed="false">
      <c r="A87" s="19" t="n">
        <v>44941</v>
      </c>
      <c r="B87" s="5" t="s">
        <v>115</v>
      </c>
      <c r="C87" s="5" t="s">
        <v>116</v>
      </c>
      <c r="D87" s="5" t="s">
        <v>331</v>
      </c>
      <c r="E87" s="5" t="s">
        <v>1029</v>
      </c>
      <c r="F87" s="5" t="n">
        <f aca="false">I86</f>
        <v>1769.87</v>
      </c>
      <c r="G87" s="5" t="n">
        <v>1129.6</v>
      </c>
      <c r="H87" s="5" t="n">
        <v>0</v>
      </c>
      <c r="I87" s="5" t="n">
        <f aca="false">F87+H87-G87</f>
        <v>640.27</v>
      </c>
      <c r="J87" s="5" t="s">
        <v>140</v>
      </c>
      <c r="K87" s="5" t="s">
        <v>23</v>
      </c>
      <c r="L87" s="5" t="s">
        <v>21</v>
      </c>
      <c r="M87" s="5" t="s">
        <v>1030</v>
      </c>
      <c r="N87" s="9" t="n">
        <f aca="false">VLOOKUP(D87,chequing!D:H,5, FALSE())-G87</f>
        <v>0</v>
      </c>
    </row>
    <row r="88" customFormat="false" ht="12.75" hidden="false" customHeight="true" outlineLevel="0" collapsed="false">
      <c r="A88" s="19" t="n">
        <v>44960</v>
      </c>
      <c r="B88" s="5" t="s">
        <v>1014</v>
      </c>
      <c r="C88" s="5" t="s">
        <v>1015</v>
      </c>
      <c r="D88" s="5" t="s">
        <v>1073</v>
      </c>
      <c r="E88" s="5" t="s">
        <v>1054</v>
      </c>
      <c r="F88" s="5" t="n">
        <f aca="false">I87</f>
        <v>640.27</v>
      </c>
      <c r="G88" s="5" t="n">
        <v>0</v>
      </c>
      <c r="H88" s="5" t="n">
        <v>445.29</v>
      </c>
      <c r="I88" s="5" t="n">
        <f aca="false">F88+H88-G88</f>
        <v>1085.56</v>
      </c>
      <c r="J88" s="5" t="s">
        <v>140</v>
      </c>
      <c r="K88" s="5" t="s">
        <v>23</v>
      </c>
      <c r="L88" s="5" t="s">
        <v>21</v>
      </c>
      <c r="M88" s="5" t="s">
        <v>1018</v>
      </c>
    </row>
    <row r="89" customFormat="false" ht="12.75" hidden="false" customHeight="true" outlineLevel="0" collapsed="false">
      <c r="A89" s="19" t="n">
        <v>44961</v>
      </c>
      <c r="B89" s="5" t="s">
        <v>1019</v>
      </c>
      <c r="C89" s="5" t="s">
        <v>1020</v>
      </c>
      <c r="D89" s="5" t="s">
        <v>1074</v>
      </c>
      <c r="E89" s="26" t="s">
        <v>1022</v>
      </c>
      <c r="F89" s="5" t="n">
        <f aca="false">I88</f>
        <v>1085.56</v>
      </c>
      <c r="G89" s="5" t="n">
        <v>0</v>
      </c>
      <c r="H89" s="5" t="n">
        <v>750.45</v>
      </c>
      <c r="I89" s="5" t="n">
        <f aca="false">F89+H89-G89</f>
        <v>1836.01</v>
      </c>
      <c r="J89" s="5" t="s">
        <v>140</v>
      </c>
      <c r="K89" s="5" t="s">
        <v>23</v>
      </c>
      <c r="L89" s="5" t="s">
        <v>21</v>
      </c>
      <c r="M89" s="5" t="s">
        <v>1023</v>
      </c>
    </row>
    <row r="90" customFormat="false" ht="12.75" hidden="false" customHeight="true" outlineLevel="0" collapsed="false">
      <c r="A90" s="19" t="n">
        <v>44972</v>
      </c>
      <c r="B90" s="5" t="s">
        <v>115</v>
      </c>
      <c r="C90" s="5" t="s">
        <v>116</v>
      </c>
      <c r="D90" s="5" t="s">
        <v>348</v>
      </c>
      <c r="E90" s="5" t="s">
        <v>1029</v>
      </c>
      <c r="F90" s="5" t="n">
        <f aca="false">I89</f>
        <v>1836.01</v>
      </c>
      <c r="G90" s="5" t="n">
        <v>1195.74</v>
      </c>
      <c r="H90" s="5" t="n">
        <v>0</v>
      </c>
      <c r="I90" s="5" t="n">
        <f aca="false">F90+H90-G90</f>
        <v>640.27</v>
      </c>
      <c r="J90" s="5" t="s">
        <v>140</v>
      </c>
      <c r="K90" s="5" t="s">
        <v>23</v>
      </c>
      <c r="L90" s="5" t="s">
        <v>21</v>
      </c>
      <c r="M90" s="5" t="s">
        <v>1030</v>
      </c>
      <c r="N90" s="9" t="n">
        <f aca="false">VLOOKUP(D90,chequing!D:H,5, FALSE())-G90</f>
        <v>0</v>
      </c>
    </row>
    <row r="91" customFormat="false" ht="12.75" hidden="false" customHeight="true" outlineLevel="0" collapsed="false">
      <c r="A91" s="19" t="n">
        <v>44988</v>
      </c>
      <c r="B91" s="5" t="s">
        <v>1014</v>
      </c>
      <c r="C91" s="5" t="s">
        <v>1015</v>
      </c>
      <c r="D91" s="5" t="s">
        <v>1075</v>
      </c>
      <c r="E91" s="5" t="s">
        <v>1051</v>
      </c>
      <c r="F91" s="5" t="n">
        <f aca="false">I90</f>
        <v>640.27</v>
      </c>
      <c r="G91" s="5" t="n">
        <v>0</v>
      </c>
      <c r="H91" s="5" t="n">
        <v>444.53</v>
      </c>
      <c r="I91" s="5" t="n">
        <f aca="false">F91+H91-G91</f>
        <v>1084.8</v>
      </c>
      <c r="J91" s="5" t="s">
        <v>140</v>
      </c>
      <c r="K91" s="5" t="s">
        <v>23</v>
      </c>
      <c r="L91" s="5" t="s">
        <v>21</v>
      </c>
      <c r="M91" s="5" t="s">
        <v>1018</v>
      </c>
    </row>
    <row r="92" customFormat="false" ht="12.75" hidden="false" customHeight="true" outlineLevel="0" collapsed="false">
      <c r="A92" s="19" t="n">
        <v>44989</v>
      </c>
      <c r="B92" s="5" t="s">
        <v>1019</v>
      </c>
      <c r="C92" s="5" t="s">
        <v>1020</v>
      </c>
      <c r="D92" s="5" t="s">
        <v>1076</v>
      </c>
      <c r="E92" s="26" t="s">
        <v>1022</v>
      </c>
      <c r="F92" s="5" t="n">
        <f aca="false">I91</f>
        <v>1084.8</v>
      </c>
      <c r="G92" s="5" t="n">
        <v>0</v>
      </c>
      <c r="H92" s="5" t="n">
        <v>800.58</v>
      </c>
      <c r="I92" s="5" t="n">
        <f aca="false">F92+H92-G92</f>
        <v>1885.38</v>
      </c>
      <c r="J92" s="5" t="s">
        <v>140</v>
      </c>
      <c r="K92" s="5" t="s">
        <v>23</v>
      </c>
      <c r="L92" s="5" t="s">
        <v>21</v>
      </c>
      <c r="M92" s="5" t="s">
        <v>1023</v>
      </c>
    </row>
    <row r="93" customFormat="false" ht="12.75" hidden="false" customHeight="true" outlineLevel="0" collapsed="false">
      <c r="A93" s="19" t="n">
        <v>44991</v>
      </c>
      <c r="B93" s="5" t="s">
        <v>1024</v>
      </c>
      <c r="C93" s="5" t="s">
        <v>1025</v>
      </c>
      <c r="D93" s="5" t="s">
        <v>1077</v>
      </c>
      <c r="E93" s="5" t="s">
        <v>1027</v>
      </c>
      <c r="F93" s="5" t="n">
        <f aca="false">I92</f>
        <v>1885.38</v>
      </c>
      <c r="G93" s="5" t="n">
        <v>0</v>
      </c>
      <c r="H93" s="5" t="n">
        <v>472.45</v>
      </c>
      <c r="I93" s="5" t="n">
        <f aca="false">F93+H93-G93</f>
        <v>2357.83</v>
      </c>
      <c r="J93" s="5" t="s">
        <v>140</v>
      </c>
      <c r="K93" s="5" t="s">
        <v>23</v>
      </c>
      <c r="L93" s="5" t="s">
        <v>21</v>
      </c>
      <c r="M93" s="5" t="s">
        <v>1028</v>
      </c>
    </row>
    <row r="94" customFormat="false" ht="12.75" hidden="false" customHeight="true" outlineLevel="0" collapsed="false">
      <c r="A94" s="19" t="n">
        <v>45000</v>
      </c>
      <c r="B94" s="5" t="s">
        <v>115</v>
      </c>
      <c r="C94" s="5" t="s">
        <v>116</v>
      </c>
      <c r="D94" s="5" t="s">
        <v>364</v>
      </c>
      <c r="E94" s="5" t="s">
        <v>1029</v>
      </c>
      <c r="F94" s="5" t="n">
        <f aca="false">I93</f>
        <v>2357.83</v>
      </c>
      <c r="G94" s="5" t="n">
        <v>1717.56</v>
      </c>
      <c r="H94" s="5" t="n">
        <v>0</v>
      </c>
      <c r="I94" s="5" t="n">
        <f aca="false">F94+H94-G94</f>
        <v>640.27</v>
      </c>
      <c r="J94" s="5" t="s">
        <v>140</v>
      </c>
      <c r="K94" s="5" t="s">
        <v>23</v>
      </c>
      <c r="L94" s="5" t="s">
        <v>21</v>
      </c>
      <c r="M94" s="5" t="s">
        <v>1030</v>
      </c>
      <c r="N94" s="9" t="n">
        <f aca="false">VLOOKUP(D94,chequing!D:H,5, FALSE())-G94</f>
        <v>0</v>
      </c>
    </row>
    <row r="95" customFormat="false" ht="12.75" hidden="false" customHeight="true" outlineLevel="0" collapsed="false">
      <c r="A95" s="19" t="n">
        <v>45019</v>
      </c>
      <c r="B95" s="5" t="s">
        <v>1014</v>
      </c>
      <c r="C95" s="5" t="s">
        <v>1015</v>
      </c>
      <c r="D95" s="5" t="s">
        <v>1078</v>
      </c>
      <c r="E95" s="5" t="s">
        <v>1054</v>
      </c>
      <c r="F95" s="5" t="n">
        <f aca="false">I94</f>
        <v>640.27</v>
      </c>
      <c r="G95" s="5" t="n">
        <v>0</v>
      </c>
      <c r="H95" s="5" t="n">
        <v>458.05</v>
      </c>
      <c r="I95" s="5" t="n">
        <f aca="false">F95+H95-G95</f>
        <v>1098.32</v>
      </c>
      <c r="J95" s="5" t="s">
        <v>140</v>
      </c>
      <c r="K95" s="5" t="s">
        <v>23</v>
      </c>
      <c r="L95" s="5" t="s">
        <v>21</v>
      </c>
      <c r="M95" s="5" t="s">
        <v>1018</v>
      </c>
    </row>
    <row r="96" customFormat="false" ht="12.75" hidden="false" customHeight="true" outlineLevel="0" collapsed="false">
      <c r="A96" s="19" t="n">
        <v>45020</v>
      </c>
      <c r="B96" s="5" t="s">
        <v>1019</v>
      </c>
      <c r="C96" s="5" t="s">
        <v>1020</v>
      </c>
      <c r="D96" s="5" t="s">
        <v>1079</v>
      </c>
      <c r="E96" s="26" t="s">
        <v>1022</v>
      </c>
      <c r="F96" s="5" t="n">
        <f aca="false">I95</f>
        <v>1098.32</v>
      </c>
      <c r="G96" s="5" t="n">
        <v>0</v>
      </c>
      <c r="H96" s="5" t="n">
        <v>850.55</v>
      </c>
      <c r="I96" s="5" t="n">
        <f aca="false">F96+H96-G96</f>
        <v>1948.87</v>
      </c>
      <c r="J96" s="5" t="s">
        <v>140</v>
      </c>
      <c r="K96" s="5" t="s">
        <v>23</v>
      </c>
      <c r="L96" s="5" t="s">
        <v>21</v>
      </c>
      <c r="M96" s="5" t="s">
        <v>1023</v>
      </c>
    </row>
    <row r="97" customFormat="false" ht="12.75" hidden="false" customHeight="true" outlineLevel="0" collapsed="false">
      <c r="A97" s="19" t="n">
        <v>45031</v>
      </c>
      <c r="B97" s="5" t="s">
        <v>115</v>
      </c>
      <c r="C97" s="5" t="s">
        <v>116</v>
      </c>
      <c r="D97" s="5" t="s">
        <v>381</v>
      </c>
      <c r="E97" s="5" t="s">
        <v>1029</v>
      </c>
      <c r="F97" s="5" t="n">
        <f aca="false">I96</f>
        <v>1948.87</v>
      </c>
      <c r="G97" s="5" t="n">
        <v>1308.6</v>
      </c>
      <c r="H97" s="5" t="n">
        <v>0</v>
      </c>
      <c r="I97" s="5" t="n">
        <f aca="false">F97+H97-G97</f>
        <v>640.27</v>
      </c>
      <c r="J97" s="5" t="s">
        <v>140</v>
      </c>
      <c r="K97" s="5" t="s">
        <v>23</v>
      </c>
      <c r="L97" s="5" t="s">
        <v>21</v>
      </c>
      <c r="M97" s="5" t="s">
        <v>1030</v>
      </c>
      <c r="N97" s="9" t="n">
        <f aca="false">VLOOKUP(D97,chequing!D:H,5, FALSE())-G97</f>
        <v>0</v>
      </c>
    </row>
    <row r="98" customFormat="false" ht="12.75" hidden="false" customHeight="true" outlineLevel="0" collapsed="false">
      <c r="A98" s="19" t="n">
        <v>45049</v>
      </c>
      <c r="B98" s="5" t="s">
        <v>1014</v>
      </c>
      <c r="C98" s="5" t="s">
        <v>1015</v>
      </c>
      <c r="D98" s="5" t="s">
        <v>1080</v>
      </c>
      <c r="E98" s="5" t="s">
        <v>1017</v>
      </c>
      <c r="F98" s="5" t="n">
        <f aca="false">I97</f>
        <v>640.27</v>
      </c>
      <c r="G98" s="5" t="n">
        <v>0</v>
      </c>
      <c r="H98" s="5" t="n">
        <v>457.1</v>
      </c>
      <c r="I98" s="5" t="n">
        <f aca="false">F98+H98-G98</f>
        <v>1097.37</v>
      </c>
      <c r="J98" s="5" t="s">
        <v>140</v>
      </c>
      <c r="K98" s="5" t="s">
        <v>23</v>
      </c>
      <c r="L98" s="5" t="s">
        <v>21</v>
      </c>
      <c r="M98" s="5" t="s">
        <v>1018</v>
      </c>
    </row>
    <row r="99" customFormat="false" ht="12.75" hidden="false" customHeight="true" outlineLevel="0" collapsed="false">
      <c r="A99" s="19" t="n">
        <v>45050</v>
      </c>
      <c r="B99" s="5" t="s">
        <v>1019</v>
      </c>
      <c r="C99" s="5" t="s">
        <v>1020</v>
      </c>
      <c r="D99" s="5" t="s">
        <v>1081</v>
      </c>
      <c r="E99" s="26" t="s">
        <v>1022</v>
      </c>
      <c r="F99" s="5" t="n">
        <f aca="false">I98</f>
        <v>1097.37</v>
      </c>
      <c r="G99" s="5" t="n">
        <v>0</v>
      </c>
      <c r="H99" s="5" t="n">
        <v>899.63</v>
      </c>
      <c r="I99" s="5" t="n">
        <f aca="false">F99+H99-G99</f>
        <v>1997</v>
      </c>
      <c r="J99" s="5" t="s">
        <v>140</v>
      </c>
      <c r="K99" s="5" t="s">
        <v>23</v>
      </c>
      <c r="L99" s="5" t="s">
        <v>21</v>
      </c>
      <c r="M99" s="5" t="s">
        <v>1023</v>
      </c>
    </row>
    <row r="100" customFormat="false" ht="12.75" hidden="false" customHeight="true" outlineLevel="0" collapsed="false">
      <c r="A100" s="19" t="n">
        <v>45061</v>
      </c>
      <c r="B100" s="5" t="s">
        <v>115</v>
      </c>
      <c r="C100" s="5" t="s">
        <v>116</v>
      </c>
      <c r="D100" s="5" t="s">
        <v>402</v>
      </c>
      <c r="E100" s="5" t="s">
        <v>1029</v>
      </c>
      <c r="F100" s="5" t="n">
        <f aca="false">I99</f>
        <v>1997</v>
      </c>
      <c r="G100" s="5" t="n">
        <v>1356.73</v>
      </c>
      <c r="H100" s="5" t="n">
        <v>0</v>
      </c>
      <c r="I100" s="5" t="n">
        <f aca="false">F100+H100-G100</f>
        <v>640.27</v>
      </c>
      <c r="J100" s="5" t="s">
        <v>140</v>
      </c>
      <c r="K100" s="5" t="s">
        <v>23</v>
      </c>
      <c r="L100" s="5" t="s">
        <v>21</v>
      </c>
      <c r="M100" s="5" t="s">
        <v>1030</v>
      </c>
      <c r="N100" s="9" t="n">
        <f aca="false">VLOOKUP(D100,chequing!D:H,5, FALSE())-G100</f>
        <v>0</v>
      </c>
    </row>
    <row r="101" customFormat="false" ht="12.75" hidden="false" customHeight="true" outlineLevel="0" collapsed="false">
      <c r="A101" s="19" t="n">
        <v>45080</v>
      </c>
      <c r="B101" s="5" t="s">
        <v>1014</v>
      </c>
      <c r="C101" s="5" t="s">
        <v>1015</v>
      </c>
      <c r="D101" s="5" t="s">
        <v>1082</v>
      </c>
      <c r="E101" s="5" t="s">
        <v>1051</v>
      </c>
      <c r="F101" s="5" t="n">
        <f aca="false">I100</f>
        <v>640.27</v>
      </c>
      <c r="G101" s="5" t="n">
        <v>0</v>
      </c>
      <c r="H101" s="5" t="n">
        <v>471.5</v>
      </c>
      <c r="I101" s="5" t="n">
        <f aca="false">F101+H101-G101</f>
        <v>1111.77</v>
      </c>
      <c r="J101" s="5" t="s">
        <v>140</v>
      </c>
      <c r="K101" s="5" t="s">
        <v>23</v>
      </c>
      <c r="L101" s="5" t="s">
        <v>21</v>
      </c>
      <c r="M101" s="5" t="s">
        <v>1018</v>
      </c>
    </row>
    <row r="102" customFormat="false" ht="12.75" hidden="false" customHeight="true" outlineLevel="0" collapsed="false">
      <c r="A102" s="19" t="n">
        <v>45081</v>
      </c>
      <c r="B102" s="5" t="s">
        <v>1019</v>
      </c>
      <c r="C102" s="5" t="s">
        <v>1020</v>
      </c>
      <c r="D102" s="5" t="s">
        <v>1083</v>
      </c>
      <c r="E102" s="26" t="s">
        <v>1022</v>
      </c>
      <c r="F102" s="5" t="n">
        <f aca="false">I101</f>
        <v>1111.77</v>
      </c>
      <c r="G102" s="5" t="n">
        <v>0</v>
      </c>
      <c r="H102" s="5" t="n">
        <v>949.13</v>
      </c>
      <c r="I102" s="5" t="n">
        <f aca="false">F102+H102-G102</f>
        <v>2060.9</v>
      </c>
      <c r="J102" s="5" t="s">
        <v>140</v>
      </c>
      <c r="K102" s="5" t="s">
        <v>23</v>
      </c>
      <c r="L102" s="5" t="s">
        <v>21</v>
      </c>
      <c r="M102" s="5" t="s">
        <v>1023</v>
      </c>
    </row>
    <row r="103" customFormat="false" ht="12.75" hidden="false" customHeight="true" outlineLevel="0" collapsed="false">
      <c r="A103" s="19" t="n">
        <v>45083</v>
      </c>
      <c r="B103" s="5" t="s">
        <v>1024</v>
      </c>
      <c r="C103" s="5" t="s">
        <v>1025</v>
      </c>
      <c r="D103" s="5" t="s">
        <v>1084</v>
      </c>
      <c r="E103" s="5" t="s">
        <v>1027</v>
      </c>
      <c r="F103" s="5" t="n">
        <f aca="false">I102</f>
        <v>2060.9</v>
      </c>
      <c r="G103" s="5" t="n">
        <v>0</v>
      </c>
      <c r="H103" s="5" t="n">
        <v>435.97</v>
      </c>
      <c r="I103" s="5" t="n">
        <f aca="false">F103+H103-G103</f>
        <v>2496.87</v>
      </c>
      <c r="J103" s="5" t="s">
        <v>140</v>
      </c>
      <c r="K103" s="5" t="s">
        <v>23</v>
      </c>
      <c r="L103" s="5" t="s">
        <v>21</v>
      </c>
      <c r="M103" s="5" t="s">
        <v>1028</v>
      </c>
    </row>
    <row r="104" customFormat="false" ht="12.75" hidden="false" customHeight="true" outlineLevel="0" collapsed="false">
      <c r="A104" s="19" t="n">
        <v>45092</v>
      </c>
      <c r="B104" s="5" t="s">
        <v>115</v>
      </c>
      <c r="C104" s="5" t="s">
        <v>116</v>
      </c>
      <c r="D104" s="5" t="s">
        <v>419</v>
      </c>
      <c r="E104" s="5" t="s">
        <v>1029</v>
      </c>
      <c r="F104" s="5" t="n">
        <f aca="false">I103</f>
        <v>2496.87</v>
      </c>
      <c r="G104" s="5" t="n">
        <v>1856.6</v>
      </c>
      <c r="H104" s="5" t="n">
        <v>0</v>
      </c>
      <c r="I104" s="5" t="n">
        <f aca="false">F104+H104-G104</f>
        <v>640.27</v>
      </c>
      <c r="J104" s="5" t="s">
        <v>140</v>
      </c>
      <c r="K104" s="5" t="s">
        <v>23</v>
      </c>
      <c r="L104" s="5" t="s">
        <v>21</v>
      </c>
      <c r="M104" s="5" t="s">
        <v>1030</v>
      </c>
      <c r="N104" s="9" t="n">
        <f aca="false">VLOOKUP(D104,chequing!D:H,5, FALSE())-G104</f>
        <v>0</v>
      </c>
    </row>
    <row r="105" customFormat="false" ht="12.75" hidden="false" customHeight="true" outlineLevel="0" collapsed="false">
      <c r="A105" s="19" t="n">
        <v>45110</v>
      </c>
      <c r="B105" s="5" t="s">
        <v>1014</v>
      </c>
      <c r="C105" s="5" t="s">
        <v>1015</v>
      </c>
      <c r="D105" s="5" t="s">
        <v>1085</v>
      </c>
      <c r="E105" s="5" t="s">
        <v>1054</v>
      </c>
      <c r="F105" s="5" t="n">
        <f aca="false">I104</f>
        <v>640.27</v>
      </c>
      <c r="G105" s="5" t="n">
        <v>0</v>
      </c>
      <c r="H105" s="5" t="n">
        <v>470.9</v>
      </c>
      <c r="I105" s="5" t="n">
        <f aca="false">F105+H105-G105</f>
        <v>1111.17</v>
      </c>
      <c r="J105" s="5" t="s">
        <v>140</v>
      </c>
      <c r="K105" s="5" t="s">
        <v>23</v>
      </c>
      <c r="L105" s="5" t="s">
        <v>21</v>
      </c>
      <c r="M105" s="5" t="s">
        <v>1018</v>
      </c>
    </row>
    <row r="106" customFormat="false" ht="12.75" hidden="false" customHeight="true" outlineLevel="0" collapsed="false">
      <c r="A106" s="19" t="n">
        <v>45111</v>
      </c>
      <c r="B106" s="5" t="s">
        <v>1019</v>
      </c>
      <c r="C106" s="5" t="s">
        <v>1020</v>
      </c>
      <c r="D106" s="5" t="s">
        <v>1086</v>
      </c>
      <c r="E106" s="26" t="s">
        <v>1022</v>
      </c>
      <c r="F106" s="5" t="n">
        <f aca="false">I105</f>
        <v>1111.17</v>
      </c>
      <c r="G106" s="5" t="n">
        <v>0</v>
      </c>
      <c r="H106" s="5" t="n">
        <v>1000.56</v>
      </c>
      <c r="I106" s="5" t="n">
        <f aca="false">F106+H106-G106</f>
        <v>2111.73</v>
      </c>
      <c r="J106" s="5" t="s">
        <v>140</v>
      </c>
      <c r="K106" s="5" t="s">
        <v>23</v>
      </c>
      <c r="L106" s="5" t="s">
        <v>21</v>
      </c>
      <c r="M106" s="5" t="s">
        <v>1023</v>
      </c>
    </row>
    <row r="107" customFormat="false" ht="12.75" hidden="false" customHeight="true" outlineLevel="0" collapsed="false">
      <c r="A107" s="19" t="n">
        <v>45122</v>
      </c>
      <c r="B107" s="5" t="s">
        <v>115</v>
      </c>
      <c r="C107" s="5" t="s">
        <v>116</v>
      </c>
      <c r="D107" s="5" t="s">
        <v>443</v>
      </c>
      <c r="E107" s="5" t="s">
        <v>1029</v>
      </c>
      <c r="F107" s="5" t="n">
        <f aca="false">I106</f>
        <v>2111.73</v>
      </c>
      <c r="G107" s="5" t="n">
        <v>1471.46</v>
      </c>
      <c r="H107" s="5" t="n">
        <v>0</v>
      </c>
      <c r="I107" s="5" t="n">
        <f aca="false">F107+H107-G107</f>
        <v>640.27</v>
      </c>
      <c r="J107" s="5" t="s">
        <v>140</v>
      </c>
      <c r="K107" s="5" t="s">
        <v>23</v>
      </c>
      <c r="L107" s="5" t="s">
        <v>21</v>
      </c>
      <c r="M107" s="5" t="s">
        <v>1030</v>
      </c>
      <c r="N107" s="9" t="n">
        <f aca="false">VLOOKUP(D107,chequing!D:H,5, FALSE())-G107</f>
        <v>0</v>
      </c>
    </row>
    <row r="108" customFormat="false" ht="12.75" hidden="false" customHeight="true" outlineLevel="0" collapsed="false">
      <c r="A108" s="19" t="n">
        <v>45141</v>
      </c>
      <c r="B108" s="5" t="s">
        <v>1014</v>
      </c>
      <c r="C108" s="5" t="s">
        <v>1015</v>
      </c>
      <c r="D108" s="5" t="s">
        <v>1087</v>
      </c>
      <c r="E108" s="5" t="s">
        <v>1017</v>
      </c>
      <c r="F108" s="5" t="n">
        <f aca="false">I107</f>
        <v>640.27</v>
      </c>
      <c r="G108" s="5" t="n">
        <v>0</v>
      </c>
      <c r="H108" s="5" t="n">
        <v>472.32</v>
      </c>
      <c r="I108" s="5" t="n">
        <f aca="false">F108+H108-G108</f>
        <v>1112.59</v>
      </c>
      <c r="J108" s="5" t="s">
        <v>140</v>
      </c>
      <c r="K108" s="5" t="s">
        <v>23</v>
      </c>
      <c r="L108" s="5" t="s">
        <v>21</v>
      </c>
      <c r="M108" s="5" t="s">
        <v>1018</v>
      </c>
    </row>
    <row r="109" customFormat="false" ht="12.75" hidden="false" customHeight="true" outlineLevel="0" collapsed="false">
      <c r="A109" s="19" t="n">
        <v>45142</v>
      </c>
      <c r="B109" s="5" t="s">
        <v>1019</v>
      </c>
      <c r="C109" s="5" t="s">
        <v>1020</v>
      </c>
      <c r="D109" s="5" t="s">
        <v>1088</v>
      </c>
      <c r="E109" s="26" t="s">
        <v>1022</v>
      </c>
      <c r="F109" s="5" t="n">
        <f aca="false">I108</f>
        <v>1112.59</v>
      </c>
      <c r="G109" s="5" t="n">
        <v>0</v>
      </c>
      <c r="H109" s="5" t="n">
        <v>1049.22</v>
      </c>
      <c r="I109" s="5" t="n">
        <f aca="false">F109+H109-G109</f>
        <v>2161.81</v>
      </c>
      <c r="J109" s="5" t="s">
        <v>140</v>
      </c>
      <c r="K109" s="5" t="s">
        <v>23</v>
      </c>
      <c r="L109" s="5" t="s">
        <v>21</v>
      </c>
      <c r="M109" s="5" t="s">
        <v>1023</v>
      </c>
    </row>
    <row r="110" customFormat="false" ht="12.75" hidden="false" customHeight="true" outlineLevel="0" collapsed="false">
      <c r="A110" s="19" t="n">
        <v>45153</v>
      </c>
      <c r="B110" s="5" t="s">
        <v>115</v>
      </c>
      <c r="C110" s="5" t="s">
        <v>116</v>
      </c>
      <c r="D110" s="5" t="s">
        <v>462</v>
      </c>
      <c r="E110" s="5" t="s">
        <v>1029</v>
      </c>
      <c r="F110" s="5" t="n">
        <f aca="false">I109</f>
        <v>2161.81</v>
      </c>
      <c r="G110" s="5" t="n">
        <v>1521.54</v>
      </c>
      <c r="H110" s="5" t="n">
        <v>0</v>
      </c>
      <c r="I110" s="5" t="n">
        <f aca="false">F110+H110-G110</f>
        <v>640.27</v>
      </c>
      <c r="J110" s="5" t="s">
        <v>140</v>
      </c>
      <c r="K110" s="5" t="s">
        <v>23</v>
      </c>
      <c r="L110" s="5" t="s">
        <v>21</v>
      </c>
      <c r="M110" s="5" t="s">
        <v>1030</v>
      </c>
      <c r="N110" s="9" t="n">
        <f aca="false">VLOOKUP(D110,chequing!D:H,5, FALSE())-G110</f>
        <v>0</v>
      </c>
    </row>
    <row r="111" customFormat="false" ht="12.75" hidden="false" customHeight="true" outlineLevel="0" collapsed="false">
      <c r="A111" s="19" t="n">
        <v>45172</v>
      </c>
      <c r="B111" s="5" t="s">
        <v>1014</v>
      </c>
      <c r="C111" s="5" t="s">
        <v>1015</v>
      </c>
      <c r="D111" s="5" t="s">
        <v>1089</v>
      </c>
      <c r="E111" s="5" t="s">
        <v>1054</v>
      </c>
      <c r="F111" s="5" t="n">
        <f aca="false">I110</f>
        <v>640.27</v>
      </c>
      <c r="G111" s="5" t="n">
        <v>0</v>
      </c>
      <c r="H111" s="5" t="n">
        <v>485.14</v>
      </c>
      <c r="I111" s="5" t="n">
        <f aca="false">F111+H111-G111</f>
        <v>1125.41</v>
      </c>
      <c r="J111" s="5" t="s">
        <v>140</v>
      </c>
      <c r="K111" s="5" t="s">
        <v>23</v>
      </c>
      <c r="L111" s="5" t="s">
        <v>21</v>
      </c>
      <c r="M111" s="5" t="s">
        <v>1018</v>
      </c>
    </row>
    <row r="112" customFormat="false" ht="12.75" hidden="false" customHeight="true" outlineLevel="0" collapsed="false">
      <c r="A112" s="19" t="n">
        <v>45173</v>
      </c>
      <c r="B112" s="5" t="s">
        <v>1019</v>
      </c>
      <c r="C112" s="5" t="s">
        <v>1020</v>
      </c>
      <c r="D112" s="5" t="s">
        <v>1090</v>
      </c>
      <c r="E112" s="26" t="s">
        <v>1022</v>
      </c>
      <c r="F112" s="5" t="n">
        <f aca="false">I111</f>
        <v>1125.41</v>
      </c>
      <c r="G112" s="5" t="n">
        <v>0</v>
      </c>
      <c r="H112" s="5" t="n">
        <v>1100.27</v>
      </c>
      <c r="I112" s="5" t="n">
        <f aca="false">F112+H112-G112</f>
        <v>2225.68</v>
      </c>
      <c r="J112" s="5" t="s">
        <v>140</v>
      </c>
      <c r="K112" s="5" t="s">
        <v>23</v>
      </c>
      <c r="L112" s="5" t="s">
        <v>21</v>
      </c>
      <c r="M112" s="5" t="s">
        <v>1023</v>
      </c>
    </row>
    <row r="113" customFormat="false" ht="12.75" hidden="false" customHeight="true" outlineLevel="0" collapsed="false">
      <c r="A113" s="19" t="n">
        <v>45175</v>
      </c>
      <c r="B113" s="5" t="s">
        <v>1024</v>
      </c>
      <c r="C113" s="5" t="s">
        <v>1025</v>
      </c>
      <c r="D113" s="5" t="s">
        <v>1091</v>
      </c>
      <c r="E113" s="5" t="s">
        <v>1027</v>
      </c>
      <c r="F113" s="5" t="n">
        <f aca="false">I112</f>
        <v>2225.68</v>
      </c>
      <c r="G113" s="5" t="n">
        <v>0</v>
      </c>
      <c r="H113" s="5" t="n">
        <v>610.15</v>
      </c>
      <c r="I113" s="5" t="n">
        <f aca="false">F113+H113-G113</f>
        <v>2835.83</v>
      </c>
      <c r="J113" s="5" t="s">
        <v>140</v>
      </c>
      <c r="K113" s="5" t="s">
        <v>23</v>
      </c>
      <c r="L113" s="5" t="s">
        <v>21</v>
      </c>
      <c r="M113" s="5" t="s">
        <v>1028</v>
      </c>
    </row>
    <row r="114" customFormat="false" ht="12.75" hidden="false" customHeight="true" outlineLevel="0" collapsed="false">
      <c r="A114" s="19" t="n">
        <v>45184</v>
      </c>
      <c r="B114" s="5" t="s">
        <v>115</v>
      </c>
      <c r="C114" s="5" t="s">
        <v>116</v>
      </c>
      <c r="D114" s="5" t="s">
        <v>481</v>
      </c>
      <c r="E114" s="5" t="s">
        <v>1029</v>
      </c>
      <c r="F114" s="5" t="n">
        <f aca="false">I113</f>
        <v>2835.83</v>
      </c>
      <c r="G114" s="5" t="n">
        <v>2195.56</v>
      </c>
      <c r="H114" s="5" t="n">
        <v>0</v>
      </c>
      <c r="I114" s="5" t="n">
        <f aca="false">F114+H114-G114</f>
        <v>640.27</v>
      </c>
      <c r="J114" s="5" t="s">
        <v>140</v>
      </c>
      <c r="K114" s="5" t="s">
        <v>23</v>
      </c>
      <c r="L114" s="5" t="s">
        <v>21</v>
      </c>
      <c r="M114" s="5" t="s">
        <v>1030</v>
      </c>
      <c r="N114" s="9" t="n">
        <f aca="false">VLOOKUP(D114,chequing!D:H,5, FALSE())-G114</f>
        <v>0</v>
      </c>
    </row>
    <row r="115" customFormat="false" ht="12.75" hidden="false" customHeight="true" outlineLevel="0" collapsed="false">
      <c r="A115" s="19" t="n">
        <v>45202</v>
      </c>
      <c r="B115" s="5" t="s">
        <v>1014</v>
      </c>
      <c r="C115" s="5" t="s">
        <v>1015</v>
      </c>
      <c r="D115" s="5" t="s">
        <v>1092</v>
      </c>
      <c r="E115" s="5" t="s">
        <v>1051</v>
      </c>
      <c r="F115" s="5" t="n">
        <f aca="false">I114</f>
        <v>640.27</v>
      </c>
      <c r="G115" s="5" t="n">
        <v>0</v>
      </c>
      <c r="H115" s="5" t="n">
        <v>484.04</v>
      </c>
      <c r="I115" s="5" t="n">
        <f aca="false">F115+H115-G115</f>
        <v>1124.31</v>
      </c>
      <c r="J115" s="5" t="s">
        <v>140</v>
      </c>
      <c r="K115" s="5" t="s">
        <v>23</v>
      </c>
      <c r="L115" s="5" t="s">
        <v>21</v>
      </c>
      <c r="M115" s="5" t="s">
        <v>1018</v>
      </c>
    </row>
    <row r="116" customFormat="false" ht="12.75" hidden="false" customHeight="true" outlineLevel="0" collapsed="false">
      <c r="A116" s="19" t="n">
        <v>45203</v>
      </c>
      <c r="B116" s="5" t="s">
        <v>1019</v>
      </c>
      <c r="C116" s="5" t="s">
        <v>1020</v>
      </c>
      <c r="D116" s="5" t="s">
        <v>1093</v>
      </c>
      <c r="E116" s="26" t="s">
        <v>1022</v>
      </c>
      <c r="F116" s="5" t="n">
        <f aca="false">I115</f>
        <v>1124.31</v>
      </c>
      <c r="G116" s="5" t="n">
        <v>0</v>
      </c>
      <c r="H116" s="5" t="n">
        <v>1150.13</v>
      </c>
      <c r="I116" s="5" t="n">
        <f aca="false">F116+H116-G116</f>
        <v>2274.44</v>
      </c>
      <c r="J116" s="5" t="s">
        <v>140</v>
      </c>
      <c r="K116" s="5" t="s">
        <v>23</v>
      </c>
      <c r="L116" s="5" t="s">
        <v>21</v>
      </c>
      <c r="M116" s="5" t="s">
        <v>1023</v>
      </c>
    </row>
    <row r="117" customFormat="false" ht="12.75" hidden="false" customHeight="true" outlineLevel="0" collapsed="false">
      <c r="A117" s="19" t="n">
        <v>45214</v>
      </c>
      <c r="B117" s="5" t="s">
        <v>115</v>
      </c>
      <c r="C117" s="5" t="s">
        <v>116</v>
      </c>
      <c r="D117" s="5" t="s">
        <v>502</v>
      </c>
      <c r="E117" s="5" t="s">
        <v>1029</v>
      </c>
      <c r="F117" s="5" t="n">
        <f aca="false">I116</f>
        <v>2274.44</v>
      </c>
      <c r="G117" s="5" t="n">
        <v>1634.17</v>
      </c>
      <c r="H117" s="5" t="n">
        <v>0</v>
      </c>
      <c r="I117" s="5" t="n">
        <f aca="false">F117+H117-G117</f>
        <v>640.27</v>
      </c>
      <c r="J117" s="5" t="s">
        <v>140</v>
      </c>
      <c r="K117" s="5" t="s">
        <v>23</v>
      </c>
      <c r="L117" s="5" t="s">
        <v>21</v>
      </c>
      <c r="M117" s="5" t="s">
        <v>1030</v>
      </c>
      <c r="N117" s="9" t="n">
        <f aca="false">VLOOKUP(D117,chequing!D:H,5, FALSE())-G117</f>
        <v>0</v>
      </c>
    </row>
    <row r="118" customFormat="false" ht="12.75" hidden="false" customHeight="true" outlineLevel="0" collapsed="false">
      <c r="A118" s="19" t="n">
        <v>45233</v>
      </c>
      <c r="B118" s="5" t="s">
        <v>1014</v>
      </c>
      <c r="C118" s="5" t="s">
        <v>1015</v>
      </c>
      <c r="D118" s="5" t="s">
        <v>1094</v>
      </c>
      <c r="E118" s="5" t="s">
        <v>1054</v>
      </c>
      <c r="F118" s="5" t="n">
        <f aca="false">I117</f>
        <v>640.27</v>
      </c>
      <c r="G118" s="5" t="n">
        <v>0</v>
      </c>
      <c r="H118" s="5" t="n">
        <v>499.11</v>
      </c>
      <c r="I118" s="5" t="n">
        <f aca="false">F118+H118-G118</f>
        <v>1139.38</v>
      </c>
      <c r="J118" s="5" t="s">
        <v>140</v>
      </c>
      <c r="K118" s="5" t="s">
        <v>23</v>
      </c>
      <c r="L118" s="5" t="s">
        <v>21</v>
      </c>
      <c r="M118" s="5" t="s">
        <v>1018</v>
      </c>
    </row>
    <row r="119" customFormat="false" ht="12.75" hidden="false" customHeight="true" outlineLevel="0" collapsed="false">
      <c r="A119" s="19" t="n">
        <v>45234</v>
      </c>
      <c r="B119" s="5" t="s">
        <v>1019</v>
      </c>
      <c r="C119" s="5" t="s">
        <v>1020</v>
      </c>
      <c r="D119" s="5" t="s">
        <v>1095</v>
      </c>
      <c r="E119" s="26" t="s">
        <v>1022</v>
      </c>
      <c r="F119" s="5" t="n">
        <f aca="false">I118</f>
        <v>1139.38</v>
      </c>
      <c r="G119" s="5" t="n">
        <v>0</v>
      </c>
      <c r="H119" s="5" t="n">
        <v>1200.14</v>
      </c>
      <c r="I119" s="5" t="n">
        <f aca="false">F119+H119-G119</f>
        <v>2339.52</v>
      </c>
      <c r="J119" s="5" t="s">
        <v>140</v>
      </c>
      <c r="K119" s="5" t="s">
        <v>23</v>
      </c>
      <c r="L119" s="5" t="s">
        <v>21</v>
      </c>
      <c r="M119" s="5" t="s">
        <v>1023</v>
      </c>
    </row>
    <row r="120" customFormat="false" ht="12.75" hidden="false" customHeight="true" outlineLevel="0" collapsed="false">
      <c r="A120" s="19" t="n">
        <v>45245</v>
      </c>
      <c r="B120" s="5" t="s">
        <v>115</v>
      </c>
      <c r="C120" s="5" t="s">
        <v>116</v>
      </c>
      <c r="D120" s="5" t="s">
        <v>521</v>
      </c>
      <c r="E120" s="5" t="s">
        <v>1029</v>
      </c>
      <c r="F120" s="5" t="n">
        <f aca="false">I119</f>
        <v>2339.52</v>
      </c>
      <c r="G120" s="5" t="n">
        <v>1699.25</v>
      </c>
      <c r="H120" s="5" t="n">
        <v>0</v>
      </c>
      <c r="I120" s="5" t="n">
        <f aca="false">F120+H120-G120</f>
        <v>640.27</v>
      </c>
      <c r="J120" s="5" t="s">
        <v>140</v>
      </c>
      <c r="K120" s="5" t="s">
        <v>23</v>
      </c>
      <c r="L120" s="5" t="s">
        <v>21</v>
      </c>
      <c r="M120" s="5" t="s">
        <v>1030</v>
      </c>
      <c r="N120" s="9" t="n">
        <f aca="false">VLOOKUP(D120,chequing!D:H,5, FALSE())-G120</f>
        <v>0</v>
      </c>
    </row>
    <row r="121" customFormat="false" ht="12.75" hidden="false" customHeight="true" outlineLevel="0" collapsed="false">
      <c r="A121" s="19" t="n">
        <v>45263</v>
      </c>
      <c r="B121" s="5" t="s">
        <v>1014</v>
      </c>
      <c r="C121" s="5" t="s">
        <v>1015</v>
      </c>
      <c r="D121" s="5" t="s">
        <v>1096</v>
      </c>
      <c r="E121" s="5" t="s">
        <v>1017</v>
      </c>
      <c r="F121" s="5" t="n">
        <f aca="false">I120</f>
        <v>640.27</v>
      </c>
      <c r="G121" s="5" t="n">
        <v>0</v>
      </c>
      <c r="H121" s="5" t="n">
        <v>498.29</v>
      </c>
      <c r="I121" s="5" t="n">
        <f aca="false">F121+H121-G121</f>
        <v>1138.56</v>
      </c>
      <c r="J121" s="5" t="s">
        <v>140</v>
      </c>
      <c r="K121" s="5" t="s">
        <v>23</v>
      </c>
      <c r="L121" s="5" t="s">
        <v>21</v>
      </c>
      <c r="M121" s="5" t="s">
        <v>1018</v>
      </c>
    </row>
    <row r="122" customFormat="false" ht="12.75" hidden="false" customHeight="true" outlineLevel="0" collapsed="false">
      <c r="A122" s="19" t="n">
        <v>45264</v>
      </c>
      <c r="B122" s="5" t="s">
        <v>1019</v>
      </c>
      <c r="C122" s="5" t="s">
        <v>1020</v>
      </c>
      <c r="D122" s="5" t="s">
        <v>1097</v>
      </c>
      <c r="E122" s="26" t="s">
        <v>1022</v>
      </c>
      <c r="F122" s="5" t="n">
        <f aca="false">I121</f>
        <v>1138.56</v>
      </c>
      <c r="G122" s="5" t="n">
        <v>0</v>
      </c>
      <c r="H122" s="5" t="n">
        <v>1249.19</v>
      </c>
      <c r="I122" s="5" t="n">
        <f aca="false">F122+H122-G122</f>
        <v>2387.75</v>
      </c>
      <c r="J122" s="5" t="s">
        <v>140</v>
      </c>
      <c r="K122" s="5" t="s">
        <v>23</v>
      </c>
      <c r="L122" s="5" t="s">
        <v>21</v>
      </c>
      <c r="M122" s="5" t="s">
        <v>1023</v>
      </c>
    </row>
    <row r="123" customFormat="false" ht="12.75" hidden="false" customHeight="true" outlineLevel="0" collapsed="false">
      <c r="A123" s="19" t="n">
        <v>45266</v>
      </c>
      <c r="B123" s="5" t="s">
        <v>1024</v>
      </c>
      <c r="C123" s="5" t="s">
        <v>1025</v>
      </c>
      <c r="D123" s="5" t="s">
        <v>1098</v>
      </c>
      <c r="E123" s="5" t="s">
        <v>1027</v>
      </c>
      <c r="F123" s="5" t="n">
        <f aca="false">I122</f>
        <v>2387.75</v>
      </c>
      <c r="G123" s="5" t="n">
        <v>0</v>
      </c>
      <c r="H123" s="5" t="n">
        <v>487.71</v>
      </c>
      <c r="I123" s="5" t="n">
        <f aca="false">F123+H123-G123</f>
        <v>2875.46</v>
      </c>
      <c r="J123" s="5" t="s">
        <v>140</v>
      </c>
      <c r="K123" s="5" t="s">
        <v>23</v>
      </c>
      <c r="L123" s="5" t="s">
        <v>21</v>
      </c>
      <c r="M123" s="5" t="s">
        <v>1028</v>
      </c>
    </row>
    <row r="124" customFormat="false" ht="12.75" hidden="false" customHeight="true" outlineLevel="0" collapsed="false">
      <c r="A124" s="19" t="n">
        <v>45275</v>
      </c>
      <c r="B124" s="5" t="s">
        <v>115</v>
      </c>
      <c r="C124" s="5" t="s">
        <v>116</v>
      </c>
      <c r="D124" s="5" t="s">
        <v>549</v>
      </c>
      <c r="E124" s="5" t="s">
        <v>1029</v>
      </c>
      <c r="F124" s="5" t="n">
        <f aca="false">I123</f>
        <v>2875.46</v>
      </c>
      <c r="G124" s="5" t="n">
        <v>2235.19</v>
      </c>
      <c r="H124" s="5" t="n">
        <v>0</v>
      </c>
      <c r="I124" s="5" t="n">
        <f aca="false">F124+H124-G124</f>
        <v>640.27</v>
      </c>
      <c r="J124" s="5" t="s">
        <v>140</v>
      </c>
      <c r="K124" s="5" t="s">
        <v>23</v>
      </c>
      <c r="L124" s="5" t="s">
        <v>21</v>
      </c>
      <c r="M124" s="5" t="s">
        <v>1030</v>
      </c>
      <c r="N124" s="9" t="n">
        <f aca="false">VLOOKUP(D124,chequing!D:H,5, FALSE())-G124</f>
        <v>0</v>
      </c>
    </row>
    <row r="125" customFormat="false" ht="12.75" hidden="false" customHeight="true" outlineLevel="0" collapsed="false">
      <c r="A125" s="19" t="n">
        <v>45294</v>
      </c>
      <c r="B125" s="5" t="s">
        <v>1014</v>
      </c>
      <c r="C125" s="5" t="s">
        <v>1015</v>
      </c>
      <c r="D125" s="5" t="s">
        <v>1099</v>
      </c>
      <c r="E125" s="5" t="s">
        <v>1054</v>
      </c>
      <c r="F125" s="5" t="n">
        <f aca="false">I124</f>
        <v>640.27</v>
      </c>
      <c r="G125" s="5" t="n">
        <v>0</v>
      </c>
      <c r="H125" s="5" t="n">
        <v>511.79</v>
      </c>
      <c r="I125" s="5" t="n">
        <f aca="false">F125+H125-G125</f>
        <v>1152.06</v>
      </c>
      <c r="J125" s="5" t="s">
        <v>140</v>
      </c>
      <c r="K125" s="5" t="s">
        <v>23</v>
      </c>
      <c r="L125" s="5" t="s">
        <v>21</v>
      </c>
      <c r="M125" s="5" t="s">
        <v>1018</v>
      </c>
    </row>
    <row r="126" customFormat="false" ht="12.75" hidden="false" customHeight="true" outlineLevel="0" collapsed="false">
      <c r="A126" s="19" t="n">
        <v>45295</v>
      </c>
      <c r="B126" s="5" t="s">
        <v>1019</v>
      </c>
      <c r="C126" s="5" t="s">
        <v>1020</v>
      </c>
      <c r="D126" s="5" t="s">
        <v>1100</v>
      </c>
      <c r="E126" s="26" t="s">
        <v>1022</v>
      </c>
      <c r="F126" s="5" t="n">
        <f aca="false">I125</f>
        <v>1152.06</v>
      </c>
      <c r="G126" s="5" t="n">
        <v>0</v>
      </c>
      <c r="H126" s="5" t="n">
        <v>1299.28</v>
      </c>
      <c r="I126" s="5" t="n">
        <f aca="false">F126+H126-G126</f>
        <v>2451.34</v>
      </c>
      <c r="J126" s="5" t="s">
        <v>140</v>
      </c>
      <c r="K126" s="5" t="s">
        <v>23</v>
      </c>
      <c r="L126" s="5" t="s">
        <v>21</v>
      </c>
      <c r="M126" s="5" t="s">
        <v>1023</v>
      </c>
    </row>
    <row r="127" customFormat="false" ht="12.75" hidden="false" customHeight="true" outlineLevel="0" collapsed="false">
      <c r="A127" s="19" t="n">
        <v>45306</v>
      </c>
      <c r="B127" s="5" t="s">
        <v>115</v>
      </c>
      <c r="C127" s="5" t="s">
        <v>116</v>
      </c>
      <c r="D127" s="5" t="s">
        <v>570</v>
      </c>
      <c r="E127" s="5" t="s">
        <v>1029</v>
      </c>
      <c r="F127" s="5" t="n">
        <f aca="false">I126</f>
        <v>2451.34</v>
      </c>
      <c r="G127" s="5" t="n">
        <v>1811.07</v>
      </c>
      <c r="H127" s="5" t="n">
        <v>0</v>
      </c>
      <c r="I127" s="5" t="n">
        <f aca="false">F127+H127-G127</f>
        <v>640.27</v>
      </c>
      <c r="J127" s="5" t="s">
        <v>140</v>
      </c>
      <c r="K127" s="5" t="s">
        <v>23</v>
      </c>
      <c r="L127" s="5" t="s">
        <v>21</v>
      </c>
      <c r="M127" s="5" t="s">
        <v>1030</v>
      </c>
      <c r="N127" s="9" t="n">
        <f aca="false">VLOOKUP(D127,chequing!D:H,5, FALSE())-G127</f>
        <v>0</v>
      </c>
    </row>
    <row r="128" customFormat="false" ht="12.75" hidden="false" customHeight="true" outlineLevel="0" collapsed="false">
      <c r="A128" s="19" t="n">
        <v>45325</v>
      </c>
      <c r="B128" s="5" t="s">
        <v>1014</v>
      </c>
      <c r="C128" s="5" t="s">
        <v>1015</v>
      </c>
      <c r="D128" s="5" t="s">
        <v>1101</v>
      </c>
      <c r="E128" s="5" t="s">
        <v>1017</v>
      </c>
      <c r="F128" s="5" t="n">
        <f aca="false">I127</f>
        <v>640.27</v>
      </c>
      <c r="G128" s="5" t="n">
        <v>0</v>
      </c>
      <c r="H128" s="5" t="n">
        <v>511.98</v>
      </c>
      <c r="I128" s="5" t="n">
        <f aca="false">F128+H128-G128</f>
        <v>1152.25</v>
      </c>
      <c r="J128" s="5" t="s">
        <v>140</v>
      </c>
      <c r="K128" s="5" t="s">
        <v>23</v>
      </c>
      <c r="L128" s="5" t="s">
        <v>21</v>
      </c>
      <c r="M128" s="5" t="s">
        <v>1018</v>
      </c>
    </row>
    <row r="129" customFormat="false" ht="12.75" hidden="false" customHeight="true" outlineLevel="0" collapsed="false">
      <c r="A129" s="19" t="n">
        <v>45326</v>
      </c>
      <c r="B129" s="5" t="s">
        <v>1019</v>
      </c>
      <c r="C129" s="5" t="s">
        <v>1020</v>
      </c>
      <c r="D129" s="5" t="s">
        <v>1102</v>
      </c>
      <c r="E129" s="26" t="s">
        <v>1022</v>
      </c>
      <c r="F129" s="5" t="n">
        <f aca="false">I128</f>
        <v>1152.25</v>
      </c>
      <c r="G129" s="5" t="n">
        <v>0</v>
      </c>
      <c r="H129" s="5" t="n">
        <v>1350.65</v>
      </c>
      <c r="I129" s="5" t="n">
        <f aca="false">F129+H129-G129</f>
        <v>2502.9</v>
      </c>
      <c r="J129" s="5" t="s">
        <v>140</v>
      </c>
      <c r="K129" s="5" t="s">
        <v>23</v>
      </c>
      <c r="L129" s="5" t="s">
        <v>21</v>
      </c>
      <c r="M129" s="5" t="s">
        <v>1023</v>
      </c>
    </row>
    <row r="130" customFormat="false" ht="12.75" hidden="false" customHeight="true" outlineLevel="0" collapsed="false">
      <c r="A130" s="19" t="n">
        <v>45337</v>
      </c>
      <c r="B130" s="5" t="s">
        <v>115</v>
      </c>
      <c r="C130" s="5" t="s">
        <v>116</v>
      </c>
      <c r="D130" s="5" t="s">
        <v>591</v>
      </c>
      <c r="E130" s="5" t="s">
        <v>1029</v>
      </c>
      <c r="F130" s="5" t="n">
        <f aca="false">I129</f>
        <v>2502.9</v>
      </c>
      <c r="G130" s="5" t="n">
        <v>1862.63</v>
      </c>
      <c r="H130" s="5" t="n">
        <v>0</v>
      </c>
      <c r="I130" s="5" t="n">
        <f aca="false">F130+H130-G130</f>
        <v>640.27</v>
      </c>
      <c r="J130" s="5" t="s">
        <v>140</v>
      </c>
      <c r="K130" s="5" t="s">
        <v>23</v>
      </c>
      <c r="L130" s="5" t="s">
        <v>21</v>
      </c>
      <c r="M130" s="5" t="s">
        <v>1030</v>
      </c>
      <c r="N130" s="9" t="n">
        <f aca="false">VLOOKUP(D130,chequing!D:H,5, FALSE())-G130</f>
        <v>0</v>
      </c>
    </row>
    <row r="131" customFormat="false" ht="12.75" hidden="false" customHeight="true" outlineLevel="0" collapsed="false">
      <c r="A131" s="19" t="n">
        <v>45354</v>
      </c>
      <c r="B131" s="5" t="s">
        <v>1014</v>
      </c>
      <c r="C131" s="5" t="s">
        <v>1015</v>
      </c>
      <c r="D131" s="5" t="s">
        <v>1103</v>
      </c>
      <c r="E131" s="5" t="s">
        <v>1054</v>
      </c>
      <c r="F131" s="5" t="n">
        <f aca="false">I130</f>
        <v>640.27</v>
      </c>
      <c r="G131" s="5" t="n">
        <v>0</v>
      </c>
      <c r="H131" s="5" t="n">
        <v>524.51</v>
      </c>
      <c r="I131" s="5" t="n">
        <f aca="false">F131+H131-G131</f>
        <v>1164.78</v>
      </c>
      <c r="J131" s="5" t="s">
        <v>140</v>
      </c>
      <c r="K131" s="5" t="s">
        <v>23</v>
      </c>
      <c r="L131" s="5" t="s">
        <v>21</v>
      </c>
      <c r="M131" s="5" t="s">
        <v>1018</v>
      </c>
    </row>
    <row r="132" customFormat="false" ht="12.75" hidden="false" customHeight="true" outlineLevel="0" collapsed="false">
      <c r="A132" s="19" t="n">
        <v>45355</v>
      </c>
      <c r="B132" s="5" t="s">
        <v>1019</v>
      </c>
      <c r="C132" s="5" t="s">
        <v>1020</v>
      </c>
      <c r="D132" s="5" t="s">
        <v>1104</v>
      </c>
      <c r="E132" s="26" t="s">
        <v>1022</v>
      </c>
      <c r="F132" s="5" t="n">
        <f aca="false">I131</f>
        <v>1164.78</v>
      </c>
      <c r="G132" s="5" t="n">
        <v>0</v>
      </c>
      <c r="H132" s="5" t="n">
        <v>1399.68</v>
      </c>
      <c r="I132" s="5" t="n">
        <f aca="false">F132+H132-G132</f>
        <v>2564.46</v>
      </c>
      <c r="J132" s="5" t="s">
        <v>140</v>
      </c>
      <c r="K132" s="5" t="s">
        <v>23</v>
      </c>
      <c r="L132" s="5" t="s">
        <v>21</v>
      </c>
      <c r="M132" s="5" t="s">
        <v>1023</v>
      </c>
    </row>
    <row r="133" customFormat="false" ht="12.75" hidden="false" customHeight="true" outlineLevel="0" collapsed="false">
      <c r="A133" s="19" t="n">
        <v>45357</v>
      </c>
      <c r="B133" s="5" t="s">
        <v>1024</v>
      </c>
      <c r="C133" s="5" t="s">
        <v>1025</v>
      </c>
      <c r="D133" s="5" t="s">
        <v>1105</v>
      </c>
      <c r="E133" s="5" t="s">
        <v>1027</v>
      </c>
      <c r="F133" s="5" t="n">
        <f aca="false">I132</f>
        <v>2564.46</v>
      </c>
      <c r="G133" s="5" t="n">
        <v>0</v>
      </c>
      <c r="H133" s="5" t="n">
        <v>547.1</v>
      </c>
      <c r="I133" s="5" t="n">
        <f aca="false">F133+H133-G133</f>
        <v>3111.56</v>
      </c>
      <c r="J133" s="5" t="s">
        <v>140</v>
      </c>
      <c r="K133" s="5" t="s">
        <v>23</v>
      </c>
      <c r="L133" s="5" t="s">
        <v>21</v>
      </c>
      <c r="M133" s="5" t="s">
        <v>1028</v>
      </c>
    </row>
    <row r="134" customFormat="false" ht="12.75" hidden="false" customHeight="true" outlineLevel="0" collapsed="false">
      <c r="A134" s="19" t="n">
        <v>45366</v>
      </c>
      <c r="B134" s="5" t="s">
        <v>115</v>
      </c>
      <c r="C134" s="5" t="s">
        <v>116</v>
      </c>
      <c r="D134" s="5" t="s">
        <v>610</v>
      </c>
      <c r="E134" s="5" t="s">
        <v>1029</v>
      </c>
      <c r="F134" s="5" t="n">
        <f aca="false">I133</f>
        <v>3111.56</v>
      </c>
      <c r="G134" s="5" t="n">
        <v>2471.29</v>
      </c>
      <c r="H134" s="5" t="n">
        <v>0</v>
      </c>
      <c r="I134" s="5" t="n">
        <f aca="false">F134+H134-G134</f>
        <v>640.27</v>
      </c>
      <c r="J134" s="5" t="s">
        <v>140</v>
      </c>
      <c r="K134" s="5" t="s">
        <v>23</v>
      </c>
      <c r="L134" s="5" t="s">
        <v>21</v>
      </c>
      <c r="M134" s="5" t="s">
        <v>1030</v>
      </c>
      <c r="N134" s="9" t="n">
        <f aca="false">VLOOKUP(D134,chequing!D:H,5, FALSE())-G134</f>
        <v>0</v>
      </c>
    </row>
    <row r="135" customFormat="false" ht="12.75" hidden="false" customHeight="true" outlineLevel="0" collapsed="false">
      <c r="A135" s="19" t="n">
        <v>45385</v>
      </c>
      <c r="B135" s="5" t="s">
        <v>1014</v>
      </c>
      <c r="C135" s="5" t="s">
        <v>1015</v>
      </c>
      <c r="D135" s="5" t="s">
        <v>1106</v>
      </c>
      <c r="E135" s="5" t="s">
        <v>1017</v>
      </c>
      <c r="F135" s="5" t="n">
        <f aca="false">I134</f>
        <v>640.27</v>
      </c>
      <c r="G135" s="5" t="n">
        <v>0</v>
      </c>
      <c r="H135" s="5" t="n">
        <v>526.2</v>
      </c>
      <c r="I135" s="5" t="n">
        <f aca="false">F135+H135-G135</f>
        <v>1166.47</v>
      </c>
      <c r="J135" s="5" t="s">
        <v>140</v>
      </c>
      <c r="K135" s="5" t="s">
        <v>23</v>
      </c>
      <c r="L135" s="5" t="s">
        <v>21</v>
      </c>
      <c r="M135" s="5" t="s">
        <v>1018</v>
      </c>
    </row>
    <row r="136" customFormat="false" ht="12.75" hidden="false" customHeight="true" outlineLevel="0" collapsed="false">
      <c r="A136" s="19" t="n">
        <v>45386</v>
      </c>
      <c r="B136" s="5" t="s">
        <v>1019</v>
      </c>
      <c r="C136" s="5" t="s">
        <v>1020</v>
      </c>
      <c r="D136" s="5" t="s">
        <v>1107</v>
      </c>
      <c r="E136" s="26" t="s">
        <v>1022</v>
      </c>
      <c r="F136" s="5" t="n">
        <f aca="false">I135</f>
        <v>1166.47</v>
      </c>
      <c r="G136" s="5" t="n">
        <v>0</v>
      </c>
      <c r="H136" s="5" t="n">
        <v>1450.84</v>
      </c>
      <c r="I136" s="5" t="n">
        <f aca="false">F136+H136-G136</f>
        <v>2617.31</v>
      </c>
      <c r="J136" s="5" t="s">
        <v>140</v>
      </c>
      <c r="K136" s="5" t="s">
        <v>23</v>
      </c>
      <c r="L136" s="5" t="s">
        <v>21</v>
      </c>
      <c r="M136" s="5" t="s">
        <v>1023</v>
      </c>
    </row>
    <row r="137" customFormat="false" ht="12.75" hidden="false" customHeight="true" outlineLevel="0" collapsed="false">
      <c r="A137" s="19" t="n">
        <v>45397</v>
      </c>
      <c r="B137" s="5" t="s">
        <v>115</v>
      </c>
      <c r="C137" s="5" t="s">
        <v>116</v>
      </c>
      <c r="D137" s="5" t="s">
        <v>632</v>
      </c>
      <c r="E137" s="5" t="s">
        <v>1029</v>
      </c>
      <c r="F137" s="5" t="n">
        <f aca="false">I136</f>
        <v>2617.31</v>
      </c>
      <c r="G137" s="5" t="n">
        <v>1977.04</v>
      </c>
      <c r="H137" s="5" t="n">
        <v>0</v>
      </c>
      <c r="I137" s="5" t="n">
        <f aca="false">F137+H137-G137</f>
        <v>640.27</v>
      </c>
      <c r="J137" s="5" t="s">
        <v>140</v>
      </c>
      <c r="K137" s="5" t="s">
        <v>23</v>
      </c>
      <c r="L137" s="5" t="s">
        <v>21</v>
      </c>
      <c r="M137" s="5" t="s">
        <v>1030</v>
      </c>
      <c r="N137" s="9" t="n">
        <f aca="false">VLOOKUP(D137,chequing!D:H,5, FALSE())-G137</f>
        <v>0</v>
      </c>
    </row>
    <row r="138" customFormat="false" ht="12.75" hidden="false" customHeight="true" outlineLevel="0" collapsed="false">
      <c r="A138" s="19" t="n">
        <v>45415</v>
      </c>
      <c r="B138" s="5" t="s">
        <v>1014</v>
      </c>
      <c r="C138" s="5" t="s">
        <v>1015</v>
      </c>
      <c r="D138" s="5" t="s">
        <v>1108</v>
      </c>
      <c r="E138" s="5" t="s">
        <v>1051</v>
      </c>
      <c r="F138" s="5" t="n">
        <f aca="false">I137</f>
        <v>640.27</v>
      </c>
      <c r="G138" s="5" t="n">
        <v>0</v>
      </c>
      <c r="H138" s="5" t="n">
        <v>525.48</v>
      </c>
      <c r="I138" s="5" t="n">
        <f aca="false">F138+H138-G138</f>
        <v>1165.75</v>
      </c>
      <c r="J138" s="5" t="s">
        <v>140</v>
      </c>
      <c r="K138" s="5" t="s">
        <v>23</v>
      </c>
      <c r="L138" s="5" t="s">
        <v>21</v>
      </c>
      <c r="M138" s="5" t="s">
        <v>1018</v>
      </c>
    </row>
    <row r="139" customFormat="false" ht="12.75" hidden="false" customHeight="true" outlineLevel="0" collapsed="false">
      <c r="A139" s="19" t="n">
        <v>45416</v>
      </c>
      <c r="B139" s="5" t="s">
        <v>1019</v>
      </c>
      <c r="C139" s="5" t="s">
        <v>1020</v>
      </c>
      <c r="D139" s="5" t="s">
        <v>1109</v>
      </c>
      <c r="E139" s="26" t="s">
        <v>1022</v>
      </c>
      <c r="F139" s="5" t="n">
        <f aca="false">I138</f>
        <v>1165.75</v>
      </c>
      <c r="G139" s="5" t="n">
        <v>0</v>
      </c>
      <c r="H139" s="5" t="n">
        <v>1499.22</v>
      </c>
      <c r="I139" s="5" t="n">
        <f aca="false">F139+H139-G139</f>
        <v>2664.97</v>
      </c>
      <c r="J139" s="5" t="s">
        <v>140</v>
      </c>
      <c r="K139" s="5" t="s">
        <v>23</v>
      </c>
      <c r="L139" s="5" t="s">
        <v>21</v>
      </c>
      <c r="M139" s="5" t="s">
        <v>1023</v>
      </c>
    </row>
    <row r="140" customFormat="false" ht="12.75" hidden="false" customHeight="true" outlineLevel="0" collapsed="false">
      <c r="A140" s="19" t="n">
        <v>45427</v>
      </c>
      <c r="B140" s="5" t="s">
        <v>115</v>
      </c>
      <c r="C140" s="5" t="s">
        <v>116</v>
      </c>
      <c r="D140" s="5" t="s">
        <v>654</v>
      </c>
      <c r="E140" s="5" t="s">
        <v>1029</v>
      </c>
      <c r="F140" s="5" t="n">
        <f aca="false">I139</f>
        <v>2664.97</v>
      </c>
      <c r="G140" s="5" t="n">
        <v>2024.7</v>
      </c>
      <c r="H140" s="5" t="n">
        <v>0</v>
      </c>
      <c r="I140" s="5" t="n">
        <f aca="false">F140+H140-G140</f>
        <v>640.27</v>
      </c>
      <c r="J140" s="5" t="s">
        <v>140</v>
      </c>
      <c r="K140" s="5" t="s">
        <v>23</v>
      </c>
      <c r="L140" s="5" t="s">
        <v>21</v>
      </c>
      <c r="M140" s="5" t="s">
        <v>1030</v>
      </c>
      <c r="N140" s="9" t="n">
        <f aca="false">VLOOKUP(D140,chequing!D:H,5, FALSE())-G140</f>
        <v>0</v>
      </c>
    </row>
    <row r="141" customFormat="false" ht="12.75" hidden="false" customHeight="true" outlineLevel="0" collapsed="false">
      <c r="A141" s="19" t="n">
        <v>45446</v>
      </c>
      <c r="B141" s="5" t="s">
        <v>1014</v>
      </c>
      <c r="C141" s="5" t="s">
        <v>1015</v>
      </c>
      <c r="D141" s="5" t="s">
        <v>1110</v>
      </c>
      <c r="E141" s="5" t="s">
        <v>1017</v>
      </c>
      <c r="F141" s="5" t="n">
        <f aca="false">I140</f>
        <v>640.27</v>
      </c>
      <c r="G141" s="5" t="n">
        <v>0</v>
      </c>
      <c r="H141" s="5" t="n">
        <v>539.11</v>
      </c>
      <c r="I141" s="5" t="n">
        <f aca="false">F141+H141-G141</f>
        <v>1179.38</v>
      </c>
      <c r="J141" s="5" t="s">
        <v>140</v>
      </c>
      <c r="K141" s="5" t="s">
        <v>23</v>
      </c>
      <c r="L141" s="5" t="s">
        <v>21</v>
      </c>
      <c r="M141" s="5" t="s">
        <v>1018</v>
      </c>
    </row>
    <row r="142" customFormat="false" ht="12.75" hidden="false" customHeight="true" outlineLevel="0" collapsed="false">
      <c r="A142" s="19" t="n">
        <v>45447</v>
      </c>
      <c r="B142" s="5" t="s">
        <v>1019</v>
      </c>
      <c r="C142" s="5" t="s">
        <v>1020</v>
      </c>
      <c r="D142" s="5" t="s">
        <v>1111</v>
      </c>
      <c r="E142" s="26" t="s">
        <v>1022</v>
      </c>
      <c r="F142" s="5" t="n">
        <f aca="false">I141</f>
        <v>1179.38</v>
      </c>
      <c r="G142" s="5" t="n">
        <v>0</v>
      </c>
      <c r="H142" s="5" t="n">
        <v>1549.27</v>
      </c>
      <c r="I142" s="5" t="n">
        <f aca="false">F142+H142-G142</f>
        <v>2728.65</v>
      </c>
      <c r="J142" s="5" t="s">
        <v>140</v>
      </c>
      <c r="K142" s="5" t="s">
        <v>23</v>
      </c>
      <c r="L142" s="5" t="s">
        <v>21</v>
      </c>
      <c r="M142" s="5" t="s">
        <v>1023</v>
      </c>
    </row>
    <row r="143" customFormat="false" ht="12.75" hidden="false" customHeight="true" outlineLevel="0" collapsed="false">
      <c r="A143" s="19" t="n">
        <v>45449</v>
      </c>
      <c r="B143" s="5" t="s">
        <v>1024</v>
      </c>
      <c r="C143" s="5" t="s">
        <v>1025</v>
      </c>
      <c r="D143" s="5" t="s">
        <v>1112</v>
      </c>
      <c r="E143" s="5" t="s">
        <v>1027</v>
      </c>
      <c r="F143" s="5" t="n">
        <f aca="false">I142</f>
        <v>2728.65</v>
      </c>
      <c r="G143" s="5" t="n">
        <v>0</v>
      </c>
      <c r="H143" s="5" t="n">
        <v>377.18</v>
      </c>
      <c r="I143" s="5" t="n">
        <f aca="false">F143+H143-G143</f>
        <v>3105.83</v>
      </c>
      <c r="J143" s="5" t="s">
        <v>140</v>
      </c>
      <c r="K143" s="5" t="s">
        <v>23</v>
      </c>
      <c r="L143" s="5" t="s">
        <v>21</v>
      </c>
      <c r="M143" s="5" t="s">
        <v>1028</v>
      </c>
    </row>
    <row r="144" customFormat="false" ht="12.75" hidden="false" customHeight="true" outlineLevel="0" collapsed="false">
      <c r="A144" s="19" t="n">
        <v>45458</v>
      </c>
      <c r="B144" s="5" t="s">
        <v>115</v>
      </c>
      <c r="C144" s="5" t="s">
        <v>116</v>
      </c>
      <c r="D144" s="5" t="s">
        <v>674</v>
      </c>
      <c r="E144" s="5" t="s">
        <v>1029</v>
      </c>
      <c r="F144" s="5" t="n">
        <f aca="false">I143</f>
        <v>3105.83</v>
      </c>
      <c r="G144" s="5" t="n">
        <v>2465.56</v>
      </c>
      <c r="H144" s="5" t="n">
        <v>0</v>
      </c>
      <c r="I144" s="5" t="n">
        <f aca="false">F144+H144-G144</f>
        <v>640.27</v>
      </c>
      <c r="J144" s="5" t="s">
        <v>140</v>
      </c>
      <c r="K144" s="5" t="s">
        <v>23</v>
      </c>
      <c r="L144" s="5" t="s">
        <v>21</v>
      </c>
      <c r="M144" s="5" t="s">
        <v>1030</v>
      </c>
      <c r="N144" s="9" t="n">
        <f aca="false">VLOOKUP(D144,chequing!D:H,5, FALSE())-G144</f>
        <v>0</v>
      </c>
    </row>
    <row r="145" customFormat="false" ht="12.75" hidden="false" customHeight="true" outlineLevel="0" collapsed="false">
      <c r="A145" s="19" t="n">
        <v>45476</v>
      </c>
      <c r="B145" s="5" t="s">
        <v>1014</v>
      </c>
      <c r="C145" s="5" t="s">
        <v>1015</v>
      </c>
      <c r="D145" s="5" t="s">
        <v>1113</v>
      </c>
      <c r="E145" s="5" t="s">
        <v>1054</v>
      </c>
      <c r="F145" s="5" t="n">
        <f aca="false">I144</f>
        <v>640.27</v>
      </c>
      <c r="G145" s="5" t="n">
        <v>0</v>
      </c>
      <c r="H145" s="5" t="n">
        <v>538.38</v>
      </c>
      <c r="I145" s="5" t="n">
        <f aca="false">F145+H145-G145</f>
        <v>1178.65</v>
      </c>
      <c r="J145" s="5" t="s">
        <v>140</v>
      </c>
      <c r="K145" s="5" t="s">
        <v>23</v>
      </c>
      <c r="L145" s="5" t="s">
        <v>21</v>
      </c>
      <c r="M145" s="5" t="s">
        <v>1018</v>
      </c>
    </row>
    <row r="146" customFormat="false" ht="12.75" hidden="false" customHeight="true" outlineLevel="0" collapsed="false">
      <c r="A146" s="19" t="n">
        <v>45477</v>
      </c>
      <c r="B146" s="5" t="s">
        <v>1019</v>
      </c>
      <c r="C146" s="5" t="s">
        <v>1020</v>
      </c>
      <c r="D146" s="5" t="s">
        <v>1114</v>
      </c>
      <c r="E146" s="26" t="s">
        <v>1022</v>
      </c>
      <c r="F146" s="5" t="n">
        <f aca="false">I145</f>
        <v>1178.65</v>
      </c>
      <c r="G146" s="5" t="n">
        <v>0</v>
      </c>
      <c r="H146" s="5" t="n">
        <v>1600.32</v>
      </c>
      <c r="I146" s="5" t="n">
        <f aca="false">F146+H146-G146</f>
        <v>2778.97</v>
      </c>
      <c r="J146" s="5" t="s">
        <v>140</v>
      </c>
      <c r="K146" s="5" t="s">
        <v>23</v>
      </c>
      <c r="L146" s="5" t="s">
        <v>21</v>
      </c>
      <c r="M146" s="5" t="s">
        <v>1023</v>
      </c>
    </row>
    <row r="147" customFormat="false" ht="12.75" hidden="false" customHeight="true" outlineLevel="0" collapsed="false">
      <c r="A147" s="19" t="n">
        <v>45488</v>
      </c>
      <c r="B147" s="5" t="s">
        <v>115</v>
      </c>
      <c r="C147" s="5" t="s">
        <v>116</v>
      </c>
      <c r="D147" s="5" t="s">
        <v>695</v>
      </c>
      <c r="E147" s="5" t="s">
        <v>1029</v>
      </c>
      <c r="F147" s="5" t="n">
        <f aca="false">I146</f>
        <v>2778.97</v>
      </c>
      <c r="G147" s="5" t="n">
        <v>2138.7</v>
      </c>
      <c r="H147" s="5" t="n">
        <v>0</v>
      </c>
      <c r="I147" s="5" t="n">
        <f aca="false">F147+H147-G147</f>
        <v>640.27</v>
      </c>
      <c r="J147" s="5" t="s">
        <v>140</v>
      </c>
      <c r="K147" s="5" t="s">
        <v>23</v>
      </c>
      <c r="L147" s="5" t="s">
        <v>21</v>
      </c>
      <c r="M147" s="5" t="s">
        <v>1030</v>
      </c>
      <c r="N147" s="9" t="n">
        <f aca="false">VLOOKUP(D147,chequing!D:H,5, FALSE())-G147</f>
        <v>0</v>
      </c>
    </row>
    <row r="148" customFormat="false" ht="12.75" hidden="false" customHeight="true" outlineLevel="0" collapsed="false">
      <c r="A148" s="19" t="n">
        <v>45507</v>
      </c>
      <c r="B148" s="5" t="s">
        <v>1014</v>
      </c>
      <c r="C148" s="5" t="s">
        <v>1015</v>
      </c>
      <c r="D148" s="5" t="s">
        <v>1115</v>
      </c>
      <c r="E148" s="5" t="s">
        <v>1054</v>
      </c>
      <c r="F148" s="5" t="n">
        <f aca="false">I147</f>
        <v>640.27</v>
      </c>
      <c r="G148" s="5" t="n">
        <v>0</v>
      </c>
      <c r="H148" s="5" t="n">
        <v>552.36</v>
      </c>
      <c r="I148" s="5" t="n">
        <f aca="false">F148+H148-G148</f>
        <v>1192.63</v>
      </c>
      <c r="J148" s="5" t="s">
        <v>140</v>
      </c>
      <c r="K148" s="5" t="s">
        <v>23</v>
      </c>
      <c r="L148" s="5" t="s">
        <v>21</v>
      </c>
      <c r="M148" s="5" t="s">
        <v>1018</v>
      </c>
    </row>
    <row r="149" customFormat="false" ht="12.75" hidden="false" customHeight="true" outlineLevel="0" collapsed="false">
      <c r="A149" s="19" t="n">
        <v>45508</v>
      </c>
      <c r="B149" s="5" t="s">
        <v>1019</v>
      </c>
      <c r="C149" s="5" t="s">
        <v>1020</v>
      </c>
      <c r="D149" s="5" t="s">
        <v>1116</v>
      </c>
      <c r="E149" s="26" t="s">
        <v>1022</v>
      </c>
      <c r="F149" s="5" t="n">
        <f aca="false">I148</f>
        <v>1192.63</v>
      </c>
      <c r="G149" s="5" t="n">
        <v>0</v>
      </c>
      <c r="H149" s="5" t="n">
        <v>1649.56</v>
      </c>
      <c r="I149" s="5" t="n">
        <f aca="false">F149+H149-G149</f>
        <v>2842.19</v>
      </c>
      <c r="J149" s="5" t="s">
        <v>140</v>
      </c>
      <c r="K149" s="5" t="s">
        <v>23</v>
      </c>
      <c r="L149" s="5" t="s">
        <v>21</v>
      </c>
      <c r="M149" s="5" t="s">
        <v>1023</v>
      </c>
    </row>
    <row r="150" customFormat="false" ht="12.75" hidden="false" customHeight="true" outlineLevel="0" collapsed="false">
      <c r="A150" s="19" t="n">
        <v>45519</v>
      </c>
      <c r="B150" s="5" t="s">
        <v>115</v>
      </c>
      <c r="C150" s="5" t="s">
        <v>116</v>
      </c>
      <c r="D150" s="5" t="s">
        <v>716</v>
      </c>
      <c r="E150" s="5" t="s">
        <v>1029</v>
      </c>
      <c r="F150" s="5" t="n">
        <f aca="false">I149</f>
        <v>2842.19</v>
      </c>
      <c r="G150" s="5" t="n">
        <v>2201.92</v>
      </c>
      <c r="H150" s="5" t="n">
        <v>0</v>
      </c>
      <c r="I150" s="5" t="n">
        <f aca="false">F150+H150-G150</f>
        <v>640.27</v>
      </c>
      <c r="J150" s="5" t="s">
        <v>140</v>
      </c>
      <c r="K150" s="5" t="s">
        <v>23</v>
      </c>
      <c r="L150" s="5" t="s">
        <v>21</v>
      </c>
      <c r="M150" s="5" t="s">
        <v>1030</v>
      </c>
      <c r="N150" s="9" t="n">
        <f aca="false">VLOOKUP(D150,chequing!D:H,5, FALSE())-G150</f>
        <v>0</v>
      </c>
    </row>
    <row r="151" customFormat="false" ht="12.75" hidden="false" customHeight="true" outlineLevel="0" collapsed="false">
      <c r="A151" s="19" t="n">
        <v>45538</v>
      </c>
      <c r="B151" s="5" t="s">
        <v>1014</v>
      </c>
      <c r="C151" s="5" t="s">
        <v>1015</v>
      </c>
      <c r="D151" s="5" t="s">
        <v>1117</v>
      </c>
      <c r="E151" s="5" t="s">
        <v>1017</v>
      </c>
      <c r="F151" s="5" t="n">
        <f aca="false">I150</f>
        <v>640.27</v>
      </c>
      <c r="G151" s="5" t="n">
        <v>0</v>
      </c>
      <c r="H151" s="5" t="n">
        <v>552.45</v>
      </c>
      <c r="I151" s="5" t="n">
        <f aca="false">F151+H151-G151</f>
        <v>1192.72</v>
      </c>
      <c r="J151" s="5" t="s">
        <v>140</v>
      </c>
      <c r="K151" s="5" t="s">
        <v>23</v>
      </c>
      <c r="L151" s="5" t="s">
        <v>21</v>
      </c>
      <c r="M151" s="5" t="s">
        <v>1018</v>
      </c>
    </row>
    <row r="152" customFormat="false" ht="12.75" hidden="false" customHeight="true" outlineLevel="0" collapsed="false">
      <c r="A152" s="19" t="n">
        <v>45539</v>
      </c>
      <c r="B152" s="5" t="s">
        <v>1019</v>
      </c>
      <c r="C152" s="5" t="s">
        <v>1020</v>
      </c>
      <c r="D152" s="5" t="s">
        <v>1118</v>
      </c>
      <c r="E152" s="26" t="s">
        <v>1022</v>
      </c>
      <c r="F152" s="5" t="n">
        <f aca="false">I151</f>
        <v>1192.72</v>
      </c>
      <c r="G152" s="5" t="n">
        <v>0</v>
      </c>
      <c r="H152" s="5" t="n">
        <v>1700.17</v>
      </c>
      <c r="I152" s="5" t="n">
        <f aca="false">F152+H152-G152</f>
        <v>2892.89</v>
      </c>
      <c r="J152" s="5" t="s">
        <v>140</v>
      </c>
      <c r="K152" s="5" t="s">
        <v>23</v>
      </c>
      <c r="L152" s="5" t="s">
        <v>21</v>
      </c>
      <c r="M152" s="5" t="s">
        <v>1023</v>
      </c>
    </row>
    <row r="153" customFormat="false" ht="12.75" hidden="false" customHeight="true" outlineLevel="0" collapsed="false">
      <c r="A153" s="19" t="n">
        <v>45541</v>
      </c>
      <c r="B153" s="5" t="s">
        <v>1024</v>
      </c>
      <c r="C153" s="5" t="s">
        <v>1025</v>
      </c>
      <c r="D153" s="5" t="s">
        <v>1119</v>
      </c>
      <c r="E153" s="5" t="s">
        <v>1027</v>
      </c>
      <c r="F153" s="5" t="n">
        <f aca="false">I152</f>
        <v>2892.89</v>
      </c>
      <c r="G153" s="5" t="n">
        <v>0</v>
      </c>
      <c r="H153" s="5" t="n">
        <v>2260.17</v>
      </c>
      <c r="I153" s="5" t="n">
        <f aca="false">F153+H153-G153</f>
        <v>5153.06</v>
      </c>
      <c r="J153" s="5" t="s">
        <v>140</v>
      </c>
      <c r="K153" s="5" t="s">
        <v>23</v>
      </c>
      <c r="L153" s="5" t="s">
        <v>21</v>
      </c>
      <c r="M153" s="5" t="s">
        <v>1028</v>
      </c>
    </row>
    <row r="154" customFormat="false" ht="12.75" hidden="false" customHeight="true" outlineLevel="0" collapsed="false">
      <c r="A154" s="19" t="n">
        <v>45550</v>
      </c>
      <c r="B154" s="5" t="s">
        <v>115</v>
      </c>
      <c r="C154" s="5" t="s">
        <v>116</v>
      </c>
      <c r="D154" s="5" t="s">
        <v>738</v>
      </c>
      <c r="E154" s="5" t="s">
        <v>1029</v>
      </c>
      <c r="F154" s="5" t="n">
        <f aca="false">I153</f>
        <v>5153.06</v>
      </c>
      <c r="G154" s="5" t="n">
        <v>4512.79</v>
      </c>
      <c r="H154" s="5" t="n">
        <v>0</v>
      </c>
      <c r="I154" s="5" t="n">
        <f aca="false">F154+H154-G154</f>
        <v>640.27</v>
      </c>
      <c r="J154" s="5" t="s">
        <v>140</v>
      </c>
      <c r="K154" s="5" t="s">
        <v>23</v>
      </c>
      <c r="L154" s="5" t="s">
        <v>21</v>
      </c>
      <c r="M154" s="5" t="s">
        <v>1030</v>
      </c>
      <c r="N154" s="9" t="n">
        <f aca="false">VLOOKUP(D154,chequing!D:H,5, FALSE())-G154</f>
        <v>0</v>
      </c>
    </row>
    <row r="155" customFormat="false" ht="12.75" hidden="false" customHeight="true" outlineLevel="0" collapsed="false">
      <c r="A155" s="19" t="n">
        <v>45568</v>
      </c>
      <c r="B155" s="5" t="s">
        <v>1014</v>
      </c>
      <c r="C155" s="5" t="s">
        <v>1015</v>
      </c>
      <c r="D155" s="5" t="s">
        <v>1120</v>
      </c>
      <c r="E155" s="5" t="s">
        <v>1017</v>
      </c>
      <c r="F155" s="5" t="n">
        <f aca="false">I154</f>
        <v>640.27</v>
      </c>
      <c r="G155" s="5" t="n">
        <v>0</v>
      </c>
      <c r="H155" s="5" t="n">
        <v>565.6</v>
      </c>
      <c r="I155" s="5" t="n">
        <f aca="false">F155+H155-G155</f>
        <v>1205.87</v>
      </c>
      <c r="J155" s="5" t="s">
        <v>140</v>
      </c>
      <c r="K155" s="5" t="s">
        <v>23</v>
      </c>
      <c r="L155" s="5" t="s">
        <v>21</v>
      </c>
      <c r="M155" s="5" t="s">
        <v>1018</v>
      </c>
    </row>
    <row r="156" customFormat="false" ht="12.75" hidden="false" customHeight="true" outlineLevel="0" collapsed="false">
      <c r="A156" s="19" t="n">
        <v>45569</v>
      </c>
      <c r="B156" s="5" t="s">
        <v>1019</v>
      </c>
      <c r="C156" s="5" t="s">
        <v>1020</v>
      </c>
      <c r="D156" s="5" t="s">
        <v>1121</v>
      </c>
      <c r="E156" s="26" t="s">
        <v>1022</v>
      </c>
      <c r="F156" s="5" t="n">
        <f aca="false">I155</f>
        <v>1205.87</v>
      </c>
      <c r="G156" s="5" t="n">
        <v>0</v>
      </c>
      <c r="H156" s="5" t="n">
        <v>1750.68</v>
      </c>
      <c r="I156" s="5" t="n">
        <f aca="false">F156+H156-G156</f>
        <v>2956.55</v>
      </c>
      <c r="J156" s="5" t="s">
        <v>140</v>
      </c>
      <c r="K156" s="5" t="s">
        <v>23</v>
      </c>
      <c r="L156" s="5" t="s">
        <v>21</v>
      </c>
      <c r="M156" s="5" t="s">
        <v>1023</v>
      </c>
    </row>
    <row r="157" customFormat="false" ht="12.75" hidden="false" customHeight="true" outlineLevel="0" collapsed="false">
      <c r="A157" s="19" t="n">
        <v>45571</v>
      </c>
      <c r="B157" s="5" t="s">
        <v>1024</v>
      </c>
      <c r="C157" s="5" t="s">
        <v>1025</v>
      </c>
      <c r="D157" s="5" t="s">
        <v>1122</v>
      </c>
      <c r="E157" s="5" t="s">
        <v>1027</v>
      </c>
      <c r="F157" s="5" t="n">
        <f aca="false">I156</f>
        <v>2956.55</v>
      </c>
      <c r="G157" s="5" t="n">
        <v>0</v>
      </c>
      <c r="H157" s="5" t="n">
        <v>2077.94</v>
      </c>
      <c r="I157" s="5" t="n">
        <f aca="false">F157+H157-G157</f>
        <v>5034.49</v>
      </c>
      <c r="J157" s="5" t="s">
        <v>140</v>
      </c>
      <c r="K157" s="5" t="s">
        <v>23</v>
      </c>
      <c r="L157" s="5" t="s">
        <v>21</v>
      </c>
      <c r="M157" s="5" t="s">
        <v>1028</v>
      </c>
    </row>
    <row r="158" customFormat="false" ht="12.75" hidden="false" customHeight="true" outlineLevel="0" collapsed="false">
      <c r="A158" s="19" t="n">
        <v>45580</v>
      </c>
      <c r="B158" s="5" t="s">
        <v>115</v>
      </c>
      <c r="C158" s="5" t="s">
        <v>116</v>
      </c>
      <c r="D158" s="5" t="s">
        <v>762</v>
      </c>
      <c r="E158" s="5" t="s">
        <v>1029</v>
      </c>
      <c r="F158" s="5" t="n">
        <f aca="false">I157</f>
        <v>5034.49</v>
      </c>
      <c r="G158" s="5" t="n">
        <v>4394.22</v>
      </c>
      <c r="H158" s="5" t="n">
        <v>0</v>
      </c>
      <c r="I158" s="5" t="n">
        <f aca="false">F158+H158-G158</f>
        <v>640.27</v>
      </c>
      <c r="J158" s="5" t="s">
        <v>140</v>
      </c>
      <c r="K158" s="5" t="s">
        <v>23</v>
      </c>
      <c r="L158" s="5" t="s">
        <v>21</v>
      </c>
      <c r="M158" s="5" t="s">
        <v>1030</v>
      </c>
      <c r="N158" s="9" t="n">
        <f aca="false">VLOOKUP(D158,chequing!D:H,5, FALSE())-G158</f>
        <v>0</v>
      </c>
    </row>
    <row r="159" customFormat="false" ht="12.75" hidden="false" customHeight="true" outlineLevel="0" collapsed="false">
      <c r="A159" s="19" t="n">
        <v>45599</v>
      </c>
      <c r="B159" s="5" t="s">
        <v>1014</v>
      </c>
      <c r="C159" s="5" t="s">
        <v>1015</v>
      </c>
      <c r="D159" s="5" t="s">
        <v>1123</v>
      </c>
      <c r="E159" s="5" t="s">
        <v>1054</v>
      </c>
      <c r="F159" s="5" t="n">
        <f aca="false">I158</f>
        <v>640.27</v>
      </c>
      <c r="G159" s="5" t="n">
        <v>0</v>
      </c>
      <c r="H159" s="5" t="n">
        <v>565.82</v>
      </c>
      <c r="I159" s="5" t="n">
        <f aca="false">F159+H159-G159</f>
        <v>1206.09</v>
      </c>
      <c r="J159" s="5" t="s">
        <v>140</v>
      </c>
      <c r="K159" s="5" t="s">
        <v>23</v>
      </c>
      <c r="L159" s="5" t="s">
        <v>21</v>
      </c>
      <c r="M159" s="5" t="s">
        <v>1018</v>
      </c>
    </row>
    <row r="160" customFormat="false" ht="12.75" hidden="false" customHeight="true" outlineLevel="0" collapsed="false">
      <c r="A160" s="19" t="n">
        <v>45600</v>
      </c>
      <c r="B160" s="5" t="s">
        <v>1019</v>
      </c>
      <c r="C160" s="5" t="s">
        <v>1020</v>
      </c>
      <c r="D160" s="5" t="s">
        <v>1124</v>
      </c>
      <c r="E160" s="26" t="s">
        <v>1022</v>
      </c>
      <c r="F160" s="5" t="n">
        <f aca="false">I159</f>
        <v>1206.09</v>
      </c>
      <c r="G160" s="5" t="n">
        <v>0</v>
      </c>
      <c r="H160" s="5" t="n">
        <v>1799.3</v>
      </c>
      <c r="I160" s="5" t="n">
        <f aca="false">F160+H160-G160</f>
        <v>3005.39</v>
      </c>
      <c r="J160" s="5" t="s">
        <v>140</v>
      </c>
      <c r="K160" s="5" t="s">
        <v>23</v>
      </c>
      <c r="L160" s="5" t="s">
        <v>21</v>
      </c>
      <c r="M160" s="5" t="s">
        <v>1023</v>
      </c>
    </row>
    <row r="161" customFormat="false" ht="12.75" hidden="false" customHeight="true" outlineLevel="0" collapsed="false">
      <c r="A161" s="19" t="n">
        <v>45602</v>
      </c>
      <c r="B161" s="5" t="s">
        <v>1024</v>
      </c>
      <c r="C161" s="5" t="s">
        <v>1025</v>
      </c>
      <c r="D161" s="5" t="s">
        <v>1125</v>
      </c>
      <c r="E161" s="5" t="s">
        <v>1027</v>
      </c>
      <c r="F161" s="5" t="n">
        <f aca="false">I160</f>
        <v>3005.39</v>
      </c>
      <c r="G161" s="5" t="n">
        <v>0</v>
      </c>
      <c r="H161" s="5" t="n">
        <v>2480.84</v>
      </c>
      <c r="I161" s="5" t="n">
        <f aca="false">F161+H161-G161</f>
        <v>5486.23</v>
      </c>
      <c r="J161" s="5" t="s">
        <v>140</v>
      </c>
      <c r="K161" s="5" t="s">
        <v>23</v>
      </c>
      <c r="L161" s="5" t="s">
        <v>21</v>
      </c>
      <c r="M161" s="5" t="s">
        <v>1028</v>
      </c>
    </row>
    <row r="162" customFormat="false" ht="12.75" hidden="false" customHeight="true" outlineLevel="0" collapsed="false">
      <c r="A162" s="19" t="n">
        <v>45611</v>
      </c>
      <c r="B162" s="5" t="s">
        <v>115</v>
      </c>
      <c r="C162" s="5" t="s">
        <v>116</v>
      </c>
      <c r="D162" s="5" t="s">
        <v>787</v>
      </c>
      <c r="E162" s="5" t="s">
        <v>1029</v>
      </c>
      <c r="F162" s="5" t="n">
        <f aca="false">I161</f>
        <v>5486.23</v>
      </c>
      <c r="G162" s="5" t="n">
        <v>4845.96</v>
      </c>
      <c r="H162" s="5" t="n">
        <v>0</v>
      </c>
      <c r="I162" s="5" t="n">
        <f aca="false">F162+H162-G162</f>
        <v>640.27</v>
      </c>
      <c r="J162" s="5" t="s">
        <v>140</v>
      </c>
      <c r="K162" s="5" t="s">
        <v>23</v>
      </c>
      <c r="L162" s="5" t="s">
        <v>21</v>
      </c>
      <c r="M162" s="5" t="s">
        <v>1030</v>
      </c>
      <c r="N162" s="9" t="n">
        <f aca="false">VLOOKUP(D162,chequing!D:H,5, FALSE())-G162</f>
        <v>0</v>
      </c>
    </row>
    <row r="163" customFormat="false" ht="12.75" hidden="false" customHeight="true" outlineLevel="0" collapsed="false">
      <c r="A163" s="19" t="n">
        <v>45629</v>
      </c>
      <c r="B163" s="5" t="s">
        <v>1014</v>
      </c>
      <c r="C163" s="5" t="s">
        <v>1015</v>
      </c>
      <c r="D163" s="5" t="s">
        <v>1126</v>
      </c>
      <c r="E163" s="5" t="s">
        <v>1017</v>
      </c>
      <c r="F163" s="5" t="n">
        <f aca="false">I162</f>
        <v>640.27</v>
      </c>
      <c r="G163" s="5" t="n">
        <v>0</v>
      </c>
      <c r="H163" s="5" t="n">
        <v>566.29</v>
      </c>
      <c r="I163" s="5" t="n">
        <f aca="false">F163+H163-G163</f>
        <v>1206.56</v>
      </c>
      <c r="J163" s="5" t="s">
        <v>140</v>
      </c>
      <c r="K163" s="5" t="s">
        <v>23</v>
      </c>
      <c r="L163" s="5" t="s">
        <v>21</v>
      </c>
      <c r="M163" s="5" t="s">
        <v>1018</v>
      </c>
    </row>
    <row r="164" customFormat="false" ht="12.75" hidden="false" customHeight="true" outlineLevel="0" collapsed="false">
      <c r="A164" s="19" t="n">
        <v>45630</v>
      </c>
      <c r="B164" s="5" t="s">
        <v>1019</v>
      </c>
      <c r="C164" s="5" t="s">
        <v>1020</v>
      </c>
      <c r="D164" s="5" t="s">
        <v>1127</v>
      </c>
      <c r="E164" s="26" t="s">
        <v>1022</v>
      </c>
      <c r="F164" s="5" t="n">
        <f aca="false">I163</f>
        <v>1206.56</v>
      </c>
      <c r="G164" s="5" t="n">
        <v>0</v>
      </c>
      <c r="H164" s="5" t="n">
        <v>1849.49</v>
      </c>
      <c r="I164" s="5" t="n">
        <f aca="false">F164+H164-G164</f>
        <v>3056.05</v>
      </c>
      <c r="J164" s="5" t="s">
        <v>140</v>
      </c>
      <c r="K164" s="5" t="s">
        <v>23</v>
      </c>
      <c r="L164" s="5" t="s">
        <v>21</v>
      </c>
      <c r="M164" s="5" t="s">
        <v>1023</v>
      </c>
    </row>
    <row r="165" customFormat="false" ht="12.75" hidden="false" customHeight="true" outlineLevel="0" collapsed="false">
      <c r="A165" s="19" t="n">
        <v>45632</v>
      </c>
      <c r="B165" s="5" t="s">
        <v>1024</v>
      </c>
      <c r="C165" s="5" t="s">
        <v>1025</v>
      </c>
      <c r="D165" s="5" t="s">
        <v>1128</v>
      </c>
      <c r="E165" s="5" t="s">
        <v>1027</v>
      </c>
      <c r="F165" s="5" t="n">
        <f aca="false">I164</f>
        <v>3056.05</v>
      </c>
      <c r="G165" s="5" t="n">
        <v>0</v>
      </c>
      <c r="H165" s="5" t="n">
        <v>2229.9</v>
      </c>
      <c r="I165" s="5" t="n">
        <f aca="false">F165+H165-G165</f>
        <v>5285.95</v>
      </c>
      <c r="J165" s="5" t="s">
        <v>140</v>
      </c>
      <c r="K165" s="5" t="s">
        <v>23</v>
      </c>
      <c r="L165" s="5" t="s">
        <v>21</v>
      </c>
      <c r="M165" s="5" t="s">
        <v>1028</v>
      </c>
    </row>
    <row r="166" customFormat="false" ht="12.75" hidden="false" customHeight="true" outlineLevel="0" collapsed="false">
      <c r="A166" s="19" t="n">
        <v>45641</v>
      </c>
      <c r="B166" s="5" t="s">
        <v>115</v>
      </c>
      <c r="C166" s="5" t="s">
        <v>116</v>
      </c>
      <c r="D166" s="5" t="s">
        <v>811</v>
      </c>
      <c r="E166" s="5" t="s">
        <v>1029</v>
      </c>
      <c r="F166" s="5" t="n">
        <f aca="false">I165</f>
        <v>5285.95</v>
      </c>
      <c r="G166" s="5" t="n">
        <v>4645.68</v>
      </c>
      <c r="H166" s="5" t="n">
        <v>0</v>
      </c>
      <c r="I166" s="5" t="n">
        <f aca="false">F166+H166-G166</f>
        <v>640.269999999999</v>
      </c>
      <c r="J166" s="5" t="s">
        <v>140</v>
      </c>
      <c r="K166" s="5" t="s">
        <v>23</v>
      </c>
      <c r="L166" s="5" t="s">
        <v>21</v>
      </c>
      <c r="M166" s="5" t="s">
        <v>1030</v>
      </c>
      <c r="N166" s="9" t="n">
        <f aca="false">VLOOKUP(D166,chequing!D:H,5, FALSE())-G166</f>
        <v>0</v>
      </c>
    </row>
    <row r="167" customFormat="false" ht="12.75" hidden="false" customHeight="true" outlineLevel="0" collapsed="false">
      <c r="A167" s="19" t="n">
        <v>45660</v>
      </c>
      <c r="B167" s="5" t="s">
        <v>1014</v>
      </c>
      <c r="C167" s="5" t="s">
        <v>1015</v>
      </c>
      <c r="D167" s="5" t="s">
        <v>1129</v>
      </c>
      <c r="E167" s="5" t="s">
        <v>1054</v>
      </c>
      <c r="F167" s="5" t="n">
        <f aca="false">I166</f>
        <v>640.269999999999</v>
      </c>
      <c r="G167" s="5" t="n">
        <v>0</v>
      </c>
      <c r="H167" s="5" t="n">
        <v>579.42</v>
      </c>
      <c r="I167" s="5" t="n">
        <f aca="false">F167+H167-G167</f>
        <v>1219.69</v>
      </c>
      <c r="J167" s="5" t="s">
        <v>140</v>
      </c>
      <c r="K167" s="5" t="s">
        <v>23</v>
      </c>
      <c r="L167" s="5" t="s">
        <v>21</v>
      </c>
      <c r="M167" s="5" t="s">
        <v>1018</v>
      </c>
    </row>
    <row r="168" customFormat="false" ht="12.75" hidden="false" customHeight="true" outlineLevel="0" collapsed="false">
      <c r="A168" s="19" t="n">
        <v>45661</v>
      </c>
      <c r="B168" s="5" t="s">
        <v>1019</v>
      </c>
      <c r="C168" s="5" t="s">
        <v>1020</v>
      </c>
      <c r="D168" s="5" t="s">
        <v>1130</v>
      </c>
      <c r="E168" s="26" t="s">
        <v>1022</v>
      </c>
      <c r="F168" s="5" t="n">
        <f aca="false">I167</f>
        <v>1219.69</v>
      </c>
      <c r="G168" s="5" t="n">
        <v>0</v>
      </c>
      <c r="H168" s="5" t="n">
        <v>1900.09</v>
      </c>
      <c r="I168" s="5" t="n">
        <f aca="false">F168+H168-G168</f>
        <v>3119.78</v>
      </c>
      <c r="J168" s="5" t="s">
        <v>140</v>
      </c>
      <c r="K168" s="5" t="s">
        <v>23</v>
      </c>
      <c r="L168" s="5" t="s">
        <v>21</v>
      </c>
      <c r="M168" s="5" t="s">
        <v>1023</v>
      </c>
    </row>
    <row r="169" customFormat="false" ht="12.75" hidden="false" customHeight="true" outlineLevel="0" collapsed="false">
      <c r="A169" s="19" t="n">
        <v>45663</v>
      </c>
      <c r="B169" s="5" t="s">
        <v>1024</v>
      </c>
      <c r="C169" s="5" t="s">
        <v>1025</v>
      </c>
      <c r="D169" s="5" t="s">
        <v>1131</v>
      </c>
      <c r="E169" s="5" t="s">
        <v>1027</v>
      </c>
      <c r="F169" s="5" t="n">
        <f aca="false">I168</f>
        <v>3119.78</v>
      </c>
      <c r="G169" s="5" t="n">
        <v>0</v>
      </c>
      <c r="H169" s="5" t="n">
        <v>2484</v>
      </c>
      <c r="I169" s="5" t="n">
        <f aca="false">F169+H169-G169</f>
        <v>5603.78</v>
      </c>
      <c r="J169" s="5" t="s">
        <v>140</v>
      </c>
      <c r="K169" s="5" t="s">
        <v>23</v>
      </c>
      <c r="L169" s="5" t="s">
        <v>21</v>
      </c>
      <c r="M169" s="5" t="s">
        <v>1028</v>
      </c>
    </row>
    <row r="170" customFormat="false" ht="12.75" hidden="false" customHeight="true" outlineLevel="0" collapsed="false">
      <c r="A170" s="19" t="n">
        <v>45672</v>
      </c>
      <c r="B170" s="5" t="s">
        <v>115</v>
      </c>
      <c r="C170" s="5" t="s">
        <v>116</v>
      </c>
      <c r="D170" s="5" t="s">
        <v>834</v>
      </c>
      <c r="E170" s="5" t="s">
        <v>1029</v>
      </c>
      <c r="F170" s="5" t="n">
        <f aca="false">I169</f>
        <v>5603.78</v>
      </c>
      <c r="G170" s="5" t="n">
        <v>4963.51</v>
      </c>
      <c r="H170" s="5" t="n">
        <v>0</v>
      </c>
      <c r="I170" s="5" t="n">
        <f aca="false">F170+H170-G170</f>
        <v>640.269999999999</v>
      </c>
      <c r="J170" s="5" t="s">
        <v>140</v>
      </c>
      <c r="K170" s="5" t="s">
        <v>23</v>
      </c>
      <c r="L170" s="5" t="s">
        <v>21</v>
      </c>
      <c r="M170" s="5" t="s">
        <v>1030</v>
      </c>
      <c r="N170" s="9" t="n">
        <f aca="false">VLOOKUP(D170,chequing!D:H,5, FALSE())-G170</f>
        <v>0</v>
      </c>
    </row>
    <row r="171" customFormat="false" ht="12.75" hidden="false" customHeight="true" outlineLevel="0" collapsed="false">
      <c r="A171" s="19" t="n">
        <v>45691</v>
      </c>
      <c r="B171" s="5" t="s">
        <v>1014</v>
      </c>
      <c r="C171" s="5" t="s">
        <v>1015</v>
      </c>
      <c r="D171" s="5" t="s">
        <v>1132</v>
      </c>
      <c r="E171" s="5" t="s">
        <v>1017</v>
      </c>
      <c r="F171" s="5" t="n">
        <f aca="false">I170</f>
        <v>640.269999999999</v>
      </c>
      <c r="G171" s="5" t="n">
        <v>0</v>
      </c>
      <c r="H171" s="5" t="n">
        <v>579.15</v>
      </c>
      <c r="I171" s="5" t="n">
        <f aca="false">F171+H171-G171</f>
        <v>1219.42</v>
      </c>
      <c r="J171" s="5" t="s">
        <v>140</v>
      </c>
      <c r="K171" s="5" t="s">
        <v>23</v>
      </c>
      <c r="L171" s="5" t="s">
        <v>21</v>
      </c>
      <c r="M171" s="5" t="s">
        <v>1018</v>
      </c>
    </row>
    <row r="172" customFormat="false" ht="12.75" hidden="false" customHeight="true" outlineLevel="0" collapsed="false">
      <c r="A172" s="19" t="n">
        <v>45692</v>
      </c>
      <c r="B172" s="5" t="s">
        <v>1019</v>
      </c>
      <c r="C172" s="5" t="s">
        <v>1020</v>
      </c>
      <c r="D172" s="5" t="s">
        <v>1133</v>
      </c>
      <c r="E172" s="26" t="s">
        <v>1022</v>
      </c>
      <c r="F172" s="5" t="n">
        <f aca="false">I171</f>
        <v>1219.42</v>
      </c>
      <c r="G172" s="5" t="n">
        <v>0</v>
      </c>
      <c r="H172" s="5" t="n">
        <v>1949.17</v>
      </c>
      <c r="I172" s="5" t="n">
        <f aca="false">F172+H172-G172</f>
        <v>3168.59</v>
      </c>
      <c r="J172" s="5" t="s">
        <v>140</v>
      </c>
      <c r="K172" s="5" t="s">
        <v>23</v>
      </c>
      <c r="L172" s="5" t="s">
        <v>21</v>
      </c>
      <c r="M172" s="5" t="s">
        <v>1023</v>
      </c>
    </row>
    <row r="173" customFormat="false" ht="12.75" hidden="false" customHeight="true" outlineLevel="0" collapsed="false">
      <c r="A173" s="19" t="n">
        <v>45694</v>
      </c>
      <c r="B173" s="5" t="s">
        <v>1024</v>
      </c>
      <c r="C173" s="5" t="s">
        <v>1025</v>
      </c>
      <c r="D173" s="5" t="s">
        <v>1134</v>
      </c>
      <c r="E173" s="5" t="s">
        <v>1027</v>
      </c>
      <c r="F173" s="5" t="n">
        <f aca="false">I172</f>
        <v>3168.59</v>
      </c>
      <c r="G173" s="5" t="n">
        <v>0</v>
      </c>
      <c r="H173" s="5" t="n">
        <v>2559.64</v>
      </c>
      <c r="I173" s="5" t="n">
        <f aca="false">F173+H173-G173</f>
        <v>5728.23</v>
      </c>
      <c r="J173" s="5" t="s">
        <v>140</v>
      </c>
      <c r="K173" s="5" t="s">
        <v>23</v>
      </c>
      <c r="L173" s="5" t="s">
        <v>21</v>
      </c>
      <c r="M173" s="5" t="s">
        <v>1028</v>
      </c>
    </row>
    <row r="174" customFormat="false" ht="12.75" hidden="false" customHeight="true" outlineLevel="0" collapsed="false">
      <c r="A174" s="19" t="n">
        <v>45703</v>
      </c>
      <c r="B174" s="5" t="s">
        <v>115</v>
      </c>
      <c r="C174" s="5" t="s">
        <v>116</v>
      </c>
      <c r="D174" s="5" t="s">
        <v>857</v>
      </c>
      <c r="E174" s="5" t="s">
        <v>1029</v>
      </c>
      <c r="F174" s="5" t="n">
        <f aca="false">I173</f>
        <v>5728.23</v>
      </c>
      <c r="G174" s="5" t="n">
        <v>5087.96</v>
      </c>
      <c r="H174" s="5" t="n">
        <v>0</v>
      </c>
      <c r="I174" s="5" t="n">
        <f aca="false">F174+H174-G174</f>
        <v>640.269999999999</v>
      </c>
      <c r="J174" s="5" t="s">
        <v>140</v>
      </c>
      <c r="K174" s="5" t="s">
        <v>23</v>
      </c>
      <c r="L174" s="5" t="s">
        <v>21</v>
      </c>
      <c r="M174" s="5" t="s">
        <v>1030</v>
      </c>
      <c r="N174" s="9" t="n">
        <f aca="false">VLOOKUP(D174,chequing!D:H,5, FALSE())-G174</f>
        <v>0</v>
      </c>
    </row>
    <row r="175" customFormat="false" ht="12.75" hidden="false" customHeight="true" outlineLevel="0" collapsed="false">
      <c r="A175" s="19" t="n">
        <v>45719</v>
      </c>
      <c r="B175" s="5" t="s">
        <v>1014</v>
      </c>
      <c r="C175" s="5" t="s">
        <v>1015</v>
      </c>
      <c r="D175" s="5" t="s">
        <v>1135</v>
      </c>
      <c r="E175" s="5" t="s">
        <v>1051</v>
      </c>
      <c r="F175" s="5" t="n">
        <f aca="false">I174</f>
        <v>640.269999999999</v>
      </c>
      <c r="G175" s="5" t="n">
        <v>0</v>
      </c>
      <c r="H175" s="5" t="n">
        <v>593.71</v>
      </c>
      <c r="I175" s="5" t="n">
        <f aca="false">F175+H175-G175</f>
        <v>1233.98</v>
      </c>
      <c r="J175" s="5" t="s">
        <v>140</v>
      </c>
      <c r="K175" s="5" t="s">
        <v>23</v>
      </c>
      <c r="L175" s="5" t="s">
        <v>21</v>
      </c>
      <c r="M175" s="5" t="s">
        <v>1018</v>
      </c>
    </row>
    <row r="176" customFormat="false" ht="12.75" hidden="false" customHeight="true" outlineLevel="0" collapsed="false">
      <c r="A176" s="19" t="n">
        <v>45720</v>
      </c>
      <c r="B176" s="5" t="s">
        <v>1019</v>
      </c>
      <c r="C176" s="5" t="s">
        <v>1020</v>
      </c>
      <c r="D176" s="5" t="s">
        <v>1136</v>
      </c>
      <c r="E176" s="26" t="s">
        <v>1022</v>
      </c>
      <c r="F176" s="5" t="n">
        <f aca="false">I175</f>
        <v>1233.98</v>
      </c>
      <c r="G176" s="5" t="n">
        <v>0</v>
      </c>
      <c r="H176" s="5" t="n">
        <v>1999.92</v>
      </c>
      <c r="I176" s="5" t="n">
        <f aca="false">F176+H176-G176</f>
        <v>3233.9</v>
      </c>
      <c r="J176" s="5" t="s">
        <v>140</v>
      </c>
      <c r="K176" s="5" t="s">
        <v>23</v>
      </c>
      <c r="L176" s="5" t="s">
        <v>21</v>
      </c>
      <c r="M176" s="5" t="s">
        <v>1023</v>
      </c>
    </row>
    <row r="177" customFormat="false" ht="12.75" hidden="false" customHeight="true" outlineLevel="0" collapsed="false">
      <c r="A177" s="19" t="n">
        <v>45722</v>
      </c>
      <c r="B177" s="5" t="s">
        <v>1024</v>
      </c>
      <c r="C177" s="5" t="s">
        <v>1025</v>
      </c>
      <c r="D177" s="5" t="s">
        <v>1137</v>
      </c>
      <c r="E177" s="5" t="s">
        <v>1027</v>
      </c>
      <c r="F177" s="5" t="n">
        <f aca="false">I176</f>
        <v>3233.9</v>
      </c>
      <c r="G177" s="5" t="n">
        <v>0</v>
      </c>
      <c r="H177" s="5" t="n">
        <v>2685.26</v>
      </c>
      <c r="I177" s="5" t="n">
        <f aca="false">F177+H177-G177</f>
        <v>5919.16</v>
      </c>
      <c r="J177" s="5" t="s">
        <v>140</v>
      </c>
      <c r="K177" s="5" t="s">
        <v>23</v>
      </c>
      <c r="L177" s="5" t="s">
        <v>21</v>
      </c>
      <c r="M177" s="5" t="s">
        <v>1028</v>
      </c>
    </row>
    <row r="178" customFormat="false" ht="12.75" hidden="false" customHeight="true" outlineLevel="0" collapsed="false">
      <c r="A178" s="19" t="n">
        <v>45731</v>
      </c>
      <c r="B178" s="5" t="s">
        <v>115</v>
      </c>
      <c r="C178" s="5" t="s">
        <v>116</v>
      </c>
      <c r="D178" s="5" t="s">
        <v>878</v>
      </c>
      <c r="E178" s="5" t="s">
        <v>1029</v>
      </c>
      <c r="F178" s="5" t="n">
        <f aca="false">I177</f>
        <v>5919.16</v>
      </c>
      <c r="G178" s="5" t="n">
        <v>5278.89</v>
      </c>
      <c r="H178" s="5" t="n">
        <v>0</v>
      </c>
      <c r="I178" s="5" t="n">
        <f aca="false">F178+H178-G178</f>
        <v>640.269999999999</v>
      </c>
      <c r="J178" s="5" t="s">
        <v>140</v>
      </c>
      <c r="K178" s="5" t="s">
        <v>23</v>
      </c>
      <c r="L178" s="5" t="s">
        <v>21</v>
      </c>
      <c r="M178" s="5" t="s">
        <v>1030</v>
      </c>
      <c r="N178" s="9" t="n">
        <f aca="false">VLOOKUP(D178,chequing!D:H,5, FALSE())-G178</f>
        <v>0</v>
      </c>
    </row>
    <row r="179" customFormat="false" ht="12.75" hidden="false" customHeight="true" outlineLevel="0" collapsed="false">
      <c r="A179" s="19" t="n">
        <v>45750</v>
      </c>
      <c r="B179" s="5" t="s">
        <v>1014</v>
      </c>
      <c r="C179" s="5" t="s">
        <v>1015</v>
      </c>
      <c r="D179" s="5" t="s">
        <v>1138</v>
      </c>
      <c r="E179" s="5" t="s">
        <v>1017</v>
      </c>
      <c r="F179" s="5" t="n">
        <f aca="false">I178</f>
        <v>640.269999999999</v>
      </c>
      <c r="G179" s="5" t="n">
        <v>0</v>
      </c>
      <c r="H179" s="5" t="n">
        <v>593.17</v>
      </c>
      <c r="I179" s="5" t="n">
        <f aca="false">F179+H179-G179</f>
        <v>1233.44</v>
      </c>
      <c r="J179" s="5" t="s">
        <v>140</v>
      </c>
      <c r="K179" s="5" t="s">
        <v>23</v>
      </c>
      <c r="L179" s="5" t="s">
        <v>21</v>
      </c>
      <c r="M179" s="5" t="s">
        <v>1018</v>
      </c>
    </row>
    <row r="180" customFormat="false" ht="12.75" hidden="false" customHeight="true" outlineLevel="0" collapsed="false">
      <c r="A180" s="19" t="n">
        <v>45751</v>
      </c>
      <c r="B180" s="5" t="s">
        <v>1019</v>
      </c>
      <c r="C180" s="5" t="s">
        <v>1020</v>
      </c>
      <c r="D180" s="5" t="s">
        <v>1139</v>
      </c>
      <c r="E180" s="26" t="s">
        <v>1022</v>
      </c>
      <c r="F180" s="5" t="n">
        <f aca="false">I179</f>
        <v>1233.44</v>
      </c>
      <c r="G180" s="5" t="n">
        <v>0</v>
      </c>
      <c r="H180" s="5" t="n">
        <v>2050.25</v>
      </c>
      <c r="I180" s="5" t="n">
        <f aca="false">F180+H180-G180</f>
        <v>3283.69</v>
      </c>
      <c r="J180" s="5" t="s">
        <v>140</v>
      </c>
      <c r="K180" s="5" t="s">
        <v>23</v>
      </c>
      <c r="L180" s="5" t="s">
        <v>21</v>
      </c>
      <c r="M180" s="5" t="s">
        <v>1023</v>
      </c>
    </row>
    <row r="181" customFormat="false" ht="12.75" hidden="false" customHeight="true" outlineLevel="0" collapsed="false">
      <c r="A181" s="19" t="n">
        <v>45753</v>
      </c>
      <c r="B181" s="5" t="s">
        <v>1024</v>
      </c>
      <c r="C181" s="5" t="s">
        <v>1025</v>
      </c>
      <c r="D181" s="5" t="s">
        <v>1140</v>
      </c>
      <c r="E181" s="5" t="s">
        <v>1027</v>
      </c>
      <c r="F181" s="5" t="n">
        <f aca="false">I180</f>
        <v>3283.69</v>
      </c>
      <c r="G181" s="5" t="n">
        <v>0</v>
      </c>
      <c r="H181" s="5" t="n">
        <v>2226.04</v>
      </c>
      <c r="I181" s="5" t="n">
        <f aca="false">F181+H181-G181</f>
        <v>5509.73</v>
      </c>
      <c r="J181" s="5" t="s">
        <v>140</v>
      </c>
      <c r="K181" s="5" t="s">
        <v>23</v>
      </c>
      <c r="L181" s="5" t="s">
        <v>21</v>
      </c>
      <c r="M181" s="5" t="s">
        <v>1028</v>
      </c>
    </row>
    <row r="182" customFormat="false" ht="12.75" hidden="false" customHeight="true" outlineLevel="0" collapsed="false">
      <c r="A182" s="19" t="n">
        <v>45762</v>
      </c>
      <c r="B182" s="5" t="s">
        <v>115</v>
      </c>
      <c r="C182" s="5" t="s">
        <v>116</v>
      </c>
      <c r="D182" s="5" t="s">
        <v>902</v>
      </c>
      <c r="E182" s="5" t="s">
        <v>1029</v>
      </c>
      <c r="F182" s="5" t="n">
        <f aca="false">I181</f>
        <v>5509.73</v>
      </c>
      <c r="G182" s="5" t="n">
        <v>4869.46</v>
      </c>
      <c r="H182" s="5" t="n">
        <v>0</v>
      </c>
      <c r="I182" s="5" t="n">
        <f aca="false">F182+H182-G182</f>
        <v>640.269999999999</v>
      </c>
      <c r="J182" s="5" t="s">
        <v>140</v>
      </c>
      <c r="K182" s="5" t="s">
        <v>23</v>
      </c>
      <c r="L182" s="5" t="s">
        <v>21</v>
      </c>
      <c r="M182" s="5" t="s">
        <v>1030</v>
      </c>
      <c r="N182" s="9" t="n">
        <f aca="false">VLOOKUP(D182,chequing!D:H,5, FALSE())-G182</f>
        <v>0</v>
      </c>
    </row>
    <row r="183" customFormat="false" ht="12.75" hidden="false" customHeight="true" outlineLevel="0" collapsed="false">
      <c r="A183" s="19" t="n">
        <v>45780</v>
      </c>
      <c r="B183" s="5" t="s">
        <v>1014</v>
      </c>
      <c r="C183" s="5" t="s">
        <v>1015</v>
      </c>
      <c r="D183" s="5" t="s">
        <v>1141</v>
      </c>
      <c r="E183" s="5" t="s">
        <v>1054</v>
      </c>
      <c r="F183" s="5" t="n">
        <f aca="false">I182</f>
        <v>640.269999999999</v>
      </c>
      <c r="G183" s="5" t="n">
        <v>0</v>
      </c>
      <c r="H183" s="5" t="n">
        <v>606.97</v>
      </c>
      <c r="I183" s="5" t="n">
        <f aca="false">F183+H183-G183</f>
        <v>1247.24</v>
      </c>
      <c r="J183" s="5" t="s">
        <v>140</v>
      </c>
      <c r="K183" s="5" t="s">
        <v>23</v>
      </c>
      <c r="L183" s="5" t="s">
        <v>21</v>
      </c>
      <c r="M183" s="5" t="s">
        <v>1018</v>
      </c>
    </row>
    <row r="184" customFormat="false" ht="12.75" hidden="false" customHeight="true" outlineLevel="0" collapsed="false">
      <c r="A184" s="19" t="n">
        <v>45781</v>
      </c>
      <c r="B184" s="5" t="s">
        <v>1019</v>
      </c>
      <c r="C184" s="5" t="s">
        <v>1020</v>
      </c>
      <c r="D184" s="5" t="s">
        <v>1142</v>
      </c>
      <c r="E184" s="26" t="s">
        <v>1022</v>
      </c>
      <c r="F184" s="5" t="n">
        <f aca="false">I183</f>
        <v>1247.24</v>
      </c>
      <c r="G184" s="5" t="n">
        <v>0</v>
      </c>
      <c r="H184" s="5" t="n">
        <v>2100.51</v>
      </c>
      <c r="I184" s="5" t="n">
        <f aca="false">F184+H184-G184</f>
        <v>3347.75</v>
      </c>
      <c r="J184" s="5" t="s">
        <v>140</v>
      </c>
      <c r="K184" s="5" t="s">
        <v>23</v>
      </c>
      <c r="L184" s="5" t="s">
        <v>21</v>
      </c>
      <c r="M184" s="5" t="s">
        <v>1023</v>
      </c>
    </row>
    <row r="185" customFormat="false" ht="12.75" hidden="false" customHeight="true" outlineLevel="0" collapsed="false">
      <c r="A185" s="19" t="n">
        <v>45783</v>
      </c>
      <c r="B185" s="5" t="s">
        <v>1024</v>
      </c>
      <c r="C185" s="5" t="s">
        <v>1025</v>
      </c>
      <c r="D185" s="5" t="s">
        <v>1143</v>
      </c>
      <c r="E185" s="5" t="s">
        <v>1027</v>
      </c>
      <c r="F185" s="5" t="n">
        <f aca="false">I184</f>
        <v>3347.75</v>
      </c>
      <c r="G185" s="5" t="n">
        <v>0</v>
      </c>
      <c r="H185" s="5" t="n">
        <v>2696.56</v>
      </c>
      <c r="I185" s="5" t="n">
        <f aca="false">F185+H185-G185</f>
        <v>6044.31</v>
      </c>
      <c r="J185" s="5" t="s">
        <v>140</v>
      </c>
      <c r="K185" s="5" t="s">
        <v>23</v>
      </c>
      <c r="L185" s="5" t="s">
        <v>21</v>
      </c>
      <c r="M185" s="5" t="s">
        <v>1028</v>
      </c>
    </row>
    <row r="186" customFormat="false" ht="12.75" hidden="false" customHeight="true" outlineLevel="0" collapsed="false">
      <c r="A186" s="19" t="n">
        <v>45792</v>
      </c>
      <c r="B186" s="5" t="s">
        <v>115</v>
      </c>
      <c r="C186" s="5" t="s">
        <v>116</v>
      </c>
      <c r="D186" s="5" t="s">
        <v>929</v>
      </c>
      <c r="E186" s="5" t="s">
        <v>1029</v>
      </c>
      <c r="F186" s="5" t="n">
        <f aca="false">I185</f>
        <v>6044.31</v>
      </c>
      <c r="G186" s="5" t="n">
        <v>5404.04</v>
      </c>
      <c r="H186" s="5" t="n">
        <v>0</v>
      </c>
      <c r="I186" s="5" t="n">
        <f aca="false">F186+H186-G186</f>
        <v>640.27</v>
      </c>
      <c r="J186" s="5" t="s">
        <v>140</v>
      </c>
      <c r="K186" s="5" t="s">
        <v>23</v>
      </c>
      <c r="L186" s="5" t="s">
        <v>21</v>
      </c>
      <c r="M186" s="5" t="s">
        <v>1030</v>
      </c>
      <c r="N186" s="9" t="n">
        <f aca="false">VLOOKUP(D186,chequing!D:H,5, FALSE())-G186</f>
        <v>0</v>
      </c>
    </row>
    <row r="187" customFormat="false" ht="12.75" hidden="false" customHeight="true" outlineLevel="0" collapsed="false">
      <c r="A187" s="19" t="n">
        <v>45811</v>
      </c>
      <c r="B187" s="5" t="s">
        <v>1014</v>
      </c>
      <c r="C187" s="5" t="s">
        <v>1015</v>
      </c>
      <c r="D187" s="5" t="s">
        <v>1144</v>
      </c>
      <c r="E187" s="5" t="s">
        <v>1017</v>
      </c>
      <c r="F187" s="5" t="n">
        <f aca="false">I186</f>
        <v>640.27</v>
      </c>
      <c r="G187" s="5" t="n">
        <v>0</v>
      </c>
      <c r="H187" s="5" t="n">
        <v>606.2</v>
      </c>
      <c r="I187" s="5" t="n">
        <f aca="false">F187+H187-G187</f>
        <v>1246.47</v>
      </c>
      <c r="J187" s="5" t="s">
        <v>140</v>
      </c>
      <c r="K187" s="5" t="s">
        <v>23</v>
      </c>
      <c r="L187" s="5" t="s">
        <v>21</v>
      </c>
      <c r="M187" s="5" t="s">
        <v>1018</v>
      </c>
    </row>
    <row r="188" customFormat="false" ht="12.75" hidden="false" customHeight="true" outlineLevel="0" collapsed="false">
      <c r="A188" s="19" t="n">
        <v>45812</v>
      </c>
      <c r="B188" s="5" t="s">
        <v>1019</v>
      </c>
      <c r="C188" s="5" t="s">
        <v>1020</v>
      </c>
      <c r="D188" s="5" t="s">
        <v>1145</v>
      </c>
      <c r="E188" s="26" t="s">
        <v>1022</v>
      </c>
      <c r="F188" s="5" t="n">
        <f aca="false">I187</f>
        <v>1246.47</v>
      </c>
      <c r="G188" s="5" t="n">
        <v>0</v>
      </c>
      <c r="H188" s="5" t="n">
        <v>2149.77</v>
      </c>
      <c r="I188" s="5" t="n">
        <f aca="false">F188+H188-G188</f>
        <v>3396.24</v>
      </c>
      <c r="J188" s="5" t="s">
        <v>140</v>
      </c>
      <c r="K188" s="5" t="s">
        <v>23</v>
      </c>
      <c r="L188" s="5" t="s">
        <v>21</v>
      </c>
      <c r="M188" s="5" t="s">
        <v>1023</v>
      </c>
    </row>
    <row r="189" customFormat="false" ht="12.75" hidden="false" customHeight="true" outlineLevel="0" collapsed="false">
      <c r="A189" s="19" t="n">
        <v>45814</v>
      </c>
      <c r="B189" s="5" t="s">
        <v>1024</v>
      </c>
      <c r="C189" s="5" t="s">
        <v>1025</v>
      </c>
      <c r="D189" s="5" t="s">
        <v>1146</v>
      </c>
      <c r="E189" s="5" t="s">
        <v>1027</v>
      </c>
      <c r="F189" s="5" t="n">
        <f aca="false">I188</f>
        <v>3396.24</v>
      </c>
      <c r="G189" s="5" t="n">
        <v>0</v>
      </c>
      <c r="H189" s="5" t="n">
        <v>2385.59</v>
      </c>
      <c r="I189" s="5" t="n">
        <f aca="false">F189+H189-G189</f>
        <v>5781.83</v>
      </c>
      <c r="J189" s="5" t="s">
        <v>140</v>
      </c>
      <c r="K189" s="5" t="s">
        <v>23</v>
      </c>
      <c r="L189" s="5" t="s">
        <v>21</v>
      </c>
      <c r="M189" s="5" t="s">
        <v>1028</v>
      </c>
    </row>
    <row r="190" customFormat="false" ht="12.75" hidden="false" customHeight="true" outlineLevel="0" collapsed="false">
      <c r="A190" s="19" t="n">
        <v>45823</v>
      </c>
      <c r="B190" s="5" t="s">
        <v>115</v>
      </c>
      <c r="C190" s="5" t="s">
        <v>116</v>
      </c>
      <c r="D190" s="5" t="s">
        <v>954</v>
      </c>
      <c r="E190" s="5" t="s">
        <v>1029</v>
      </c>
      <c r="F190" s="5" t="n">
        <f aca="false">I189</f>
        <v>5781.83</v>
      </c>
      <c r="G190" s="5" t="n">
        <v>5141.56</v>
      </c>
      <c r="H190" s="5" t="n">
        <v>0</v>
      </c>
      <c r="I190" s="5" t="n">
        <f aca="false">F190+H190-G190</f>
        <v>640.27</v>
      </c>
      <c r="J190" s="5" t="s">
        <v>140</v>
      </c>
      <c r="K190" s="5" t="s">
        <v>23</v>
      </c>
      <c r="L190" s="5" t="s">
        <v>21</v>
      </c>
      <c r="M190" s="5" t="s">
        <v>1030</v>
      </c>
      <c r="N190" s="9" t="n">
        <f aca="false">VLOOKUP(D190,chequing!D:H,5, FALSE())-G190</f>
        <v>0</v>
      </c>
    </row>
    <row r="191" customFormat="false" ht="12.75" hidden="false" customHeight="true" outlineLevel="0" collapsed="false">
      <c r="A191" s="19" t="n">
        <v>45841</v>
      </c>
      <c r="B191" s="5" t="s">
        <v>1014</v>
      </c>
      <c r="C191" s="5" t="s">
        <v>1015</v>
      </c>
      <c r="D191" s="5" t="s">
        <v>1147</v>
      </c>
      <c r="E191" s="5" t="s">
        <v>1054</v>
      </c>
      <c r="F191" s="5" t="n">
        <f aca="false">I190</f>
        <v>640.27</v>
      </c>
      <c r="G191" s="5" t="n">
        <v>0</v>
      </c>
      <c r="H191" s="5" t="n">
        <v>620.72</v>
      </c>
      <c r="I191" s="5" t="n">
        <f aca="false">F191+H191-G191</f>
        <v>1260.99</v>
      </c>
      <c r="J191" s="5" t="s">
        <v>140</v>
      </c>
      <c r="K191" s="5" t="s">
        <v>23</v>
      </c>
      <c r="L191" s="5" t="s">
        <v>21</v>
      </c>
      <c r="M191" s="5" t="s">
        <v>1018</v>
      </c>
    </row>
    <row r="192" customFormat="false" ht="12.75" hidden="false" customHeight="true" outlineLevel="0" collapsed="false">
      <c r="A192" s="19" t="n">
        <v>45842</v>
      </c>
      <c r="B192" s="5" t="s">
        <v>1019</v>
      </c>
      <c r="C192" s="5" t="s">
        <v>1020</v>
      </c>
      <c r="D192" s="5" t="s">
        <v>1148</v>
      </c>
      <c r="E192" s="26" t="s">
        <v>1022</v>
      </c>
      <c r="F192" s="5" t="n">
        <f aca="false">I191</f>
        <v>1260.99</v>
      </c>
      <c r="G192" s="5" t="n">
        <v>0</v>
      </c>
      <c r="H192" s="5" t="n">
        <v>2200.59</v>
      </c>
      <c r="I192" s="5" t="n">
        <f aca="false">F192+H192-G192</f>
        <v>3461.58</v>
      </c>
      <c r="J192" s="5" t="s">
        <v>140</v>
      </c>
      <c r="K192" s="5" t="s">
        <v>23</v>
      </c>
      <c r="L192" s="5" t="s">
        <v>21</v>
      </c>
      <c r="M192" s="5" t="s">
        <v>1023</v>
      </c>
    </row>
    <row r="193" customFormat="false" ht="12.75" hidden="false" customHeight="true" outlineLevel="0" collapsed="false">
      <c r="A193" s="19" t="n">
        <v>45844</v>
      </c>
      <c r="B193" s="5" t="s">
        <v>1024</v>
      </c>
      <c r="C193" s="5" t="s">
        <v>1025</v>
      </c>
      <c r="D193" s="5" t="s">
        <v>1149</v>
      </c>
      <c r="E193" s="5" t="s">
        <v>1027</v>
      </c>
      <c r="F193" s="5" t="n">
        <f aca="false">I192</f>
        <v>3461.58</v>
      </c>
      <c r="G193" s="5" t="n">
        <v>0</v>
      </c>
      <c r="H193" s="5" t="n">
        <v>2543.74</v>
      </c>
      <c r="I193" s="5" t="n">
        <f aca="false">F193+H193-G193</f>
        <v>6005.32</v>
      </c>
      <c r="J193" s="5" t="s">
        <v>140</v>
      </c>
      <c r="K193" s="5" t="s">
        <v>23</v>
      </c>
      <c r="L193" s="5" t="s">
        <v>21</v>
      </c>
      <c r="M193" s="5" t="s">
        <v>1028</v>
      </c>
    </row>
    <row r="194" customFormat="false" ht="12.75" hidden="false" customHeight="true" outlineLevel="0" collapsed="false">
      <c r="A194" s="17" t="s">
        <v>1150</v>
      </c>
      <c r="B194" s="17" t="s">
        <v>1151</v>
      </c>
      <c r="C194" s="17" t="s">
        <v>1152</v>
      </c>
      <c r="D194" s="17" t="s">
        <v>1153</v>
      </c>
      <c r="E194" s="17" t="s">
        <v>1151</v>
      </c>
      <c r="F194" s="17" t="n">
        <f aca="false">I193</f>
        <v>6005.32</v>
      </c>
      <c r="G194" s="17" t="n">
        <v>0</v>
      </c>
      <c r="H194" s="17" t="n">
        <v>43.47</v>
      </c>
      <c r="I194" s="17" t="n">
        <f aca="false">F194+H194-G194</f>
        <v>6048.79</v>
      </c>
      <c r="J194" s="17" t="s">
        <v>101</v>
      </c>
      <c r="K194" s="17" t="s">
        <v>23</v>
      </c>
      <c r="L194" s="17" t="s">
        <v>21</v>
      </c>
      <c r="M194" s="17" t="s">
        <v>1045</v>
      </c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customFormat="false" ht="12.75" hidden="false" customHeight="true" outlineLevel="0" collapsed="false">
      <c r="A195" s="19" t="n">
        <v>45853</v>
      </c>
      <c r="B195" s="5" t="s">
        <v>115</v>
      </c>
      <c r="C195" s="5" t="s">
        <v>116</v>
      </c>
      <c r="D195" s="5" t="s">
        <v>978</v>
      </c>
      <c r="E195" s="5" t="s">
        <v>1029</v>
      </c>
      <c r="F195" s="5" t="n">
        <f aca="false">I194</f>
        <v>6048.79</v>
      </c>
      <c r="G195" s="5" t="n">
        <v>5365.05</v>
      </c>
      <c r="H195" s="5" t="n">
        <v>0</v>
      </c>
      <c r="I195" s="5" t="n">
        <f aca="false">F195+H195-G195</f>
        <v>683.74</v>
      </c>
      <c r="J195" s="5" t="s">
        <v>140</v>
      </c>
      <c r="K195" s="5" t="s">
        <v>23</v>
      </c>
      <c r="L195" s="5" t="s">
        <v>21</v>
      </c>
      <c r="M195" s="5" t="s">
        <v>1030</v>
      </c>
      <c r="N195" s="9" t="n">
        <f aca="false">VLOOKUP(D195,chequing!D:H,5, FALSE())-G195</f>
        <v>0</v>
      </c>
    </row>
    <row r="196" customFormat="false" ht="12.75" hidden="false" customHeight="true" outlineLevel="0" collapsed="false">
      <c r="A196" s="19" t="n">
        <v>45872</v>
      </c>
      <c r="B196" s="5" t="s">
        <v>1014</v>
      </c>
      <c r="C196" s="5" t="s">
        <v>1015</v>
      </c>
      <c r="D196" s="5" t="s">
        <v>1154</v>
      </c>
      <c r="E196" s="5" t="s">
        <v>1051</v>
      </c>
      <c r="F196" s="5" t="n">
        <f aca="false">I195</f>
        <v>683.74</v>
      </c>
      <c r="G196" s="5" t="n">
        <v>0</v>
      </c>
      <c r="H196" s="5" t="n">
        <v>619.65</v>
      </c>
      <c r="I196" s="5" t="n">
        <f aca="false">F196+H196-G196</f>
        <v>1303.39</v>
      </c>
      <c r="J196" s="5" t="s">
        <v>140</v>
      </c>
      <c r="K196" s="5" t="s">
        <v>23</v>
      </c>
      <c r="L196" s="5" t="s">
        <v>21</v>
      </c>
      <c r="M196" s="5" t="s">
        <v>1018</v>
      </c>
    </row>
    <row r="197" customFormat="false" ht="12.75" hidden="false" customHeight="true" outlineLevel="0" collapsed="false">
      <c r="A197" s="19" t="n">
        <v>45873</v>
      </c>
      <c r="B197" s="5" t="s">
        <v>1019</v>
      </c>
      <c r="C197" s="5" t="s">
        <v>1020</v>
      </c>
      <c r="D197" s="5" t="s">
        <v>1155</v>
      </c>
      <c r="E197" s="26" t="s">
        <v>1022</v>
      </c>
      <c r="F197" s="5" t="n">
        <f aca="false">I196</f>
        <v>1303.39</v>
      </c>
      <c r="G197" s="5" t="n">
        <v>0</v>
      </c>
      <c r="H197" s="5" t="n">
        <v>2250.18</v>
      </c>
      <c r="I197" s="5" t="n">
        <f aca="false">F197+H197-G197</f>
        <v>3553.57</v>
      </c>
      <c r="J197" s="5" t="s">
        <v>140</v>
      </c>
      <c r="K197" s="5" t="s">
        <v>23</v>
      </c>
      <c r="L197" s="5" t="s">
        <v>21</v>
      </c>
      <c r="M197" s="5" t="s">
        <v>1023</v>
      </c>
    </row>
    <row r="198" customFormat="false" ht="12.75" hidden="false" customHeight="true" outlineLevel="0" collapsed="false">
      <c r="A198" s="19" t="n">
        <v>45875</v>
      </c>
      <c r="B198" s="5" t="s">
        <v>1024</v>
      </c>
      <c r="C198" s="5" t="s">
        <v>1025</v>
      </c>
      <c r="D198" s="5" t="s">
        <v>1156</v>
      </c>
      <c r="E198" s="5" t="s">
        <v>1027</v>
      </c>
      <c r="F198" s="5" t="n">
        <f aca="false">I197</f>
        <v>3553.57</v>
      </c>
      <c r="G198" s="5" t="n">
        <v>0</v>
      </c>
      <c r="H198" s="5" t="n">
        <v>2631.15</v>
      </c>
      <c r="I198" s="5" t="n">
        <f aca="false">F198+H198-G198</f>
        <v>6184.72</v>
      </c>
      <c r="J198" s="5" t="s">
        <v>140</v>
      </c>
      <c r="K198" s="5" t="s">
        <v>23</v>
      </c>
      <c r="L198" s="5" t="s">
        <v>21</v>
      </c>
      <c r="M198" s="5" t="s">
        <v>1028</v>
      </c>
    </row>
    <row r="199" customFormat="false" ht="12.75" hidden="false" customHeight="true" outlineLevel="0" collapsed="false">
      <c r="A199" s="19" t="n">
        <v>45884</v>
      </c>
      <c r="B199" s="5" t="s">
        <v>115</v>
      </c>
      <c r="C199" s="5" t="s">
        <v>116</v>
      </c>
      <c r="D199" s="5" t="s">
        <v>1001</v>
      </c>
      <c r="E199" s="5" t="s">
        <v>1029</v>
      </c>
      <c r="F199" s="5" t="n">
        <f aca="false">I198</f>
        <v>6184.72</v>
      </c>
      <c r="G199" s="5" t="n">
        <v>6184.72</v>
      </c>
      <c r="H199" s="5" t="n">
        <v>0</v>
      </c>
      <c r="I199" s="5" t="n">
        <f aca="false">F199+H199-G199</f>
        <v>0</v>
      </c>
      <c r="J199" s="5" t="s">
        <v>140</v>
      </c>
      <c r="K199" s="5" t="s">
        <v>23</v>
      </c>
      <c r="L199" s="5" t="s">
        <v>21</v>
      </c>
      <c r="M199" s="5" t="s">
        <v>1030</v>
      </c>
      <c r="N199" s="9" t="n">
        <f aca="false">VLOOKUP(D199,chequing!D:H,5, FALSE())-G199</f>
        <v>0</v>
      </c>
    </row>
    <row r="200" customFormat="false" ht="12.75" hidden="false" customHeight="true" outlineLevel="0" collapsed="false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</row>
    <row r="201" customFormat="false" ht="12.75" hidden="false" customHeight="true" outlineLevel="0" collapsed="false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</row>
    <row r="202" customFormat="false" ht="12.75" hidden="false" customHeight="true" outlineLevel="0" collapsed="false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</row>
    <row r="203" customFormat="false" ht="12.75" hidden="false" customHeight="true" outlineLevel="0" collapsed="false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</row>
    <row r="204" customFormat="false" ht="12.75" hidden="false" customHeight="true" outlineLevel="0" collapsed="false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</row>
    <row r="205" customFormat="false" ht="12.75" hidden="false" customHeight="true" outlineLevel="0" collapsed="false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</row>
    <row r="206" customFormat="false" ht="12.75" hidden="false" customHeight="true" outlineLevel="0" collapsed="false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</row>
    <row r="207" customFormat="false" ht="12.75" hidden="false" customHeight="true" outlineLevel="0" collapsed="false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</row>
    <row r="208" customFormat="false" ht="12.75" hidden="false" customHeight="true" outlineLevel="0" collapsed="false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</row>
    <row r="209" customFormat="false" ht="12.75" hidden="false" customHeight="true" outlineLevel="0" collapsed="false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</row>
    <row r="210" customFormat="false" ht="12.75" hidden="false" customHeight="true" outlineLevel="0" collapsed="false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</row>
    <row r="211" customFormat="false" ht="12.75" hidden="false" customHeight="true" outlineLevel="0" collapsed="false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</row>
    <row r="212" customFormat="false" ht="12.75" hidden="false" customHeight="true" outlineLevel="0" collapsed="false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</row>
    <row r="213" customFormat="false" ht="12.75" hidden="false" customHeight="true" outlineLevel="0" collapsed="false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customFormat="false" ht="12.75" hidden="false" customHeight="true" outlineLevel="0" collapsed="false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</row>
    <row r="215" customFormat="false" ht="12.75" hidden="false" customHeight="true" outlineLevel="0" collapsed="false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</row>
    <row r="216" customFormat="false" ht="12.75" hidden="false" customHeight="true" outlineLevel="0" collapsed="false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</row>
    <row r="217" customFormat="false" ht="12.75" hidden="false" customHeight="true" outlineLevel="0" collapsed="false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</row>
    <row r="218" customFormat="false" ht="12.75" hidden="false" customHeight="true" outlineLevel="0" collapsed="false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</row>
    <row r="219" customFormat="false" ht="12.75" hidden="false" customHeight="true" outlineLevel="0" collapsed="false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</row>
    <row r="220" customFormat="false" ht="12.75" hidden="false" customHeight="true" outlineLevel="0" collapsed="false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</row>
    <row r="221" customFormat="false" ht="12.75" hidden="false" customHeight="true" outlineLevel="0" collapsed="false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</row>
    <row r="222" customFormat="false" ht="12.75" hidden="false" customHeight="true" outlineLevel="0" collapsed="false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</row>
    <row r="223" customFormat="false" ht="12.75" hidden="false" customHeight="true" outlineLevel="0" collapsed="false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customFormat="false" ht="12.75" hidden="false" customHeight="true" outlineLevel="0" collapsed="false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</row>
    <row r="225" customFormat="false" ht="12.75" hidden="false" customHeight="true" outlineLevel="0" collapsed="false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</row>
    <row r="226" customFormat="false" ht="12.75" hidden="false" customHeight="true" outlineLevel="0" collapsed="false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</row>
    <row r="227" customFormat="false" ht="12.75" hidden="false" customHeight="true" outlineLevel="0" collapsed="false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</row>
    <row r="228" customFormat="false" ht="12.75" hidden="false" customHeight="true" outlineLevel="0" collapsed="false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</row>
    <row r="229" customFormat="false" ht="12.75" hidden="false" customHeight="true" outlineLevel="0" collapsed="false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</row>
    <row r="230" customFormat="false" ht="12.75" hidden="false" customHeight="true" outlineLevel="0" collapsed="false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</row>
    <row r="231" customFormat="false" ht="12.75" hidden="false" customHeight="true" outlineLevel="0" collapsed="false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</row>
    <row r="232" customFormat="false" ht="12.75" hidden="false" customHeight="true" outlineLevel="0" collapsed="false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</row>
    <row r="233" customFormat="false" ht="12.75" hidden="false" customHeight="true" outlineLevel="0" collapsed="false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</row>
    <row r="234" customFormat="false" ht="12.75" hidden="false" customHeight="true" outlineLevel="0" collapsed="false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</row>
    <row r="235" customFormat="false" ht="12.75" hidden="false" customHeight="true" outlineLevel="0" collapsed="false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</row>
    <row r="236" customFormat="false" ht="12.75" hidden="false" customHeight="true" outlineLevel="0" collapsed="false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</row>
    <row r="237" customFormat="false" ht="12.75" hidden="false" customHeight="true" outlineLevel="0" collapsed="false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</row>
    <row r="238" customFormat="false" ht="12.75" hidden="false" customHeight="true" outlineLevel="0" collapsed="false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</row>
    <row r="239" customFormat="false" ht="12.75" hidden="false" customHeight="true" outlineLevel="0" collapsed="false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</row>
    <row r="240" customFormat="false" ht="12.75" hidden="false" customHeight="true" outlineLevel="0" collapsed="false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</row>
    <row r="241" customFormat="false" ht="12.75" hidden="false" customHeight="true" outlineLevel="0" collapsed="false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</row>
    <row r="242" customFormat="false" ht="12.75" hidden="false" customHeight="true" outlineLevel="0" collapsed="false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customFormat="false" ht="12.75" hidden="false" customHeight="true" outlineLevel="0" collapsed="false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</row>
    <row r="244" customFormat="false" ht="12.75" hidden="false" customHeight="true" outlineLevel="0" collapsed="false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</row>
    <row r="245" customFormat="false" ht="12.75" hidden="false" customHeight="true" outlineLevel="0" collapsed="false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</row>
    <row r="246" customFormat="false" ht="12.75" hidden="false" customHeight="true" outlineLevel="0" collapsed="false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</row>
    <row r="247" customFormat="false" ht="12.75" hidden="false" customHeight="true" outlineLevel="0" collapsed="false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</row>
    <row r="248" customFormat="false" ht="12.75" hidden="false" customHeight="true" outlineLevel="0" collapsed="false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</row>
    <row r="249" customFormat="false" ht="12.75" hidden="false" customHeight="true" outlineLevel="0" collapsed="false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</row>
    <row r="250" customFormat="false" ht="12.75" hidden="false" customHeight="true" outlineLevel="0" collapsed="false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</row>
    <row r="251" customFormat="false" ht="12.75" hidden="false" customHeight="true" outlineLevel="0" collapsed="false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</row>
    <row r="252" customFormat="false" ht="12.75" hidden="false" customHeight="true" outlineLevel="0" collapsed="false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</row>
    <row r="253" customFormat="false" ht="12.75" hidden="false" customHeight="true" outlineLevel="0" collapsed="false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</row>
    <row r="254" customFormat="false" ht="12.75" hidden="false" customHeight="true" outlineLevel="0" collapsed="false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</row>
    <row r="255" customFormat="false" ht="12.75" hidden="false" customHeight="true" outlineLevel="0" collapsed="false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</row>
    <row r="256" customFormat="false" ht="12.75" hidden="false" customHeight="true" outlineLevel="0" collapsed="false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</row>
    <row r="257" customFormat="false" ht="12.75" hidden="false" customHeight="true" outlineLevel="0" collapsed="false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</row>
    <row r="258" customFormat="false" ht="12.75" hidden="false" customHeight="true" outlineLevel="0" collapsed="false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</row>
    <row r="259" customFormat="false" ht="12.75" hidden="false" customHeight="true" outlineLevel="0" collapsed="false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</row>
    <row r="260" customFormat="false" ht="12.75" hidden="false" customHeight="true" outlineLevel="0" collapsed="false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</row>
    <row r="261" customFormat="false" ht="12.75" hidden="false" customHeight="true" outlineLevel="0" collapsed="false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</row>
    <row r="262" customFormat="false" ht="12.75" hidden="false" customHeight="true" outlineLevel="0" collapsed="false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customFormat="false" ht="12.75" hidden="false" customHeight="true" outlineLevel="0" collapsed="false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</row>
    <row r="264" customFormat="false" ht="12.75" hidden="false" customHeight="true" outlineLevel="0" collapsed="false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</row>
    <row r="265" customFormat="false" ht="12.75" hidden="false" customHeight="true" outlineLevel="0" collapsed="false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</row>
    <row r="266" customFormat="false" ht="12.75" hidden="false" customHeight="true" outlineLevel="0" collapsed="false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</row>
    <row r="267" customFormat="false" ht="12.75" hidden="false" customHeight="true" outlineLevel="0" collapsed="false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</row>
    <row r="268" customFormat="false" ht="12.75" hidden="false" customHeight="true" outlineLevel="0" collapsed="false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</row>
    <row r="269" customFormat="false" ht="12.75" hidden="false" customHeight="true" outlineLevel="0" collapsed="false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</row>
    <row r="270" customFormat="false" ht="12.75" hidden="false" customHeight="true" outlineLevel="0" collapsed="false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</row>
    <row r="271" customFormat="false" ht="12.75" hidden="false" customHeight="true" outlineLevel="0" collapsed="false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</row>
    <row r="272" customFormat="false" ht="12.75" hidden="false" customHeight="true" outlineLevel="0" collapsed="false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</row>
    <row r="273" customFormat="false" ht="12.75" hidden="false" customHeight="true" outlineLevel="0" collapsed="false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</row>
    <row r="274" customFormat="false" ht="12.75" hidden="false" customHeight="true" outlineLevel="0" collapsed="false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</row>
    <row r="275" customFormat="false" ht="12.75" hidden="false" customHeight="true" outlineLevel="0" collapsed="false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</row>
    <row r="276" customFormat="false" ht="12.75" hidden="false" customHeight="true" outlineLevel="0" collapsed="false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</row>
    <row r="277" customFormat="false" ht="12.75" hidden="false" customHeight="true" outlineLevel="0" collapsed="false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</row>
    <row r="278" customFormat="false" ht="12.75" hidden="false" customHeight="true" outlineLevel="0" collapsed="false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</row>
    <row r="279" customFormat="false" ht="12.75" hidden="false" customHeight="true" outlineLevel="0" collapsed="false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</row>
    <row r="280" customFormat="false" ht="12.75" hidden="false" customHeight="true" outlineLevel="0" collapsed="false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</row>
    <row r="281" customFormat="false" ht="12.75" hidden="false" customHeight="true" outlineLevel="0" collapsed="false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</row>
    <row r="282" customFormat="false" ht="12.75" hidden="false" customHeight="true" outlineLevel="0" collapsed="false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</row>
    <row r="283" customFormat="false" ht="12.75" hidden="false" customHeight="true" outlineLevel="0" collapsed="false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</row>
    <row r="284" customFormat="false" ht="12.75" hidden="false" customHeight="true" outlineLevel="0" collapsed="false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</row>
    <row r="285" customFormat="false" ht="12.75" hidden="false" customHeight="true" outlineLevel="0" collapsed="false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</row>
    <row r="286" customFormat="false" ht="12.75" hidden="false" customHeight="true" outlineLevel="0" collapsed="false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</row>
    <row r="287" customFormat="false" ht="12.75" hidden="false" customHeight="true" outlineLevel="0" collapsed="false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</row>
    <row r="288" customFormat="false" ht="12.75" hidden="false" customHeight="true" outlineLevel="0" collapsed="false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</row>
    <row r="289" customFormat="false" ht="12.75" hidden="false" customHeight="true" outlineLevel="0" collapsed="false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</row>
    <row r="290" customFormat="false" ht="12.75" hidden="false" customHeight="true" outlineLevel="0" collapsed="false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</row>
    <row r="291" customFormat="false" ht="12.75" hidden="false" customHeight="true" outlineLevel="0" collapsed="false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</row>
    <row r="292" customFormat="false" ht="12.75" hidden="false" customHeight="true" outlineLevel="0" collapsed="false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</row>
    <row r="293" customFormat="false" ht="12.75" hidden="false" customHeight="true" outlineLevel="0" collapsed="false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</row>
    <row r="294" customFormat="false" ht="12.75" hidden="false" customHeight="true" outlineLevel="0" collapsed="false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</row>
    <row r="295" customFormat="false" ht="12.75" hidden="false" customHeight="true" outlineLevel="0" collapsed="false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</row>
    <row r="296" customFormat="false" ht="12.75" hidden="false" customHeight="true" outlineLevel="0" collapsed="false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</row>
    <row r="297" customFormat="false" ht="12.75" hidden="false" customHeight="true" outlineLevel="0" collapsed="false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</row>
    <row r="298" customFormat="false" ht="12.75" hidden="false" customHeight="true" outlineLevel="0" collapsed="false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</row>
    <row r="299" customFormat="false" ht="12.75" hidden="false" customHeight="true" outlineLevel="0" collapsed="false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</row>
    <row r="300" customFormat="false" ht="12.75" hidden="false" customHeight="true" outlineLevel="0" collapsed="false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</row>
    <row r="301" customFormat="false" ht="12.75" hidden="false" customHeight="true" outlineLevel="0" collapsed="false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</row>
    <row r="302" customFormat="false" ht="12.75" hidden="false" customHeight="true" outlineLevel="0" collapsed="false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</row>
    <row r="303" customFormat="false" ht="12.75" hidden="false" customHeight="true" outlineLevel="0" collapsed="false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</row>
    <row r="304" customFormat="false" ht="12.75" hidden="false" customHeight="true" outlineLevel="0" collapsed="false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</row>
    <row r="305" customFormat="false" ht="12.75" hidden="false" customHeight="true" outlineLevel="0" collapsed="false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</row>
    <row r="306" customFormat="false" ht="12.75" hidden="false" customHeight="true" outlineLevel="0" collapsed="false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</row>
    <row r="307" customFormat="false" ht="12.75" hidden="false" customHeight="true" outlineLevel="0" collapsed="false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</row>
    <row r="308" customFormat="false" ht="12.75" hidden="false" customHeight="true" outlineLevel="0" collapsed="false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</row>
    <row r="309" customFormat="false" ht="12.75" hidden="false" customHeight="true" outlineLevel="0" collapsed="false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</row>
    <row r="310" customFormat="false" ht="12.75" hidden="false" customHeight="true" outlineLevel="0" collapsed="false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</row>
    <row r="311" customFormat="false" ht="12.75" hidden="false" customHeight="true" outlineLevel="0" collapsed="false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</row>
    <row r="312" customFormat="false" ht="12.75" hidden="false" customHeight="true" outlineLevel="0" collapsed="false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</row>
    <row r="313" customFormat="false" ht="12.75" hidden="false" customHeight="true" outlineLevel="0" collapsed="false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</row>
    <row r="314" customFormat="false" ht="12.75" hidden="false" customHeight="true" outlineLevel="0" collapsed="false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</row>
    <row r="315" customFormat="false" ht="12.75" hidden="false" customHeight="true" outlineLevel="0" collapsed="false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</row>
    <row r="316" customFormat="false" ht="12.75" hidden="false" customHeight="true" outlineLevel="0" collapsed="false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</row>
    <row r="317" customFormat="false" ht="12.75" hidden="false" customHeight="true" outlineLevel="0" collapsed="false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</row>
    <row r="318" customFormat="false" ht="12.75" hidden="false" customHeight="true" outlineLevel="0" collapsed="false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</row>
    <row r="319" customFormat="false" ht="12.75" hidden="false" customHeight="true" outlineLevel="0" collapsed="false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</row>
    <row r="320" customFormat="false" ht="12.75" hidden="false" customHeight="true" outlineLevel="0" collapsed="false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</row>
    <row r="321" customFormat="false" ht="12.75" hidden="false" customHeight="true" outlineLevel="0" collapsed="false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</row>
    <row r="322" customFormat="false" ht="12.75" hidden="false" customHeight="true" outlineLevel="0" collapsed="false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</row>
    <row r="323" customFormat="false" ht="12.75" hidden="false" customHeight="true" outlineLevel="0" collapsed="false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</row>
    <row r="324" customFormat="false" ht="12.75" hidden="false" customHeight="true" outlineLevel="0" collapsed="false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</row>
    <row r="325" customFormat="false" ht="12.75" hidden="false" customHeight="true" outlineLevel="0" collapsed="false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</row>
    <row r="326" customFormat="false" ht="12.75" hidden="false" customHeight="true" outlineLevel="0" collapsed="false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</row>
    <row r="327" customFormat="false" ht="12.75" hidden="false" customHeight="true" outlineLevel="0" collapsed="false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</row>
    <row r="328" customFormat="false" ht="12.75" hidden="false" customHeight="true" outlineLevel="0" collapsed="false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</row>
    <row r="329" customFormat="false" ht="12.75" hidden="false" customHeight="true" outlineLevel="0" collapsed="false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</row>
    <row r="330" customFormat="false" ht="12.75" hidden="false" customHeight="true" outlineLevel="0" collapsed="false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</row>
    <row r="331" customFormat="false" ht="12.75" hidden="false" customHeight="true" outlineLevel="0" collapsed="false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</row>
    <row r="332" customFormat="false" ht="12.75" hidden="false" customHeight="true" outlineLevel="0" collapsed="false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</row>
    <row r="333" customFormat="false" ht="12.75" hidden="false" customHeight="true" outlineLevel="0" collapsed="false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</row>
    <row r="334" customFormat="false" ht="12.75" hidden="false" customHeight="true" outlineLevel="0" collapsed="false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</row>
    <row r="335" customFormat="false" ht="12.75" hidden="false" customHeight="true" outlineLevel="0" collapsed="false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</row>
    <row r="336" customFormat="false" ht="12.75" hidden="false" customHeight="true" outlineLevel="0" collapsed="false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</row>
    <row r="337" customFormat="false" ht="12.75" hidden="false" customHeight="true" outlineLevel="0" collapsed="false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</row>
    <row r="338" customFormat="false" ht="12.75" hidden="false" customHeight="true" outlineLevel="0" collapsed="false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</row>
    <row r="339" customFormat="false" ht="12.75" hidden="false" customHeight="true" outlineLevel="0" collapsed="false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</row>
    <row r="340" customFormat="false" ht="12.75" hidden="false" customHeight="true" outlineLevel="0" collapsed="false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</row>
    <row r="341" customFormat="false" ht="12.75" hidden="false" customHeight="true" outlineLevel="0" collapsed="false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</row>
    <row r="342" customFormat="false" ht="12.75" hidden="false" customHeight="true" outlineLevel="0" collapsed="false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</row>
    <row r="343" customFormat="false" ht="12.75" hidden="false" customHeight="true" outlineLevel="0" collapsed="false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</row>
    <row r="344" customFormat="false" ht="12.75" hidden="false" customHeight="true" outlineLevel="0" collapsed="false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</row>
    <row r="345" customFormat="false" ht="12.75" hidden="false" customHeight="true" outlineLevel="0" collapsed="false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</row>
    <row r="346" customFormat="false" ht="12.75" hidden="false" customHeight="true" outlineLevel="0" collapsed="false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</row>
    <row r="347" customFormat="false" ht="12.75" hidden="false" customHeight="true" outlineLevel="0" collapsed="false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</row>
    <row r="348" customFormat="false" ht="12.75" hidden="false" customHeight="true" outlineLevel="0" collapsed="false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</row>
    <row r="349" customFormat="false" ht="12.75" hidden="false" customHeight="true" outlineLevel="0" collapsed="false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</row>
    <row r="350" customFormat="false" ht="12.75" hidden="false" customHeight="true" outlineLevel="0" collapsed="false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</row>
    <row r="351" customFormat="false" ht="12.75" hidden="false" customHeight="true" outlineLevel="0" collapsed="false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</row>
    <row r="352" customFormat="false" ht="12.75" hidden="false" customHeight="true" outlineLevel="0" collapsed="false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</row>
    <row r="353" customFormat="false" ht="12.75" hidden="false" customHeight="true" outlineLevel="0" collapsed="false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</row>
    <row r="354" customFormat="false" ht="12.75" hidden="false" customHeight="true" outlineLevel="0" collapsed="false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</row>
    <row r="355" customFormat="false" ht="12.75" hidden="false" customHeight="true" outlineLevel="0" collapsed="false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</row>
    <row r="356" customFormat="false" ht="12.75" hidden="false" customHeight="true" outlineLevel="0" collapsed="false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</row>
    <row r="357" customFormat="false" ht="12.75" hidden="false" customHeight="true" outlineLevel="0" collapsed="false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</row>
    <row r="358" customFormat="false" ht="12.75" hidden="false" customHeight="true" outlineLevel="0" collapsed="false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</row>
    <row r="359" customFormat="false" ht="12.75" hidden="false" customHeight="true" outlineLevel="0" collapsed="false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</row>
    <row r="360" customFormat="false" ht="12.75" hidden="false" customHeight="true" outlineLevel="0" collapsed="false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</row>
    <row r="361" customFormat="false" ht="12.75" hidden="false" customHeight="true" outlineLevel="0" collapsed="false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</row>
    <row r="362" customFormat="false" ht="12.75" hidden="false" customHeight="true" outlineLevel="0" collapsed="false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</row>
    <row r="363" customFormat="false" ht="12.75" hidden="false" customHeight="true" outlineLevel="0" collapsed="false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</row>
    <row r="364" customFormat="false" ht="12.75" hidden="false" customHeight="true" outlineLevel="0" collapsed="false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</row>
    <row r="365" customFormat="false" ht="12.75" hidden="false" customHeight="true" outlineLevel="0" collapsed="false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</row>
    <row r="366" customFormat="false" ht="12.75" hidden="false" customHeight="true" outlineLevel="0" collapsed="false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</row>
    <row r="367" customFormat="false" ht="12.75" hidden="false" customHeight="true" outlineLevel="0" collapsed="false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</row>
    <row r="368" customFormat="false" ht="12.75" hidden="false" customHeight="true" outlineLevel="0" collapsed="false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</row>
    <row r="369" customFormat="false" ht="12.75" hidden="false" customHeight="true" outlineLevel="0" collapsed="false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</row>
    <row r="370" customFormat="false" ht="12.75" hidden="false" customHeight="true" outlineLevel="0" collapsed="false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</row>
    <row r="371" customFormat="false" ht="12.75" hidden="false" customHeight="true" outlineLevel="0" collapsed="false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</row>
    <row r="372" customFormat="false" ht="12.75" hidden="false" customHeight="true" outlineLevel="0" collapsed="false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</row>
    <row r="373" customFormat="false" ht="12.75" hidden="false" customHeight="true" outlineLevel="0" collapsed="false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</row>
    <row r="374" customFormat="false" ht="12.75" hidden="false" customHeight="true" outlineLevel="0" collapsed="false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</row>
    <row r="375" customFormat="false" ht="12.75" hidden="false" customHeight="true" outlineLevel="0" collapsed="false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</row>
    <row r="376" customFormat="false" ht="12.75" hidden="false" customHeight="true" outlineLevel="0" collapsed="false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</row>
    <row r="377" customFormat="false" ht="12.75" hidden="false" customHeight="true" outlineLevel="0" collapsed="false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</row>
    <row r="378" customFormat="false" ht="12.75" hidden="false" customHeight="true" outlineLevel="0" collapsed="false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</row>
    <row r="379" customFormat="false" ht="12.75" hidden="false" customHeight="true" outlineLevel="0" collapsed="false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</row>
    <row r="380" customFormat="false" ht="12.75" hidden="false" customHeight="true" outlineLevel="0" collapsed="false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</row>
    <row r="381" customFormat="false" ht="12.75" hidden="false" customHeight="true" outlineLevel="0" collapsed="false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</row>
    <row r="382" customFormat="false" ht="12.75" hidden="false" customHeight="true" outlineLevel="0" collapsed="false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</row>
    <row r="383" customFormat="false" ht="12.75" hidden="false" customHeight="true" outlineLevel="0" collapsed="false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</row>
    <row r="384" customFormat="false" ht="12.75" hidden="false" customHeight="true" outlineLevel="0" collapsed="false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</row>
    <row r="385" customFormat="false" ht="12.75" hidden="false" customHeight="true" outlineLevel="0" collapsed="false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</row>
    <row r="386" customFormat="false" ht="12.75" hidden="false" customHeight="true" outlineLevel="0" collapsed="false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</row>
    <row r="387" customFormat="false" ht="12.75" hidden="false" customHeight="true" outlineLevel="0" collapsed="false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</row>
    <row r="388" customFormat="false" ht="12.75" hidden="false" customHeight="true" outlineLevel="0" collapsed="false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</row>
    <row r="389" customFormat="false" ht="12.75" hidden="false" customHeight="true" outlineLevel="0" collapsed="false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</row>
    <row r="390" customFormat="false" ht="12.75" hidden="false" customHeight="true" outlineLevel="0" collapsed="false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</row>
    <row r="391" customFormat="false" ht="12.75" hidden="false" customHeight="true" outlineLevel="0" collapsed="false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</row>
    <row r="392" customFormat="false" ht="12.75" hidden="false" customHeight="true" outlineLevel="0" collapsed="false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</row>
    <row r="393" customFormat="false" ht="12.75" hidden="false" customHeight="true" outlineLevel="0" collapsed="false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</row>
    <row r="394" customFormat="false" ht="12.75" hidden="false" customHeight="true" outlineLevel="0" collapsed="false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</row>
    <row r="395" customFormat="false" ht="12.75" hidden="false" customHeight="true" outlineLevel="0" collapsed="false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</row>
    <row r="396" customFormat="false" ht="12.75" hidden="false" customHeight="true" outlineLevel="0" collapsed="false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</row>
    <row r="397" customFormat="false" ht="12.75" hidden="false" customHeight="true" outlineLevel="0" collapsed="false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</row>
    <row r="398" customFormat="false" ht="12.75" hidden="false" customHeight="true" outlineLevel="0" collapsed="false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</row>
    <row r="399" customFormat="false" ht="12.75" hidden="false" customHeight="true" outlineLevel="0" collapsed="false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</row>
    <row r="400" customFormat="false" ht="12.75" hidden="false" customHeight="true" outlineLevel="0" collapsed="false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</row>
    <row r="401" customFormat="false" ht="12.75" hidden="false" customHeight="true" outlineLevel="0" collapsed="false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</row>
    <row r="402" customFormat="false" ht="12.75" hidden="false" customHeight="true" outlineLevel="0" collapsed="false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</row>
    <row r="403" customFormat="false" ht="12.75" hidden="false" customHeight="true" outlineLevel="0" collapsed="false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</row>
    <row r="404" customFormat="false" ht="12.75" hidden="false" customHeight="true" outlineLevel="0" collapsed="false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</row>
    <row r="405" customFormat="false" ht="12.75" hidden="false" customHeight="true" outlineLevel="0" collapsed="false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</row>
    <row r="406" customFormat="false" ht="12.75" hidden="false" customHeight="true" outlineLevel="0" collapsed="false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</row>
    <row r="407" customFormat="false" ht="12.75" hidden="false" customHeight="true" outlineLevel="0" collapsed="false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</row>
    <row r="408" customFormat="false" ht="12.75" hidden="false" customHeight="true" outlineLevel="0" collapsed="false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</row>
    <row r="409" customFormat="false" ht="12.75" hidden="false" customHeight="true" outlineLevel="0" collapsed="false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</row>
    <row r="410" customFormat="false" ht="12.75" hidden="false" customHeight="true" outlineLevel="0" collapsed="false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</row>
    <row r="411" customFormat="false" ht="12.75" hidden="false" customHeight="true" outlineLevel="0" collapsed="false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</row>
    <row r="412" customFormat="false" ht="12.75" hidden="false" customHeight="true" outlineLevel="0" collapsed="false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</row>
    <row r="413" customFormat="false" ht="12.75" hidden="false" customHeight="true" outlineLevel="0" collapsed="false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</row>
    <row r="414" customFormat="false" ht="12.75" hidden="false" customHeight="true" outlineLevel="0" collapsed="false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</row>
    <row r="415" customFormat="false" ht="12.75" hidden="false" customHeight="true" outlineLevel="0" collapsed="false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</row>
    <row r="416" customFormat="false" ht="12.75" hidden="false" customHeight="true" outlineLevel="0" collapsed="false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</row>
    <row r="417" customFormat="false" ht="12.75" hidden="false" customHeight="true" outlineLevel="0" collapsed="false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</row>
    <row r="418" customFormat="false" ht="12.75" hidden="false" customHeight="true" outlineLevel="0" collapsed="false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</row>
    <row r="419" customFormat="false" ht="12.75" hidden="false" customHeight="true" outlineLevel="0" collapsed="false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</row>
    <row r="420" customFormat="false" ht="12.75" hidden="false" customHeight="true" outlineLevel="0" collapsed="false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</row>
    <row r="421" customFormat="false" ht="12.75" hidden="false" customHeight="true" outlineLevel="0" collapsed="false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</row>
    <row r="422" customFormat="false" ht="12.75" hidden="false" customHeight="true" outlineLevel="0" collapsed="false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</row>
    <row r="423" customFormat="false" ht="12.75" hidden="false" customHeight="true" outlineLevel="0" collapsed="false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</row>
    <row r="424" customFormat="false" ht="12.75" hidden="false" customHeight="true" outlineLevel="0" collapsed="false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</row>
    <row r="425" customFormat="false" ht="12.75" hidden="false" customHeight="true" outlineLevel="0" collapsed="false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</row>
    <row r="426" customFormat="false" ht="12.75" hidden="false" customHeight="true" outlineLevel="0" collapsed="false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</row>
    <row r="427" customFormat="false" ht="12.75" hidden="false" customHeight="true" outlineLevel="0" collapsed="false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</row>
    <row r="428" customFormat="false" ht="12.75" hidden="false" customHeight="true" outlineLevel="0" collapsed="false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</row>
    <row r="429" customFormat="false" ht="12.75" hidden="false" customHeight="true" outlineLevel="0" collapsed="false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</row>
    <row r="430" customFormat="false" ht="12.75" hidden="false" customHeight="true" outlineLevel="0" collapsed="false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</row>
    <row r="431" customFormat="false" ht="12.75" hidden="false" customHeight="true" outlineLevel="0" collapsed="false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</row>
    <row r="432" customFormat="false" ht="12.75" hidden="false" customHeight="true" outlineLevel="0" collapsed="false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</row>
    <row r="433" customFormat="false" ht="12.75" hidden="false" customHeight="true" outlineLevel="0" collapsed="false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</row>
    <row r="434" customFormat="false" ht="12.75" hidden="false" customHeight="true" outlineLevel="0" collapsed="false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</row>
    <row r="435" customFormat="false" ht="12.75" hidden="false" customHeight="true" outlineLevel="0" collapsed="false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</row>
    <row r="436" customFormat="false" ht="12.75" hidden="false" customHeight="true" outlineLevel="0" collapsed="false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</row>
    <row r="437" customFormat="false" ht="12.75" hidden="false" customHeight="true" outlineLevel="0" collapsed="false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</row>
    <row r="438" customFormat="false" ht="12.75" hidden="false" customHeight="true" outlineLevel="0" collapsed="false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</row>
    <row r="439" customFormat="false" ht="12.75" hidden="false" customHeight="true" outlineLevel="0" collapsed="false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</row>
    <row r="440" customFormat="false" ht="12.75" hidden="false" customHeight="true" outlineLevel="0" collapsed="false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</row>
    <row r="441" customFormat="false" ht="12.75" hidden="false" customHeight="true" outlineLevel="0" collapsed="false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</row>
    <row r="442" customFormat="false" ht="12.75" hidden="false" customHeight="true" outlineLevel="0" collapsed="false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</row>
    <row r="443" customFormat="false" ht="12.75" hidden="false" customHeight="true" outlineLevel="0" collapsed="false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</row>
    <row r="444" customFormat="false" ht="12.75" hidden="false" customHeight="true" outlineLevel="0" collapsed="false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</row>
    <row r="445" customFormat="false" ht="12.75" hidden="false" customHeight="true" outlineLevel="0" collapsed="false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</row>
    <row r="446" customFormat="false" ht="12.75" hidden="false" customHeight="true" outlineLevel="0" collapsed="false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</row>
    <row r="447" customFormat="false" ht="12.75" hidden="false" customHeight="true" outlineLevel="0" collapsed="false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</row>
    <row r="448" customFormat="false" ht="12.75" hidden="false" customHeight="true" outlineLevel="0" collapsed="false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</row>
    <row r="449" customFormat="false" ht="12.75" hidden="false" customHeight="true" outlineLevel="0" collapsed="false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</row>
    <row r="450" customFormat="false" ht="12.75" hidden="false" customHeight="true" outlineLevel="0" collapsed="false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</row>
    <row r="451" customFormat="false" ht="12.75" hidden="false" customHeight="true" outlineLevel="0" collapsed="false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</row>
    <row r="452" customFormat="false" ht="12.75" hidden="false" customHeight="true" outlineLevel="0" collapsed="false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</row>
    <row r="453" customFormat="false" ht="12.75" hidden="false" customHeight="true" outlineLevel="0" collapsed="false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</row>
    <row r="454" customFormat="false" ht="12.75" hidden="false" customHeight="true" outlineLevel="0" collapsed="false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</row>
    <row r="455" customFormat="false" ht="12.75" hidden="false" customHeight="true" outlineLevel="0" collapsed="false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</row>
    <row r="456" customFormat="false" ht="12.75" hidden="false" customHeight="true" outlineLevel="0" collapsed="false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</row>
    <row r="457" customFormat="false" ht="12.75" hidden="false" customHeight="true" outlineLevel="0" collapsed="false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</row>
    <row r="458" customFormat="false" ht="12.75" hidden="false" customHeight="true" outlineLevel="0" collapsed="false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</row>
    <row r="459" customFormat="false" ht="12.75" hidden="false" customHeight="true" outlineLevel="0" collapsed="false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</row>
    <row r="460" customFormat="false" ht="12.75" hidden="false" customHeight="true" outlineLevel="0" collapsed="false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</row>
    <row r="461" customFormat="false" ht="12.75" hidden="false" customHeight="true" outlineLevel="0" collapsed="false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</row>
    <row r="462" customFormat="false" ht="12.75" hidden="false" customHeight="true" outlineLevel="0" collapsed="false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</row>
    <row r="463" customFormat="false" ht="12.75" hidden="false" customHeight="true" outlineLevel="0" collapsed="false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</row>
    <row r="464" customFormat="false" ht="12.75" hidden="false" customHeight="true" outlineLevel="0" collapsed="false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</row>
    <row r="465" customFormat="false" ht="12.75" hidden="false" customHeight="true" outlineLevel="0" collapsed="false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</row>
    <row r="466" customFormat="false" ht="12.75" hidden="false" customHeight="true" outlineLevel="0" collapsed="false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</row>
    <row r="467" customFormat="false" ht="12.75" hidden="false" customHeight="true" outlineLevel="0" collapsed="false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</row>
    <row r="468" customFormat="false" ht="12.75" hidden="false" customHeight="true" outlineLevel="0" collapsed="false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</row>
    <row r="469" customFormat="false" ht="12.75" hidden="false" customHeight="true" outlineLevel="0" collapsed="false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</row>
    <row r="470" customFormat="false" ht="12.75" hidden="false" customHeight="true" outlineLevel="0" collapsed="false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</row>
    <row r="471" customFormat="false" ht="12.75" hidden="false" customHeight="true" outlineLevel="0" collapsed="false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</row>
    <row r="472" customFormat="false" ht="12.75" hidden="false" customHeight="true" outlineLevel="0" collapsed="false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</row>
    <row r="473" customFormat="false" ht="12.75" hidden="false" customHeight="true" outlineLevel="0" collapsed="false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</row>
    <row r="474" customFormat="false" ht="12.75" hidden="false" customHeight="true" outlineLevel="0" collapsed="false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</row>
    <row r="475" customFormat="false" ht="12.75" hidden="false" customHeight="true" outlineLevel="0" collapsed="false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</row>
    <row r="476" customFormat="false" ht="12.75" hidden="false" customHeight="true" outlineLevel="0" collapsed="false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</row>
    <row r="477" customFormat="false" ht="12.75" hidden="false" customHeight="true" outlineLevel="0" collapsed="false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</row>
    <row r="478" customFormat="false" ht="12.75" hidden="false" customHeight="true" outlineLevel="0" collapsed="false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</row>
    <row r="479" customFormat="false" ht="12.75" hidden="false" customHeight="true" outlineLevel="0" collapsed="false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</row>
    <row r="480" customFormat="false" ht="12.75" hidden="false" customHeight="true" outlineLevel="0" collapsed="false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</row>
    <row r="481" customFormat="false" ht="12.75" hidden="false" customHeight="true" outlineLevel="0" collapsed="false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</row>
    <row r="482" customFormat="false" ht="12.75" hidden="false" customHeight="true" outlineLevel="0" collapsed="false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</row>
    <row r="483" customFormat="false" ht="12.75" hidden="false" customHeight="true" outlineLevel="0" collapsed="false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</row>
    <row r="484" customFormat="false" ht="12.75" hidden="false" customHeight="true" outlineLevel="0" collapsed="false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</row>
    <row r="485" customFormat="false" ht="12.75" hidden="false" customHeight="true" outlineLevel="0" collapsed="false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</row>
    <row r="486" customFormat="false" ht="12.75" hidden="false" customHeight="true" outlineLevel="0" collapsed="false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</row>
    <row r="487" customFormat="false" ht="12.75" hidden="false" customHeight="true" outlineLevel="0" collapsed="false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</row>
    <row r="488" customFormat="false" ht="12.75" hidden="false" customHeight="true" outlineLevel="0" collapsed="false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</row>
    <row r="489" customFormat="false" ht="12.75" hidden="false" customHeight="true" outlineLevel="0" collapsed="false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</row>
    <row r="490" customFormat="false" ht="12.75" hidden="false" customHeight="true" outlineLevel="0" collapsed="false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</row>
    <row r="491" customFormat="false" ht="12.75" hidden="false" customHeight="true" outlineLevel="0" collapsed="false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</row>
    <row r="492" customFormat="false" ht="12.75" hidden="false" customHeight="true" outlineLevel="0" collapsed="false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</row>
    <row r="493" customFormat="false" ht="12.75" hidden="false" customHeight="true" outlineLevel="0" collapsed="false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</row>
    <row r="494" customFormat="false" ht="12.75" hidden="false" customHeight="true" outlineLevel="0" collapsed="false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</row>
    <row r="495" customFormat="false" ht="12.75" hidden="false" customHeight="true" outlineLevel="0" collapsed="false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</row>
    <row r="496" customFormat="false" ht="12.75" hidden="false" customHeight="true" outlineLevel="0" collapsed="false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</row>
    <row r="497" customFormat="false" ht="12.75" hidden="false" customHeight="true" outlineLevel="0" collapsed="false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</row>
    <row r="498" customFormat="false" ht="12.75" hidden="false" customHeight="true" outlineLevel="0" collapsed="false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</row>
    <row r="499" customFormat="false" ht="12.75" hidden="false" customHeight="true" outlineLevel="0" collapsed="false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</row>
    <row r="500" customFormat="false" ht="12.75" hidden="false" customHeight="true" outlineLevel="0" collapsed="false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</row>
    <row r="501" customFormat="false" ht="12.75" hidden="false" customHeight="true" outlineLevel="0" collapsed="false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</row>
    <row r="502" customFormat="false" ht="12.75" hidden="false" customHeight="true" outlineLevel="0" collapsed="false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</row>
    <row r="503" customFormat="false" ht="12.75" hidden="false" customHeight="true" outlineLevel="0" collapsed="false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</row>
    <row r="504" customFormat="false" ht="12.75" hidden="false" customHeight="true" outlineLevel="0" collapsed="false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</row>
    <row r="505" customFormat="false" ht="12.75" hidden="false" customHeight="true" outlineLevel="0" collapsed="false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</row>
    <row r="506" customFormat="false" ht="12.75" hidden="false" customHeight="true" outlineLevel="0" collapsed="false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</row>
    <row r="507" customFormat="false" ht="12.75" hidden="false" customHeight="true" outlineLevel="0" collapsed="false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</row>
    <row r="508" customFormat="false" ht="12.75" hidden="false" customHeight="true" outlineLevel="0" collapsed="false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</row>
    <row r="509" customFormat="false" ht="12.75" hidden="false" customHeight="true" outlineLevel="0" collapsed="false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</row>
    <row r="510" customFormat="false" ht="12.75" hidden="false" customHeight="true" outlineLevel="0" collapsed="false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</row>
    <row r="511" customFormat="false" ht="12.75" hidden="false" customHeight="true" outlineLevel="0" collapsed="false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</row>
    <row r="512" customFormat="false" ht="12.75" hidden="false" customHeight="true" outlineLevel="0" collapsed="false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</row>
    <row r="513" customFormat="false" ht="12.75" hidden="false" customHeight="true" outlineLevel="0" collapsed="false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</row>
    <row r="514" customFormat="false" ht="12.75" hidden="false" customHeight="true" outlineLevel="0" collapsed="false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</row>
    <row r="515" customFormat="false" ht="12.75" hidden="false" customHeight="true" outlineLevel="0" collapsed="false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</row>
    <row r="516" customFormat="false" ht="12.75" hidden="false" customHeight="true" outlineLevel="0" collapsed="false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</row>
    <row r="517" customFormat="false" ht="12.75" hidden="false" customHeight="true" outlineLevel="0" collapsed="false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</row>
    <row r="518" customFormat="false" ht="12.75" hidden="false" customHeight="true" outlineLevel="0" collapsed="false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</row>
    <row r="519" customFormat="false" ht="12.75" hidden="false" customHeight="true" outlineLevel="0" collapsed="false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</row>
    <row r="520" customFormat="false" ht="12.75" hidden="false" customHeight="true" outlineLevel="0" collapsed="false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</row>
    <row r="521" customFormat="false" ht="12.75" hidden="false" customHeight="true" outlineLevel="0" collapsed="false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</row>
    <row r="522" customFormat="false" ht="12.75" hidden="false" customHeight="true" outlineLevel="0" collapsed="false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</row>
    <row r="523" customFormat="false" ht="12.75" hidden="false" customHeight="true" outlineLevel="0" collapsed="false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</row>
    <row r="524" customFormat="false" ht="12.75" hidden="false" customHeight="true" outlineLevel="0" collapsed="false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</row>
    <row r="525" customFormat="false" ht="12.75" hidden="false" customHeight="true" outlineLevel="0" collapsed="false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</row>
    <row r="526" customFormat="false" ht="12.75" hidden="false" customHeight="true" outlineLevel="0" collapsed="false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</row>
    <row r="527" customFormat="false" ht="12.75" hidden="false" customHeight="true" outlineLevel="0" collapsed="false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</row>
    <row r="528" customFormat="false" ht="12.75" hidden="false" customHeight="true" outlineLevel="0" collapsed="false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</row>
    <row r="529" customFormat="false" ht="12.75" hidden="false" customHeight="true" outlineLevel="0" collapsed="false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</row>
    <row r="530" customFormat="false" ht="12.75" hidden="false" customHeight="true" outlineLevel="0" collapsed="false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</row>
    <row r="531" customFormat="false" ht="12.75" hidden="false" customHeight="true" outlineLevel="0" collapsed="false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</row>
    <row r="532" customFormat="false" ht="12.75" hidden="false" customHeight="true" outlineLevel="0" collapsed="false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</row>
    <row r="533" customFormat="false" ht="12.75" hidden="false" customHeight="true" outlineLevel="0" collapsed="false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</row>
    <row r="534" customFormat="false" ht="12.75" hidden="false" customHeight="true" outlineLevel="0" collapsed="false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</row>
    <row r="535" customFormat="false" ht="12.75" hidden="false" customHeight="true" outlineLevel="0" collapsed="false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</row>
    <row r="536" customFormat="false" ht="12.75" hidden="false" customHeight="true" outlineLevel="0" collapsed="false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</row>
    <row r="537" customFormat="false" ht="12.75" hidden="false" customHeight="true" outlineLevel="0" collapsed="false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</row>
    <row r="538" customFormat="false" ht="12.75" hidden="false" customHeight="true" outlineLevel="0" collapsed="false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</row>
    <row r="539" customFormat="false" ht="12.75" hidden="false" customHeight="true" outlineLevel="0" collapsed="false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</row>
    <row r="540" customFormat="false" ht="12.75" hidden="false" customHeight="true" outlineLevel="0" collapsed="false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</row>
    <row r="541" customFormat="false" ht="12.75" hidden="false" customHeight="true" outlineLevel="0" collapsed="false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</row>
    <row r="542" customFormat="false" ht="12.75" hidden="false" customHeight="true" outlineLevel="0" collapsed="false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</row>
    <row r="543" customFormat="false" ht="12.75" hidden="false" customHeight="true" outlineLevel="0" collapsed="false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</row>
    <row r="544" customFormat="false" ht="12.75" hidden="false" customHeight="true" outlineLevel="0" collapsed="false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</row>
    <row r="545" customFormat="false" ht="12.75" hidden="false" customHeight="true" outlineLevel="0" collapsed="false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</row>
    <row r="546" customFormat="false" ht="12.75" hidden="false" customHeight="true" outlineLevel="0" collapsed="false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</row>
    <row r="547" customFormat="false" ht="12.75" hidden="false" customHeight="true" outlineLevel="0" collapsed="false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</row>
    <row r="548" customFormat="false" ht="12.75" hidden="false" customHeight="true" outlineLevel="0" collapsed="false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</row>
    <row r="549" customFormat="false" ht="12.75" hidden="false" customHeight="true" outlineLevel="0" collapsed="false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</row>
    <row r="550" customFormat="false" ht="12.75" hidden="false" customHeight="true" outlineLevel="0" collapsed="false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</row>
    <row r="551" customFormat="false" ht="12.75" hidden="false" customHeight="true" outlineLevel="0" collapsed="false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</row>
    <row r="552" customFormat="false" ht="12.75" hidden="false" customHeight="true" outlineLevel="0" collapsed="false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</row>
    <row r="553" customFormat="false" ht="12.75" hidden="false" customHeight="true" outlineLevel="0" collapsed="false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</row>
    <row r="554" customFormat="false" ht="12.75" hidden="false" customHeight="true" outlineLevel="0" collapsed="false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</row>
    <row r="555" customFormat="false" ht="12.75" hidden="false" customHeight="true" outlineLevel="0" collapsed="false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</row>
    <row r="556" customFormat="false" ht="12.75" hidden="false" customHeight="true" outlineLevel="0" collapsed="false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</row>
    <row r="557" customFormat="false" ht="12.75" hidden="false" customHeight="true" outlineLevel="0" collapsed="false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</row>
    <row r="558" customFormat="false" ht="12.75" hidden="false" customHeight="true" outlineLevel="0" collapsed="false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</row>
    <row r="559" customFormat="false" ht="12.75" hidden="false" customHeight="true" outlineLevel="0" collapsed="false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</row>
    <row r="560" customFormat="false" ht="12.75" hidden="false" customHeight="true" outlineLevel="0" collapsed="false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</row>
    <row r="561" customFormat="false" ht="12.75" hidden="false" customHeight="true" outlineLevel="0" collapsed="false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</row>
    <row r="562" customFormat="false" ht="12.75" hidden="false" customHeight="true" outlineLevel="0" collapsed="false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</row>
    <row r="563" customFormat="false" ht="12.75" hidden="false" customHeight="true" outlineLevel="0" collapsed="false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</row>
    <row r="564" customFormat="false" ht="12.75" hidden="false" customHeight="true" outlineLevel="0" collapsed="false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</row>
    <row r="565" customFormat="false" ht="12.75" hidden="false" customHeight="true" outlineLevel="0" collapsed="false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</row>
    <row r="566" customFormat="false" ht="12.75" hidden="false" customHeight="true" outlineLevel="0" collapsed="false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</row>
    <row r="567" customFormat="false" ht="12.75" hidden="false" customHeight="true" outlineLevel="0" collapsed="false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</row>
    <row r="568" customFormat="false" ht="12.75" hidden="false" customHeight="true" outlineLevel="0" collapsed="false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</row>
    <row r="569" customFormat="false" ht="12.75" hidden="false" customHeight="true" outlineLevel="0" collapsed="false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</row>
    <row r="570" customFormat="false" ht="12.75" hidden="false" customHeight="true" outlineLevel="0" collapsed="false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</row>
    <row r="571" customFormat="false" ht="12.75" hidden="false" customHeight="true" outlineLevel="0" collapsed="false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</row>
    <row r="572" customFormat="false" ht="12.75" hidden="false" customHeight="true" outlineLevel="0" collapsed="false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</row>
    <row r="573" customFormat="false" ht="12.75" hidden="false" customHeight="true" outlineLevel="0" collapsed="false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</row>
    <row r="574" customFormat="false" ht="12.75" hidden="false" customHeight="true" outlineLevel="0" collapsed="false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</row>
    <row r="575" customFormat="false" ht="12.75" hidden="false" customHeight="true" outlineLevel="0" collapsed="false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</row>
    <row r="576" customFormat="false" ht="12.75" hidden="false" customHeight="true" outlineLevel="0" collapsed="false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</row>
    <row r="577" customFormat="false" ht="12.75" hidden="false" customHeight="true" outlineLevel="0" collapsed="false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</row>
    <row r="578" customFormat="false" ht="12.75" hidden="false" customHeight="true" outlineLevel="0" collapsed="false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</row>
    <row r="579" customFormat="false" ht="12.75" hidden="false" customHeight="true" outlineLevel="0" collapsed="false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</row>
    <row r="580" customFormat="false" ht="12.75" hidden="false" customHeight="true" outlineLevel="0" collapsed="false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</row>
    <row r="581" customFormat="false" ht="12.75" hidden="false" customHeight="true" outlineLevel="0" collapsed="false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</row>
    <row r="582" customFormat="false" ht="12.75" hidden="false" customHeight="true" outlineLevel="0" collapsed="false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</row>
    <row r="583" customFormat="false" ht="12.75" hidden="false" customHeight="true" outlineLevel="0" collapsed="false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</row>
    <row r="584" customFormat="false" ht="12.75" hidden="false" customHeight="true" outlineLevel="0" collapsed="false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</row>
    <row r="585" customFormat="false" ht="12.75" hidden="false" customHeight="true" outlineLevel="0" collapsed="false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</row>
    <row r="586" customFormat="false" ht="12.75" hidden="false" customHeight="true" outlineLevel="0" collapsed="false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</row>
    <row r="587" customFormat="false" ht="12.75" hidden="false" customHeight="true" outlineLevel="0" collapsed="false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</row>
    <row r="588" customFormat="false" ht="12.75" hidden="false" customHeight="true" outlineLevel="0" collapsed="false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</row>
    <row r="589" customFormat="false" ht="12.75" hidden="false" customHeight="true" outlineLevel="0" collapsed="false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</row>
    <row r="590" customFormat="false" ht="12.75" hidden="false" customHeight="true" outlineLevel="0" collapsed="false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</row>
    <row r="591" customFormat="false" ht="12.75" hidden="false" customHeight="true" outlineLevel="0" collapsed="false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</row>
    <row r="592" customFormat="false" ht="12.75" hidden="false" customHeight="true" outlineLevel="0" collapsed="false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</row>
    <row r="593" customFormat="false" ht="12.75" hidden="false" customHeight="true" outlineLevel="0" collapsed="false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</row>
    <row r="594" customFormat="false" ht="12.75" hidden="false" customHeight="true" outlineLevel="0" collapsed="false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</row>
    <row r="595" customFormat="false" ht="12.75" hidden="false" customHeight="true" outlineLevel="0" collapsed="false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</row>
    <row r="596" customFormat="false" ht="12.75" hidden="false" customHeight="true" outlineLevel="0" collapsed="false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</row>
    <row r="597" customFormat="false" ht="12.75" hidden="false" customHeight="true" outlineLevel="0" collapsed="false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</row>
    <row r="598" customFormat="false" ht="12.75" hidden="false" customHeight="true" outlineLevel="0" collapsed="false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</row>
    <row r="599" customFormat="false" ht="12.75" hidden="false" customHeight="true" outlineLevel="0" collapsed="false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</row>
    <row r="600" customFormat="false" ht="12.75" hidden="false" customHeight="true" outlineLevel="0" collapsed="false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</row>
    <row r="601" customFormat="false" ht="12.75" hidden="false" customHeight="true" outlineLevel="0" collapsed="false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</row>
    <row r="602" customFormat="false" ht="12.75" hidden="false" customHeight="true" outlineLevel="0" collapsed="false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</row>
    <row r="603" customFormat="false" ht="12.75" hidden="false" customHeight="true" outlineLevel="0" collapsed="false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</row>
    <row r="604" customFormat="false" ht="12.75" hidden="false" customHeight="true" outlineLevel="0" collapsed="false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</row>
    <row r="605" customFormat="false" ht="12.75" hidden="false" customHeight="true" outlineLevel="0" collapsed="false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</row>
    <row r="606" customFormat="false" ht="12.75" hidden="false" customHeight="true" outlineLevel="0" collapsed="false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</row>
    <row r="607" customFormat="false" ht="12.75" hidden="false" customHeight="true" outlineLevel="0" collapsed="false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</row>
    <row r="608" customFormat="false" ht="12.75" hidden="false" customHeight="true" outlineLevel="0" collapsed="false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</row>
    <row r="609" customFormat="false" ht="12.75" hidden="false" customHeight="true" outlineLevel="0" collapsed="false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</row>
    <row r="610" customFormat="false" ht="12.75" hidden="false" customHeight="true" outlineLevel="0" collapsed="false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</row>
    <row r="611" customFormat="false" ht="12.75" hidden="false" customHeight="true" outlineLevel="0" collapsed="false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</row>
    <row r="612" customFormat="false" ht="12.75" hidden="false" customHeight="true" outlineLevel="0" collapsed="false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</row>
    <row r="613" customFormat="false" ht="12.75" hidden="false" customHeight="true" outlineLevel="0" collapsed="false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</row>
    <row r="614" customFormat="false" ht="12.75" hidden="false" customHeight="true" outlineLevel="0" collapsed="false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</row>
    <row r="615" customFormat="false" ht="12.75" hidden="false" customHeight="true" outlineLevel="0" collapsed="false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</row>
    <row r="616" customFormat="false" ht="12.75" hidden="false" customHeight="true" outlineLevel="0" collapsed="false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</row>
    <row r="617" customFormat="false" ht="12.75" hidden="false" customHeight="true" outlineLevel="0" collapsed="false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</row>
    <row r="618" customFormat="false" ht="12.75" hidden="false" customHeight="true" outlineLevel="0" collapsed="false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</row>
    <row r="619" customFormat="false" ht="12.75" hidden="false" customHeight="true" outlineLevel="0" collapsed="false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</row>
    <row r="620" customFormat="false" ht="12.75" hidden="false" customHeight="true" outlineLevel="0" collapsed="false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</row>
    <row r="621" customFormat="false" ht="12.75" hidden="false" customHeight="true" outlineLevel="0" collapsed="false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</row>
    <row r="622" customFormat="false" ht="12.75" hidden="false" customHeight="true" outlineLevel="0" collapsed="false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</row>
    <row r="623" customFormat="false" ht="12.75" hidden="false" customHeight="true" outlineLevel="0" collapsed="false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</row>
    <row r="624" customFormat="false" ht="12.75" hidden="false" customHeight="true" outlineLevel="0" collapsed="false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</row>
    <row r="625" customFormat="false" ht="12.75" hidden="false" customHeight="true" outlineLevel="0" collapsed="false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</row>
    <row r="626" customFormat="false" ht="12.75" hidden="false" customHeight="true" outlineLevel="0" collapsed="false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</row>
    <row r="627" customFormat="false" ht="12.75" hidden="false" customHeight="true" outlineLevel="0" collapsed="false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</row>
    <row r="628" customFormat="false" ht="12.75" hidden="false" customHeight="true" outlineLevel="0" collapsed="false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</row>
    <row r="629" customFormat="false" ht="12.75" hidden="false" customHeight="true" outlineLevel="0" collapsed="false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</row>
    <row r="630" customFormat="false" ht="12.75" hidden="false" customHeight="true" outlineLevel="0" collapsed="false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</row>
    <row r="631" customFormat="false" ht="12.75" hidden="false" customHeight="true" outlineLevel="0" collapsed="false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</row>
    <row r="632" customFormat="false" ht="12.75" hidden="false" customHeight="true" outlineLevel="0" collapsed="false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</row>
    <row r="633" customFormat="false" ht="12.75" hidden="false" customHeight="true" outlineLevel="0" collapsed="false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</row>
    <row r="634" customFormat="false" ht="12.75" hidden="false" customHeight="true" outlineLevel="0" collapsed="false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</row>
    <row r="635" customFormat="false" ht="12.75" hidden="false" customHeight="true" outlineLevel="0" collapsed="false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</row>
    <row r="636" customFormat="false" ht="12.75" hidden="false" customHeight="true" outlineLevel="0" collapsed="false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</row>
    <row r="637" customFormat="false" ht="12.75" hidden="false" customHeight="true" outlineLevel="0" collapsed="false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</row>
    <row r="638" customFormat="false" ht="12.75" hidden="false" customHeight="true" outlineLevel="0" collapsed="false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</row>
    <row r="639" customFormat="false" ht="12.75" hidden="false" customHeight="true" outlineLevel="0" collapsed="false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</row>
    <row r="640" customFormat="false" ht="12.75" hidden="false" customHeight="true" outlineLevel="0" collapsed="false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</row>
    <row r="641" customFormat="false" ht="12.75" hidden="false" customHeight="true" outlineLevel="0" collapsed="false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</row>
    <row r="642" customFormat="false" ht="12.75" hidden="false" customHeight="true" outlineLevel="0" collapsed="false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</row>
    <row r="643" customFormat="false" ht="12.75" hidden="false" customHeight="true" outlineLevel="0" collapsed="false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</row>
    <row r="644" customFormat="false" ht="12.75" hidden="false" customHeight="true" outlineLevel="0" collapsed="false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</row>
    <row r="645" customFormat="false" ht="12.75" hidden="false" customHeight="true" outlineLevel="0" collapsed="false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</row>
    <row r="646" customFormat="false" ht="12.75" hidden="false" customHeight="true" outlineLevel="0" collapsed="false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</row>
    <row r="647" customFormat="false" ht="12.75" hidden="false" customHeight="true" outlineLevel="0" collapsed="false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</row>
    <row r="648" customFormat="false" ht="12.75" hidden="false" customHeight="true" outlineLevel="0" collapsed="false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</row>
    <row r="649" customFormat="false" ht="12.75" hidden="false" customHeight="true" outlineLevel="0" collapsed="false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</row>
    <row r="650" customFormat="false" ht="12.75" hidden="false" customHeight="true" outlineLevel="0" collapsed="false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</row>
    <row r="651" customFormat="false" ht="12.75" hidden="false" customHeight="true" outlineLevel="0" collapsed="false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</row>
    <row r="652" customFormat="false" ht="12.75" hidden="false" customHeight="true" outlineLevel="0" collapsed="false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</row>
    <row r="653" customFormat="false" ht="12.75" hidden="false" customHeight="true" outlineLevel="0" collapsed="false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</row>
    <row r="654" customFormat="false" ht="12.75" hidden="false" customHeight="true" outlineLevel="0" collapsed="false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</row>
    <row r="655" customFormat="false" ht="12.75" hidden="false" customHeight="true" outlineLevel="0" collapsed="false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</row>
    <row r="656" customFormat="false" ht="12.75" hidden="false" customHeight="true" outlineLevel="0" collapsed="false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</row>
    <row r="657" customFormat="false" ht="12.75" hidden="false" customHeight="true" outlineLevel="0" collapsed="false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</row>
    <row r="658" customFormat="false" ht="12.75" hidden="false" customHeight="true" outlineLevel="0" collapsed="false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</row>
    <row r="659" customFormat="false" ht="12.75" hidden="false" customHeight="true" outlineLevel="0" collapsed="false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</row>
    <row r="660" customFormat="false" ht="12.75" hidden="false" customHeight="true" outlineLevel="0" collapsed="false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</row>
    <row r="661" customFormat="false" ht="12.75" hidden="false" customHeight="true" outlineLevel="0" collapsed="false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</row>
    <row r="662" customFormat="false" ht="12.75" hidden="false" customHeight="true" outlineLevel="0" collapsed="false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</row>
    <row r="663" customFormat="false" ht="12.75" hidden="false" customHeight="true" outlineLevel="0" collapsed="false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</row>
    <row r="664" customFormat="false" ht="12.75" hidden="false" customHeight="true" outlineLevel="0" collapsed="false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</row>
    <row r="665" customFormat="false" ht="12.75" hidden="false" customHeight="true" outlineLevel="0" collapsed="false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</row>
    <row r="666" customFormat="false" ht="12.75" hidden="false" customHeight="true" outlineLevel="0" collapsed="false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</row>
    <row r="667" customFormat="false" ht="12.75" hidden="false" customHeight="true" outlineLevel="0" collapsed="false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</row>
    <row r="668" customFormat="false" ht="12.75" hidden="false" customHeight="true" outlineLevel="0" collapsed="false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</row>
    <row r="669" customFormat="false" ht="12.75" hidden="false" customHeight="true" outlineLevel="0" collapsed="false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</row>
    <row r="670" customFormat="false" ht="12.75" hidden="false" customHeight="true" outlineLevel="0" collapsed="false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</row>
    <row r="671" customFormat="false" ht="12.75" hidden="false" customHeight="true" outlineLevel="0" collapsed="false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</row>
    <row r="672" customFormat="false" ht="12.75" hidden="false" customHeight="true" outlineLevel="0" collapsed="false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</row>
    <row r="673" customFormat="false" ht="12.75" hidden="false" customHeight="true" outlineLevel="0" collapsed="false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</row>
    <row r="674" customFormat="false" ht="12.75" hidden="false" customHeight="true" outlineLevel="0" collapsed="false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</row>
    <row r="675" customFormat="false" ht="12.75" hidden="false" customHeight="true" outlineLevel="0" collapsed="false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</row>
    <row r="676" customFormat="false" ht="12.75" hidden="false" customHeight="true" outlineLevel="0" collapsed="false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</row>
    <row r="677" customFormat="false" ht="12.75" hidden="false" customHeight="true" outlineLevel="0" collapsed="false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</row>
    <row r="678" customFormat="false" ht="12.75" hidden="false" customHeight="true" outlineLevel="0" collapsed="false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</row>
    <row r="679" customFormat="false" ht="12.75" hidden="false" customHeight="true" outlineLevel="0" collapsed="false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</row>
    <row r="680" customFormat="false" ht="12.75" hidden="false" customHeight="true" outlineLevel="0" collapsed="false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</row>
    <row r="681" customFormat="false" ht="12.75" hidden="false" customHeight="true" outlineLevel="0" collapsed="false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</row>
    <row r="682" customFormat="false" ht="12.75" hidden="false" customHeight="true" outlineLevel="0" collapsed="false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</row>
    <row r="683" customFormat="false" ht="12.75" hidden="false" customHeight="true" outlineLevel="0" collapsed="false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</row>
    <row r="684" customFormat="false" ht="12.75" hidden="false" customHeight="true" outlineLevel="0" collapsed="false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</row>
    <row r="685" customFormat="false" ht="12.75" hidden="false" customHeight="true" outlineLevel="0" collapsed="false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</row>
    <row r="686" customFormat="false" ht="12.75" hidden="false" customHeight="true" outlineLevel="0" collapsed="false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</row>
    <row r="687" customFormat="false" ht="12.75" hidden="false" customHeight="true" outlineLevel="0" collapsed="false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</row>
    <row r="688" customFormat="false" ht="12.75" hidden="false" customHeight="true" outlineLevel="0" collapsed="false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</row>
    <row r="689" customFormat="false" ht="12.75" hidden="false" customHeight="true" outlineLevel="0" collapsed="false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</row>
    <row r="690" customFormat="false" ht="12.75" hidden="false" customHeight="true" outlineLevel="0" collapsed="false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</row>
    <row r="691" customFormat="false" ht="12.75" hidden="false" customHeight="true" outlineLevel="0" collapsed="false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</row>
    <row r="692" customFormat="false" ht="12.75" hidden="false" customHeight="true" outlineLevel="0" collapsed="false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</row>
    <row r="693" customFormat="false" ht="12.75" hidden="false" customHeight="true" outlineLevel="0" collapsed="false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</row>
    <row r="694" customFormat="false" ht="12.75" hidden="false" customHeight="true" outlineLevel="0" collapsed="false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</row>
    <row r="695" customFormat="false" ht="12.75" hidden="false" customHeight="true" outlineLevel="0" collapsed="false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</row>
    <row r="696" customFormat="false" ht="12.75" hidden="false" customHeight="true" outlineLevel="0" collapsed="false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</row>
    <row r="697" customFormat="false" ht="12.75" hidden="false" customHeight="true" outlineLevel="0" collapsed="false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</row>
    <row r="698" customFormat="false" ht="12.75" hidden="false" customHeight="true" outlineLevel="0" collapsed="false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</row>
    <row r="699" customFormat="false" ht="12.75" hidden="false" customHeight="true" outlineLevel="0" collapsed="false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</row>
    <row r="700" customFormat="false" ht="12.75" hidden="false" customHeight="true" outlineLevel="0" collapsed="false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</row>
    <row r="701" customFormat="false" ht="12.75" hidden="false" customHeight="true" outlineLevel="0" collapsed="false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</row>
    <row r="702" customFormat="false" ht="12.75" hidden="false" customHeight="true" outlineLevel="0" collapsed="false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</row>
    <row r="703" customFormat="false" ht="12.75" hidden="false" customHeight="true" outlineLevel="0" collapsed="false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</row>
    <row r="704" customFormat="false" ht="12.75" hidden="false" customHeight="true" outlineLevel="0" collapsed="false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</row>
    <row r="705" customFormat="false" ht="12.75" hidden="false" customHeight="true" outlineLevel="0" collapsed="false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</row>
    <row r="706" customFormat="false" ht="12.75" hidden="false" customHeight="true" outlineLevel="0" collapsed="false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</row>
    <row r="707" customFormat="false" ht="12.75" hidden="false" customHeight="true" outlineLevel="0" collapsed="false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</row>
    <row r="708" customFormat="false" ht="12.75" hidden="false" customHeight="true" outlineLevel="0" collapsed="false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</row>
    <row r="709" customFormat="false" ht="12.75" hidden="false" customHeight="true" outlineLevel="0" collapsed="false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</row>
    <row r="710" customFormat="false" ht="12.75" hidden="false" customHeight="true" outlineLevel="0" collapsed="false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</row>
    <row r="711" customFormat="false" ht="12.75" hidden="false" customHeight="true" outlineLevel="0" collapsed="false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</row>
    <row r="712" customFormat="false" ht="12.75" hidden="false" customHeight="true" outlineLevel="0" collapsed="false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</row>
    <row r="713" customFormat="false" ht="12.75" hidden="false" customHeight="true" outlineLevel="0" collapsed="false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</row>
    <row r="714" customFormat="false" ht="12.75" hidden="false" customHeight="true" outlineLevel="0" collapsed="false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</row>
    <row r="715" customFormat="false" ht="12.75" hidden="false" customHeight="true" outlineLevel="0" collapsed="false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</row>
    <row r="716" customFormat="false" ht="12.75" hidden="false" customHeight="true" outlineLevel="0" collapsed="false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</row>
    <row r="717" customFormat="false" ht="12.75" hidden="false" customHeight="true" outlineLevel="0" collapsed="false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</row>
    <row r="718" customFormat="false" ht="12.75" hidden="false" customHeight="true" outlineLevel="0" collapsed="false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</row>
    <row r="719" customFormat="false" ht="12.75" hidden="false" customHeight="true" outlineLevel="0" collapsed="false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</row>
    <row r="720" customFormat="false" ht="12.75" hidden="false" customHeight="true" outlineLevel="0" collapsed="false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</row>
    <row r="721" customFormat="false" ht="12.75" hidden="false" customHeight="true" outlineLevel="0" collapsed="false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</row>
    <row r="722" customFormat="false" ht="12.75" hidden="false" customHeight="true" outlineLevel="0" collapsed="false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</row>
    <row r="723" customFormat="false" ht="12.75" hidden="false" customHeight="true" outlineLevel="0" collapsed="false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</row>
    <row r="724" customFormat="false" ht="12.75" hidden="false" customHeight="true" outlineLevel="0" collapsed="false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</row>
    <row r="725" customFormat="false" ht="12.75" hidden="false" customHeight="true" outlineLevel="0" collapsed="false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</row>
    <row r="726" customFormat="false" ht="12.75" hidden="false" customHeight="true" outlineLevel="0" collapsed="false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</row>
    <row r="727" customFormat="false" ht="12.75" hidden="false" customHeight="true" outlineLevel="0" collapsed="false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</row>
    <row r="728" customFormat="false" ht="12.75" hidden="false" customHeight="true" outlineLevel="0" collapsed="false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</row>
    <row r="729" customFormat="false" ht="12.75" hidden="false" customHeight="true" outlineLevel="0" collapsed="false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</row>
    <row r="730" customFormat="false" ht="12.75" hidden="false" customHeight="true" outlineLevel="0" collapsed="false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</row>
    <row r="731" customFormat="false" ht="12.75" hidden="false" customHeight="true" outlineLevel="0" collapsed="false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</row>
    <row r="732" customFormat="false" ht="12.75" hidden="false" customHeight="true" outlineLevel="0" collapsed="false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</row>
    <row r="733" customFormat="false" ht="12.75" hidden="false" customHeight="true" outlineLevel="0" collapsed="false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</row>
    <row r="734" customFormat="false" ht="12.75" hidden="false" customHeight="true" outlineLevel="0" collapsed="false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</row>
    <row r="735" customFormat="false" ht="12.75" hidden="false" customHeight="true" outlineLevel="0" collapsed="false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</row>
    <row r="736" customFormat="false" ht="12.75" hidden="false" customHeight="true" outlineLevel="0" collapsed="false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</row>
    <row r="737" customFormat="false" ht="12.75" hidden="false" customHeight="true" outlineLevel="0" collapsed="false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</row>
    <row r="738" customFormat="false" ht="12.75" hidden="false" customHeight="true" outlineLevel="0" collapsed="false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</row>
    <row r="739" customFormat="false" ht="12.75" hidden="false" customHeight="true" outlineLevel="0" collapsed="false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</row>
    <row r="740" customFormat="false" ht="12.75" hidden="false" customHeight="true" outlineLevel="0" collapsed="false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</row>
    <row r="741" customFormat="false" ht="12.75" hidden="false" customHeight="true" outlineLevel="0" collapsed="false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</row>
    <row r="742" customFormat="false" ht="12.75" hidden="false" customHeight="true" outlineLevel="0" collapsed="false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</row>
    <row r="743" customFormat="false" ht="12.75" hidden="false" customHeight="true" outlineLevel="0" collapsed="false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</row>
    <row r="744" customFormat="false" ht="12.75" hidden="false" customHeight="true" outlineLevel="0" collapsed="false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</row>
    <row r="745" customFormat="false" ht="12.75" hidden="false" customHeight="true" outlineLevel="0" collapsed="false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</row>
    <row r="746" customFormat="false" ht="12.75" hidden="false" customHeight="true" outlineLevel="0" collapsed="false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</row>
    <row r="747" customFormat="false" ht="12.75" hidden="false" customHeight="true" outlineLevel="0" collapsed="false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</row>
    <row r="748" customFormat="false" ht="12.75" hidden="false" customHeight="true" outlineLevel="0" collapsed="false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</row>
    <row r="749" customFormat="false" ht="12.75" hidden="false" customHeight="true" outlineLevel="0" collapsed="false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</row>
    <row r="750" customFormat="false" ht="12.75" hidden="false" customHeight="true" outlineLevel="0" collapsed="false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</row>
    <row r="751" customFormat="false" ht="12.75" hidden="false" customHeight="true" outlineLevel="0" collapsed="false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</row>
    <row r="752" customFormat="false" ht="12.75" hidden="false" customHeight="true" outlineLevel="0" collapsed="false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</row>
    <row r="753" customFormat="false" ht="12.75" hidden="false" customHeight="true" outlineLevel="0" collapsed="false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</row>
    <row r="754" customFormat="false" ht="12.75" hidden="false" customHeight="true" outlineLevel="0" collapsed="false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</row>
    <row r="755" customFormat="false" ht="12.75" hidden="false" customHeight="true" outlineLevel="0" collapsed="false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</row>
    <row r="756" customFormat="false" ht="12.75" hidden="false" customHeight="true" outlineLevel="0" collapsed="false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</row>
    <row r="757" customFormat="false" ht="12.75" hidden="false" customHeight="true" outlineLevel="0" collapsed="false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</row>
    <row r="758" customFormat="false" ht="12.75" hidden="false" customHeight="true" outlineLevel="0" collapsed="false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</row>
    <row r="759" customFormat="false" ht="12.75" hidden="false" customHeight="true" outlineLevel="0" collapsed="false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</row>
    <row r="760" customFormat="false" ht="12.75" hidden="false" customHeight="true" outlineLevel="0" collapsed="false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</row>
    <row r="761" customFormat="false" ht="12.75" hidden="false" customHeight="true" outlineLevel="0" collapsed="false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</row>
    <row r="762" customFormat="false" ht="12.75" hidden="false" customHeight="true" outlineLevel="0" collapsed="false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</row>
    <row r="763" customFormat="false" ht="12.75" hidden="false" customHeight="true" outlineLevel="0" collapsed="false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</row>
    <row r="764" customFormat="false" ht="12.75" hidden="false" customHeight="true" outlineLevel="0" collapsed="false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</row>
    <row r="765" customFormat="false" ht="12.75" hidden="false" customHeight="true" outlineLevel="0" collapsed="false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</row>
    <row r="766" customFormat="false" ht="12.75" hidden="false" customHeight="true" outlineLevel="0" collapsed="false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</row>
    <row r="767" customFormat="false" ht="12.75" hidden="false" customHeight="true" outlineLevel="0" collapsed="false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</row>
    <row r="768" customFormat="false" ht="12.75" hidden="false" customHeight="true" outlineLevel="0" collapsed="false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</row>
    <row r="769" customFormat="false" ht="12.75" hidden="false" customHeight="true" outlineLevel="0" collapsed="false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</row>
    <row r="770" customFormat="false" ht="12.75" hidden="false" customHeight="true" outlineLevel="0" collapsed="false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</row>
    <row r="771" customFormat="false" ht="12.75" hidden="false" customHeight="true" outlineLevel="0" collapsed="false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</row>
    <row r="772" customFormat="false" ht="12.75" hidden="false" customHeight="true" outlineLevel="0" collapsed="false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</row>
    <row r="773" customFormat="false" ht="12.75" hidden="false" customHeight="true" outlineLevel="0" collapsed="false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</row>
    <row r="774" customFormat="false" ht="12.75" hidden="false" customHeight="true" outlineLevel="0" collapsed="false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</row>
    <row r="775" customFormat="false" ht="12.75" hidden="false" customHeight="true" outlineLevel="0" collapsed="false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</row>
    <row r="776" customFormat="false" ht="12.75" hidden="false" customHeight="true" outlineLevel="0" collapsed="false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</row>
    <row r="777" customFormat="false" ht="12.75" hidden="false" customHeight="true" outlineLevel="0" collapsed="false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</row>
    <row r="778" customFormat="false" ht="12.75" hidden="false" customHeight="true" outlineLevel="0" collapsed="false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</row>
    <row r="779" customFormat="false" ht="12.75" hidden="false" customHeight="true" outlineLevel="0" collapsed="false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</row>
    <row r="780" customFormat="false" ht="12.75" hidden="false" customHeight="true" outlineLevel="0" collapsed="false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</row>
    <row r="781" customFormat="false" ht="12.75" hidden="false" customHeight="true" outlineLevel="0" collapsed="false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</row>
    <row r="782" customFormat="false" ht="12.75" hidden="false" customHeight="true" outlineLevel="0" collapsed="false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</row>
    <row r="783" customFormat="false" ht="12.75" hidden="false" customHeight="true" outlineLevel="0" collapsed="false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</row>
    <row r="784" customFormat="false" ht="12.75" hidden="false" customHeight="true" outlineLevel="0" collapsed="false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</row>
    <row r="785" customFormat="false" ht="12.75" hidden="false" customHeight="true" outlineLevel="0" collapsed="false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</row>
    <row r="786" customFormat="false" ht="12.75" hidden="false" customHeight="true" outlineLevel="0" collapsed="false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</row>
    <row r="787" customFormat="false" ht="12.75" hidden="false" customHeight="true" outlineLevel="0" collapsed="false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</row>
    <row r="788" customFormat="false" ht="12.75" hidden="false" customHeight="true" outlineLevel="0" collapsed="false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</row>
    <row r="789" customFormat="false" ht="12.75" hidden="false" customHeight="true" outlineLevel="0" collapsed="false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</row>
    <row r="790" customFormat="false" ht="12.75" hidden="false" customHeight="true" outlineLevel="0" collapsed="false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</row>
    <row r="791" customFormat="false" ht="12.75" hidden="false" customHeight="true" outlineLevel="0" collapsed="false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</row>
    <row r="792" customFormat="false" ht="12.75" hidden="false" customHeight="true" outlineLevel="0" collapsed="false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</row>
    <row r="793" customFormat="false" ht="12.75" hidden="false" customHeight="true" outlineLevel="0" collapsed="false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</row>
    <row r="794" customFormat="false" ht="12.75" hidden="false" customHeight="true" outlineLevel="0" collapsed="false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</row>
    <row r="795" customFormat="false" ht="12.75" hidden="false" customHeight="true" outlineLevel="0" collapsed="false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</row>
    <row r="796" customFormat="false" ht="12.75" hidden="false" customHeight="true" outlineLevel="0" collapsed="false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</row>
    <row r="797" customFormat="false" ht="12.75" hidden="false" customHeight="true" outlineLevel="0" collapsed="false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</row>
    <row r="798" customFormat="false" ht="12.75" hidden="false" customHeight="true" outlineLevel="0" collapsed="false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</row>
    <row r="799" customFormat="false" ht="12.75" hidden="false" customHeight="true" outlineLevel="0" collapsed="false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</row>
    <row r="800" customFormat="false" ht="12.75" hidden="false" customHeight="true" outlineLevel="0" collapsed="false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</row>
    <row r="801" customFormat="false" ht="12.75" hidden="false" customHeight="true" outlineLevel="0" collapsed="false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</row>
    <row r="802" customFormat="false" ht="12.75" hidden="false" customHeight="true" outlineLevel="0" collapsed="false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</row>
    <row r="803" customFormat="false" ht="12.75" hidden="false" customHeight="true" outlineLevel="0" collapsed="false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</row>
    <row r="804" customFormat="false" ht="12.75" hidden="false" customHeight="true" outlineLevel="0" collapsed="false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</row>
    <row r="805" customFormat="false" ht="12.75" hidden="false" customHeight="true" outlineLevel="0" collapsed="false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</row>
    <row r="806" customFormat="false" ht="12.75" hidden="false" customHeight="true" outlineLevel="0" collapsed="false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</row>
    <row r="807" customFormat="false" ht="12.75" hidden="false" customHeight="true" outlineLevel="0" collapsed="false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</row>
    <row r="808" customFormat="false" ht="12.75" hidden="false" customHeight="true" outlineLevel="0" collapsed="false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</row>
    <row r="809" customFormat="false" ht="12.75" hidden="false" customHeight="true" outlineLevel="0" collapsed="false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</row>
    <row r="810" customFormat="false" ht="12.75" hidden="false" customHeight="true" outlineLevel="0" collapsed="false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</row>
    <row r="811" customFormat="false" ht="12.75" hidden="false" customHeight="true" outlineLevel="0" collapsed="false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</row>
    <row r="812" customFormat="false" ht="12.75" hidden="false" customHeight="true" outlineLevel="0" collapsed="false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</row>
    <row r="813" customFormat="false" ht="12.75" hidden="false" customHeight="true" outlineLevel="0" collapsed="false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</row>
    <row r="814" customFormat="false" ht="12.75" hidden="false" customHeight="true" outlineLevel="0" collapsed="false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</row>
    <row r="815" customFormat="false" ht="12.75" hidden="false" customHeight="true" outlineLevel="0" collapsed="false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</row>
    <row r="816" customFormat="false" ht="12.75" hidden="false" customHeight="true" outlineLevel="0" collapsed="false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</row>
    <row r="817" customFormat="false" ht="12.75" hidden="false" customHeight="true" outlineLevel="0" collapsed="false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</row>
    <row r="818" customFormat="false" ht="12.75" hidden="false" customHeight="true" outlineLevel="0" collapsed="false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</row>
    <row r="819" customFormat="false" ht="12.75" hidden="false" customHeight="true" outlineLevel="0" collapsed="false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</row>
    <row r="820" customFormat="false" ht="12.75" hidden="false" customHeight="true" outlineLevel="0" collapsed="false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</row>
    <row r="821" customFormat="false" ht="12.75" hidden="false" customHeight="true" outlineLevel="0" collapsed="false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</row>
    <row r="822" customFormat="false" ht="12.75" hidden="false" customHeight="true" outlineLevel="0" collapsed="false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</row>
    <row r="823" customFormat="false" ht="12.75" hidden="false" customHeight="true" outlineLevel="0" collapsed="false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</row>
    <row r="824" customFormat="false" ht="12.75" hidden="false" customHeight="true" outlineLevel="0" collapsed="false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</row>
    <row r="825" customFormat="false" ht="12.75" hidden="false" customHeight="true" outlineLevel="0" collapsed="false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</row>
    <row r="826" customFormat="false" ht="12.75" hidden="false" customHeight="true" outlineLevel="0" collapsed="false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</row>
    <row r="827" customFormat="false" ht="12.75" hidden="false" customHeight="true" outlineLevel="0" collapsed="false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</row>
    <row r="828" customFormat="false" ht="12.75" hidden="false" customHeight="true" outlineLevel="0" collapsed="false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</row>
    <row r="829" customFormat="false" ht="12.75" hidden="false" customHeight="true" outlineLevel="0" collapsed="false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</row>
    <row r="830" customFormat="false" ht="12.75" hidden="false" customHeight="true" outlineLevel="0" collapsed="false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</row>
    <row r="831" customFormat="false" ht="12.75" hidden="false" customHeight="true" outlineLevel="0" collapsed="false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</row>
    <row r="832" customFormat="false" ht="12.75" hidden="false" customHeight="true" outlineLevel="0" collapsed="false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</row>
    <row r="833" customFormat="false" ht="12.75" hidden="false" customHeight="true" outlineLevel="0" collapsed="false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</row>
    <row r="834" customFormat="false" ht="12.75" hidden="false" customHeight="true" outlineLevel="0" collapsed="false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</row>
    <row r="835" customFormat="false" ht="12.75" hidden="false" customHeight="true" outlineLevel="0" collapsed="false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</row>
    <row r="836" customFormat="false" ht="12.75" hidden="false" customHeight="true" outlineLevel="0" collapsed="false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</row>
    <row r="837" customFormat="false" ht="12.75" hidden="false" customHeight="true" outlineLevel="0" collapsed="false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</row>
    <row r="838" customFormat="false" ht="12.75" hidden="false" customHeight="true" outlineLevel="0" collapsed="false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</row>
    <row r="839" customFormat="false" ht="12.75" hidden="false" customHeight="true" outlineLevel="0" collapsed="false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</row>
    <row r="840" customFormat="false" ht="12.75" hidden="false" customHeight="true" outlineLevel="0" collapsed="false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</row>
    <row r="841" customFormat="false" ht="12.75" hidden="false" customHeight="true" outlineLevel="0" collapsed="false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</row>
    <row r="842" customFormat="false" ht="12.75" hidden="false" customHeight="true" outlineLevel="0" collapsed="false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</row>
    <row r="843" customFormat="false" ht="12.75" hidden="false" customHeight="true" outlineLevel="0" collapsed="false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</row>
    <row r="844" customFormat="false" ht="12.75" hidden="false" customHeight="true" outlineLevel="0" collapsed="false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</row>
    <row r="845" customFormat="false" ht="12.75" hidden="false" customHeight="true" outlineLevel="0" collapsed="false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</row>
    <row r="846" customFormat="false" ht="12.75" hidden="false" customHeight="true" outlineLevel="0" collapsed="false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</row>
    <row r="847" customFormat="false" ht="12.75" hidden="false" customHeight="true" outlineLevel="0" collapsed="false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</row>
    <row r="848" customFormat="false" ht="12.75" hidden="false" customHeight="true" outlineLevel="0" collapsed="false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</row>
    <row r="849" customFormat="false" ht="12.75" hidden="false" customHeight="true" outlineLevel="0" collapsed="false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</row>
    <row r="850" customFormat="false" ht="12.75" hidden="false" customHeight="true" outlineLevel="0" collapsed="false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</row>
    <row r="851" customFormat="false" ht="12.75" hidden="false" customHeight="true" outlineLevel="0" collapsed="false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</row>
    <row r="852" customFormat="false" ht="12.75" hidden="false" customHeight="true" outlineLevel="0" collapsed="false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</row>
    <row r="853" customFormat="false" ht="12.75" hidden="false" customHeight="true" outlineLevel="0" collapsed="false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</row>
    <row r="854" customFormat="false" ht="12.75" hidden="false" customHeight="true" outlineLevel="0" collapsed="false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</row>
    <row r="855" customFormat="false" ht="12.75" hidden="false" customHeight="true" outlineLevel="0" collapsed="false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</row>
    <row r="856" customFormat="false" ht="12.75" hidden="false" customHeight="true" outlineLevel="0" collapsed="false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</row>
    <row r="857" customFormat="false" ht="12.75" hidden="false" customHeight="true" outlineLevel="0" collapsed="false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</row>
    <row r="858" customFormat="false" ht="12.75" hidden="false" customHeight="true" outlineLevel="0" collapsed="false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</row>
    <row r="859" customFormat="false" ht="12.75" hidden="false" customHeight="true" outlineLevel="0" collapsed="false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</row>
    <row r="860" customFormat="false" ht="12.75" hidden="false" customHeight="true" outlineLevel="0" collapsed="false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</row>
    <row r="861" customFormat="false" ht="12.75" hidden="false" customHeight="true" outlineLevel="0" collapsed="false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</row>
    <row r="862" customFormat="false" ht="12.75" hidden="false" customHeight="true" outlineLevel="0" collapsed="false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</row>
    <row r="863" customFormat="false" ht="12.75" hidden="false" customHeight="true" outlineLevel="0" collapsed="false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</row>
    <row r="864" customFormat="false" ht="12.75" hidden="false" customHeight="true" outlineLevel="0" collapsed="false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</row>
    <row r="865" customFormat="false" ht="12.75" hidden="false" customHeight="true" outlineLevel="0" collapsed="false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</row>
    <row r="866" customFormat="false" ht="12.75" hidden="false" customHeight="true" outlineLevel="0" collapsed="false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</row>
    <row r="867" customFormat="false" ht="12.75" hidden="false" customHeight="true" outlineLevel="0" collapsed="false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</row>
    <row r="868" customFormat="false" ht="12.75" hidden="false" customHeight="true" outlineLevel="0" collapsed="false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</row>
    <row r="869" customFormat="false" ht="12.75" hidden="false" customHeight="true" outlineLevel="0" collapsed="false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</row>
    <row r="870" customFormat="false" ht="12.75" hidden="false" customHeight="true" outlineLevel="0" collapsed="false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</row>
    <row r="871" customFormat="false" ht="12.75" hidden="false" customHeight="true" outlineLevel="0" collapsed="false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</row>
    <row r="872" customFormat="false" ht="12.75" hidden="false" customHeight="true" outlineLevel="0" collapsed="false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</row>
    <row r="873" customFormat="false" ht="12.75" hidden="false" customHeight="true" outlineLevel="0" collapsed="false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</row>
    <row r="874" customFormat="false" ht="12.75" hidden="false" customHeight="true" outlineLevel="0" collapsed="false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</row>
    <row r="875" customFormat="false" ht="12.75" hidden="false" customHeight="true" outlineLevel="0" collapsed="false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</row>
    <row r="876" customFormat="false" ht="12.75" hidden="false" customHeight="true" outlineLevel="0" collapsed="false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</row>
    <row r="877" customFormat="false" ht="12.75" hidden="false" customHeight="true" outlineLevel="0" collapsed="false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</row>
    <row r="878" customFormat="false" ht="12.75" hidden="false" customHeight="true" outlineLevel="0" collapsed="false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</row>
    <row r="879" customFormat="false" ht="12.75" hidden="false" customHeight="true" outlineLevel="0" collapsed="false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</row>
    <row r="880" customFormat="false" ht="12.75" hidden="false" customHeight="true" outlineLevel="0" collapsed="false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</row>
    <row r="881" customFormat="false" ht="12.75" hidden="false" customHeight="true" outlineLevel="0" collapsed="false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</row>
    <row r="882" customFormat="false" ht="12.75" hidden="false" customHeight="true" outlineLevel="0" collapsed="false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</row>
    <row r="883" customFormat="false" ht="12.75" hidden="false" customHeight="true" outlineLevel="0" collapsed="false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</row>
    <row r="884" customFormat="false" ht="12.75" hidden="false" customHeight="true" outlineLevel="0" collapsed="false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</row>
    <row r="885" customFormat="false" ht="12.75" hidden="false" customHeight="true" outlineLevel="0" collapsed="false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</row>
    <row r="886" customFormat="false" ht="12.75" hidden="false" customHeight="true" outlineLevel="0" collapsed="false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</row>
    <row r="887" customFormat="false" ht="12.75" hidden="false" customHeight="true" outlineLevel="0" collapsed="false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</row>
    <row r="888" customFormat="false" ht="12.75" hidden="false" customHeight="true" outlineLevel="0" collapsed="false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</row>
    <row r="889" customFormat="false" ht="12.75" hidden="false" customHeight="true" outlineLevel="0" collapsed="false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</row>
    <row r="890" customFormat="false" ht="12.75" hidden="false" customHeight="true" outlineLevel="0" collapsed="false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</row>
    <row r="891" customFormat="false" ht="12.75" hidden="false" customHeight="true" outlineLevel="0" collapsed="false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</row>
    <row r="892" customFormat="false" ht="12.75" hidden="false" customHeight="true" outlineLevel="0" collapsed="false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</row>
    <row r="893" customFormat="false" ht="12.75" hidden="false" customHeight="true" outlineLevel="0" collapsed="false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</row>
    <row r="894" customFormat="false" ht="12.75" hidden="false" customHeight="true" outlineLevel="0" collapsed="false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</row>
    <row r="895" customFormat="false" ht="12.75" hidden="false" customHeight="true" outlineLevel="0" collapsed="false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</row>
    <row r="896" customFormat="false" ht="12.75" hidden="false" customHeight="true" outlineLevel="0" collapsed="false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</row>
    <row r="897" customFormat="false" ht="12.75" hidden="false" customHeight="true" outlineLevel="0" collapsed="false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</row>
    <row r="898" customFormat="false" ht="12.75" hidden="false" customHeight="true" outlineLevel="0" collapsed="false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</row>
    <row r="899" customFormat="false" ht="12.75" hidden="false" customHeight="true" outlineLevel="0" collapsed="false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</row>
    <row r="900" customFormat="false" ht="12.75" hidden="false" customHeight="true" outlineLevel="0" collapsed="false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</row>
    <row r="901" customFormat="false" ht="12.75" hidden="false" customHeight="true" outlineLevel="0" collapsed="false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</row>
    <row r="902" customFormat="false" ht="12.75" hidden="false" customHeight="true" outlineLevel="0" collapsed="false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</row>
    <row r="903" customFormat="false" ht="12.75" hidden="false" customHeight="true" outlineLevel="0" collapsed="false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</row>
    <row r="904" customFormat="false" ht="12.75" hidden="false" customHeight="true" outlineLevel="0" collapsed="false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</row>
    <row r="905" customFormat="false" ht="12.75" hidden="false" customHeight="true" outlineLevel="0" collapsed="false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</row>
    <row r="906" customFormat="false" ht="12.75" hidden="false" customHeight="true" outlineLevel="0" collapsed="false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</row>
    <row r="907" customFormat="false" ht="12.75" hidden="false" customHeight="true" outlineLevel="0" collapsed="false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</row>
    <row r="908" customFormat="false" ht="12.75" hidden="false" customHeight="true" outlineLevel="0" collapsed="false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</row>
    <row r="909" customFormat="false" ht="12.75" hidden="false" customHeight="true" outlineLevel="0" collapsed="false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</row>
    <row r="910" customFormat="false" ht="12.75" hidden="false" customHeight="true" outlineLevel="0" collapsed="false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</row>
    <row r="911" customFormat="false" ht="12.75" hidden="false" customHeight="true" outlineLevel="0" collapsed="false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</row>
    <row r="912" customFormat="false" ht="12.75" hidden="false" customHeight="true" outlineLevel="0" collapsed="false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</row>
    <row r="913" customFormat="false" ht="12.75" hidden="false" customHeight="true" outlineLevel="0" collapsed="false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</row>
    <row r="914" customFormat="false" ht="12.75" hidden="false" customHeight="true" outlineLevel="0" collapsed="false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</row>
    <row r="915" customFormat="false" ht="12.75" hidden="false" customHeight="true" outlineLevel="0" collapsed="false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</row>
    <row r="916" customFormat="false" ht="12.75" hidden="false" customHeight="true" outlineLevel="0" collapsed="false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</row>
    <row r="917" customFormat="false" ht="12.75" hidden="false" customHeight="true" outlineLevel="0" collapsed="false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</row>
    <row r="918" customFormat="false" ht="12.75" hidden="false" customHeight="true" outlineLevel="0" collapsed="false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</row>
    <row r="919" customFormat="false" ht="12.75" hidden="false" customHeight="true" outlineLevel="0" collapsed="false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</row>
    <row r="920" customFormat="false" ht="12.75" hidden="false" customHeight="true" outlineLevel="0" collapsed="false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</row>
    <row r="921" customFormat="false" ht="12.75" hidden="false" customHeight="true" outlineLevel="0" collapsed="false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</row>
    <row r="922" customFormat="false" ht="12.75" hidden="false" customHeight="true" outlineLevel="0" collapsed="false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</row>
    <row r="923" customFormat="false" ht="12.75" hidden="false" customHeight="true" outlineLevel="0" collapsed="false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</row>
    <row r="924" customFormat="false" ht="12.75" hidden="false" customHeight="true" outlineLevel="0" collapsed="false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</row>
    <row r="925" customFormat="false" ht="12.75" hidden="false" customHeight="true" outlineLevel="0" collapsed="false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</row>
    <row r="926" customFormat="false" ht="12.75" hidden="false" customHeight="true" outlineLevel="0" collapsed="false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</row>
    <row r="927" customFormat="false" ht="12.75" hidden="false" customHeight="true" outlineLevel="0" collapsed="false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</row>
    <row r="928" customFormat="false" ht="12.75" hidden="false" customHeight="true" outlineLevel="0" collapsed="false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</row>
    <row r="929" customFormat="false" ht="12.75" hidden="false" customHeight="true" outlineLevel="0" collapsed="false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</row>
    <row r="930" customFormat="false" ht="12.75" hidden="false" customHeight="true" outlineLevel="0" collapsed="false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</row>
    <row r="931" customFormat="false" ht="12.75" hidden="false" customHeight="true" outlineLevel="0" collapsed="false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</row>
    <row r="932" customFormat="false" ht="12.75" hidden="false" customHeight="true" outlineLevel="0" collapsed="false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</row>
    <row r="933" customFormat="false" ht="12.75" hidden="false" customHeight="true" outlineLevel="0" collapsed="false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</row>
    <row r="934" customFormat="false" ht="12.75" hidden="false" customHeight="true" outlineLevel="0" collapsed="false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</row>
    <row r="935" customFormat="false" ht="12.75" hidden="false" customHeight="true" outlineLevel="0" collapsed="false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</row>
    <row r="936" customFormat="false" ht="12.75" hidden="false" customHeight="true" outlineLevel="0" collapsed="false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</row>
    <row r="937" customFormat="false" ht="12.75" hidden="false" customHeight="true" outlineLevel="0" collapsed="false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</row>
    <row r="938" customFormat="false" ht="12.75" hidden="false" customHeight="true" outlineLevel="0" collapsed="false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</row>
    <row r="939" customFormat="false" ht="12.75" hidden="false" customHeight="true" outlineLevel="0" collapsed="false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</row>
    <row r="940" customFormat="false" ht="12.75" hidden="false" customHeight="true" outlineLevel="0" collapsed="false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</row>
    <row r="941" customFormat="false" ht="12.75" hidden="false" customHeight="true" outlineLevel="0" collapsed="false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</row>
    <row r="942" customFormat="false" ht="12.75" hidden="false" customHeight="true" outlineLevel="0" collapsed="false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</row>
    <row r="943" customFormat="false" ht="12.75" hidden="false" customHeight="true" outlineLevel="0" collapsed="false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</row>
    <row r="944" customFormat="false" ht="12.75" hidden="false" customHeight="true" outlineLevel="0" collapsed="false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</row>
    <row r="945" customFormat="false" ht="12.75" hidden="false" customHeight="true" outlineLevel="0" collapsed="false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</row>
    <row r="946" customFormat="false" ht="12.75" hidden="false" customHeight="true" outlineLevel="0" collapsed="false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</row>
    <row r="947" customFormat="false" ht="12.75" hidden="false" customHeight="true" outlineLevel="0" collapsed="false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</row>
    <row r="948" customFormat="false" ht="12.75" hidden="false" customHeight="true" outlineLevel="0" collapsed="false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</row>
    <row r="949" customFormat="false" ht="12.75" hidden="false" customHeight="true" outlineLevel="0" collapsed="false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</row>
    <row r="950" customFormat="false" ht="12.75" hidden="false" customHeight="true" outlineLevel="0" collapsed="false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</row>
    <row r="951" customFormat="false" ht="12.75" hidden="false" customHeight="true" outlineLevel="0" collapsed="false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</row>
    <row r="952" customFormat="false" ht="12.75" hidden="false" customHeight="true" outlineLevel="0" collapsed="false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</row>
    <row r="953" customFormat="false" ht="12.75" hidden="false" customHeight="true" outlineLevel="0" collapsed="false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</row>
    <row r="954" customFormat="false" ht="12.75" hidden="false" customHeight="true" outlineLevel="0" collapsed="false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</row>
    <row r="955" customFormat="false" ht="12.75" hidden="false" customHeight="true" outlineLevel="0" collapsed="false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</row>
    <row r="956" customFormat="false" ht="12.75" hidden="false" customHeight="true" outlineLevel="0" collapsed="false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</row>
    <row r="957" customFormat="false" ht="12.75" hidden="false" customHeight="true" outlineLevel="0" collapsed="false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</row>
    <row r="958" customFormat="false" ht="12.75" hidden="false" customHeight="true" outlineLevel="0" collapsed="false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</row>
    <row r="959" customFormat="false" ht="12.75" hidden="false" customHeight="true" outlineLevel="0" collapsed="false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</row>
    <row r="960" customFormat="false" ht="12.75" hidden="false" customHeight="true" outlineLevel="0" collapsed="false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</row>
    <row r="961" customFormat="false" ht="12.75" hidden="false" customHeight="true" outlineLevel="0" collapsed="false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</row>
    <row r="962" customFormat="false" ht="12.75" hidden="false" customHeight="true" outlineLevel="0" collapsed="false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</row>
    <row r="963" customFormat="false" ht="12.75" hidden="false" customHeight="true" outlineLevel="0" collapsed="false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</row>
    <row r="964" customFormat="false" ht="12.75" hidden="false" customHeight="true" outlineLevel="0" collapsed="false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</row>
    <row r="965" customFormat="false" ht="12.75" hidden="false" customHeight="true" outlineLevel="0" collapsed="false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</row>
    <row r="966" customFormat="false" ht="12.75" hidden="false" customHeight="true" outlineLevel="0" collapsed="false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</row>
    <row r="967" customFormat="false" ht="12.75" hidden="false" customHeight="true" outlineLevel="0" collapsed="false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</row>
    <row r="968" customFormat="false" ht="12.75" hidden="false" customHeight="true" outlineLevel="0" collapsed="false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</row>
    <row r="969" customFormat="false" ht="12.75" hidden="false" customHeight="true" outlineLevel="0" collapsed="false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</row>
    <row r="970" customFormat="false" ht="12.75" hidden="false" customHeight="true" outlineLevel="0" collapsed="false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</row>
    <row r="971" customFormat="false" ht="12.75" hidden="false" customHeight="true" outlineLevel="0" collapsed="false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</row>
    <row r="972" customFormat="false" ht="12.75" hidden="false" customHeight="true" outlineLevel="0" collapsed="false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</row>
    <row r="973" customFormat="false" ht="12.75" hidden="false" customHeight="true" outlineLevel="0" collapsed="false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</row>
    <row r="974" customFormat="false" ht="12.75" hidden="false" customHeight="true" outlineLevel="0" collapsed="false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</row>
    <row r="975" customFormat="false" ht="12.75" hidden="false" customHeight="true" outlineLevel="0" collapsed="false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</row>
    <row r="976" customFormat="false" ht="12.75" hidden="false" customHeight="true" outlineLevel="0" collapsed="false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</row>
    <row r="977" customFormat="false" ht="12.75" hidden="false" customHeight="true" outlineLevel="0" collapsed="false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</row>
    <row r="978" customFormat="false" ht="12.75" hidden="false" customHeight="true" outlineLevel="0" collapsed="false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</row>
    <row r="979" customFormat="false" ht="12.75" hidden="false" customHeight="true" outlineLevel="0" collapsed="false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</row>
    <row r="980" customFormat="false" ht="12.75" hidden="false" customHeight="true" outlineLevel="0" collapsed="false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</row>
    <row r="981" customFormat="false" ht="12.75" hidden="false" customHeight="true" outlineLevel="0" collapsed="false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</row>
    <row r="982" customFormat="false" ht="12.75" hidden="false" customHeight="true" outlineLevel="0" collapsed="false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</row>
    <row r="983" customFormat="false" ht="12.75" hidden="false" customHeight="true" outlineLevel="0" collapsed="false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</row>
    <row r="984" customFormat="false" ht="12.75" hidden="false" customHeight="true" outlineLevel="0" collapsed="false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</row>
    <row r="985" customFormat="false" ht="12.75" hidden="false" customHeight="true" outlineLevel="0" collapsed="false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</row>
    <row r="986" customFormat="false" ht="12.75" hidden="false" customHeight="true" outlineLevel="0" collapsed="false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</row>
    <row r="987" customFormat="false" ht="12.75" hidden="false" customHeight="true" outlineLevel="0" collapsed="false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</row>
    <row r="988" customFormat="false" ht="12.75" hidden="false" customHeight="true" outlineLevel="0" collapsed="false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</row>
    <row r="989" customFormat="false" ht="12.75" hidden="false" customHeight="true" outlineLevel="0" collapsed="false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</row>
    <row r="990" customFormat="false" ht="12.75" hidden="false" customHeight="true" outlineLevel="0" collapsed="false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</row>
    <row r="991" customFormat="false" ht="12.75" hidden="false" customHeight="true" outlineLevel="0" collapsed="false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</row>
    <row r="992" customFormat="false" ht="12.75" hidden="false" customHeight="true" outlineLevel="0" collapsed="false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</row>
    <row r="993" customFormat="false" ht="12.75" hidden="false" customHeight="true" outlineLevel="0" collapsed="false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</row>
    <row r="994" customFormat="false" ht="12.75" hidden="false" customHeight="true" outlineLevel="0" collapsed="false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</row>
    <row r="995" customFormat="false" ht="12.75" hidden="false" customHeight="true" outlineLevel="0" collapsed="false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</row>
    <row r="996" customFormat="false" ht="12.75" hidden="false" customHeight="true" outlineLevel="0" collapsed="false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</row>
    <row r="997" customFormat="false" ht="12.75" hidden="false" customHeight="true" outlineLevel="0" collapsed="false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</row>
    <row r="998" customFormat="false" ht="12.75" hidden="false" customHeight="true" outlineLevel="0" collapsed="false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</row>
    <row r="999" customFormat="false" ht="12.75" hidden="false" customHeight="true" outlineLevel="0" collapsed="false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</row>
    <row r="1000" customFormat="false" ht="12.75" hidden="false" customHeight="true" outlineLevel="0" collapsed="false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</row>
  </sheetData>
  <autoFilter ref="A1:N199"/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5" customHeight="true" zeroHeight="false" outlineLevelRow="0" outlineLevelCol="0"/>
  <cols>
    <col collapsed="false" customWidth="true" hidden="false" outlineLevel="0" max="1" min="1" style="29" width="19.38"/>
    <col collapsed="false" customWidth="true" hidden="false" outlineLevel="0" max="2" min="2" style="29" width="10.48"/>
    <col collapsed="false" customWidth="true" hidden="false" outlineLevel="0" max="3" min="3" style="29" width="14.79"/>
    <col collapsed="false" customWidth="true" hidden="false" outlineLevel="0" max="4" min="4" style="29" width="38.58"/>
    <col collapsed="false" customWidth="true" hidden="false" outlineLevel="0" max="5" min="5" style="29" width="11.17"/>
    <col collapsed="false" customWidth="true" hidden="false" outlineLevel="0" max="6" min="6" style="29" width="12.28"/>
    <col collapsed="false" customWidth="true" hidden="false" outlineLevel="0" max="7" min="7" style="29" width="11.03"/>
    <col collapsed="false" customWidth="true" hidden="false" outlineLevel="0" max="8" min="8" style="29" width="13.95"/>
    <col collapsed="false" customWidth="true" hidden="false" outlineLevel="0" max="9" min="9" style="29" width="15.9"/>
    <col collapsed="false" customWidth="true" hidden="false" outlineLevel="0" max="10" min="10" style="29" width="12.01"/>
    <col collapsed="false" customWidth="true" hidden="false" outlineLevel="0" max="11" min="11" style="29" width="10.61"/>
    <col collapsed="false" customWidth="false" hidden="false" outlineLevel="0" max="16384" min="12" style="29" width="11.53"/>
  </cols>
  <sheetData>
    <row r="1" customFormat="false" ht="12.75" hidden="false" customHeight="true" outlineLevel="0" collapsed="false">
      <c r="A1" s="29" t="s">
        <v>1157</v>
      </c>
      <c r="B1" s="29" t="s">
        <v>81</v>
      </c>
      <c r="C1" s="29" t="s">
        <v>1158</v>
      </c>
      <c r="D1" s="29" t="s">
        <v>83</v>
      </c>
      <c r="E1" s="29" t="s">
        <v>1159</v>
      </c>
      <c r="F1" s="29" t="s">
        <v>1160</v>
      </c>
      <c r="G1" s="29" t="s">
        <v>1161</v>
      </c>
      <c r="H1" s="29" t="s">
        <v>1162</v>
      </c>
      <c r="I1" s="29" t="s">
        <v>1163</v>
      </c>
      <c r="J1" s="29" t="s">
        <v>1164</v>
      </c>
      <c r="K1" s="29" t="s">
        <v>1165</v>
      </c>
    </row>
    <row r="2" customFormat="false" ht="12.75" hidden="false" customHeight="true" outlineLevel="0" collapsed="false">
      <c r="A2" s="29" t="s">
        <v>196</v>
      </c>
      <c r="B2" s="29" t="s">
        <v>193</v>
      </c>
      <c r="C2" s="29" t="s">
        <v>1166</v>
      </c>
      <c r="D2" s="29" t="s">
        <v>1167</v>
      </c>
      <c r="E2" s="29" t="n">
        <v>1</v>
      </c>
      <c r="F2" s="29" t="n">
        <v>439.99</v>
      </c>
      <c r="G2" s="29" t="n">
        <f aca="false">E2*F2</f>
        <v>439.99</v>
      </c>
      <c r="H2" s="29" t="n">
        <v>0</v>
      </c>
      <c r="I2" s="29" t="n">
        <v>0.13</v>
      </c>
      <c r="J2" s="30" t="n">
        <f aca="false">F2*(H2+I2)</f>
        <v>57.1987</v>
      </c>
      <c r="K2" s="30" t="n">
        <f aca="false">G2+J2</f>
        <v>497.1887</v>
      </c>
    </row>
    <row r="3" customFormat="false" ht="12.75" hidden="false" customHeight="true" outlineLevel="0" collapsed="false">
      <c r="A3" s="29" t="str">
        <f aca="false">A2</f>
        <v>EQP-20220529-0044</v>
      </c>
      <c r="B3" s="29" t="str">
        <f aca="false">B2</f>
        <v>2022-05-29</v>
      </c>
      <c r="C3" s="31" t="s">
        <v>1168</v>
      </c>
      <c r="D3" s="29" t="s">
        <v>1169</v>
      </c>
      <c r="E3" s="29" t="n">
        <v>1</v>
      </c>
      <c r="F3" s="29" t="n">
        <v>1569.99</v>
      </c>
      <c r="G3" s="29" t="n">
        <f aca="false">E3*F3</f>
        <v>1569.99</v>
      </c>
      <c r="H3" s="29" t="n">
        <v>0</v>
      </c>
      <c r="I3" s="29" t="n">
        <v>0.13</v>
      </c>
      <c r="J3" s="30" t="n">
        <f aca="false">F3*(H3+I3)</f>
        <v>204.0987</v>
      </c>
      <c r="K3" s="30" t="n">
        <f aca="false">G3+J3</f>
        <v>1774.0887</v>
      </c>
    </row>
    <row r="4" customFormat="false" ht="12.75" hidden="false" customHeight="true" outlineLevel="0" collapsed="false">
      <c r="A4" s="29" t="s">
        <v>236</v>
      </c>
      <c r="B4" s="29" t="s">
        <v>235</v>
      </c>
      <c r="C4" s="31" t="s">
        <v>1170</v>
      </c>
      <c r="D4" s="31" t="s">
        <v>1171</v>
      </c>
      <c r="E4" s="29" t="n">
        <v>2</v>
      </c>
      <c r="F4" s="31" t="n">
        <v>349.99</v>
      </c>
      <c r="G4" s="29" t="n">
        <f aca="false">E4*F4</f>
        <v>699.98</v>
      </c>
      <c r="H4" s="29" t="n">
        <v>0</v>
      </c>
      <c r="I4" s="29" t="n">
        <v>0.13</v>
      </c>
      <c r="J4" s="30" t="n">
        <f aca="false">F4*(H4+I4)</f>
        <v>45.4987</v>
      </c>
      <c r="K4" s="30" t="n">
        <f aca="false">G4+J4</f>
        <v>745.4787</v>
      </c>
    </row>
    <row r="5" customFormat="false" ht="12.75" hidden="false" customHeight="true" outlineLevel="0" collapsed="false">
      <c r="A5" s="29" t="str">
        <f aca="false">A4</f>
        <v>EQP-20220729-0073</v>
      </c>
      <c r="B5" s="29" t="str">
        <f aca="false">B4</f>
        <v>2022-07-29</v>
      </c>
      <c r="C5" s="31" t="s">
        <v>1168</v>
      </c>
      <c r="D5" s="29" t="s">
        <v>1169</v>
      </c>
      <c r="E5" s="29" t="n">
        <v>1</v>
      </c>
      <c r="F5" s="29" t="n">
        <v>1569.99</v>
      </c>
      <c r="G5" s="29" t="n">
        <f aca="false">E5*F5</f>
        <v>1569.99</v>
      </c>
      <c r="H5" s="29" t="n">
        <v>0</v>
      </c>
      <c r="I5" s="29" t="n">
        <v>0.13</v>
      </c>
      <c r="J5" s="30" t="n">
        <f aca="false">F5*(H5+I5)</f>
        <v>204.0987</v>
      </c>
      <c r="K5" s="30" t="n">
        <f aca="false">G5+J5</f>
        <v>1774.0887</v>
      </c>
    </row>
    <row r="6" customFormat="false" ht="12.75" hidden="false" customHeight="true" outlineLevel="0" collapsed="false">
      <c r="A6" s="29" t="s">
        <v>268</v>
      </c>
      <c r="B6" s="29" t="s">
        <v>267</v>
      </c>
      <c r="C6" s="29" t="s">
        <v>1166</v>
      </c>
      <c r="D6" s="29" t="s">
        <v>1167</v>
      </c>
      <c r="E6" s="29" t="n">
        <v>1</v>
      </c>
      <c r="F6" s="29" t="n">
        <v>439.99</v>
      </c>
      <c r="G6" s="29" t="n">
        <f aca="false">E6*F6</f>
        <v>439.99</v>
      </c>
      <c r="H6" s="29" t="n">
        <v>0</v>
      </c>
      <c r="I6" s="29" t="n">
        <v>0.13</v>
      </c>
      <c r="J6" s="30" t="n">
        <f aca="false">F6*(H6+I6)</f>
        <v>57.1987</v>
      </c>
      <c r="K6" s="30" t="n">
        <f aca="false">G6+J6</f>
        <v>497.1887</v>
      </c>
    </row>
    <row r="7" customFormat="false" ht="12.75" hidden="false" customHeight="true" outlineLevel="0" collapsed="false">
      <c r="A7" s="29" t="str">
        <f aca="false">A6</f>
        <v>EQP-20220929-0101</v>
      </c>
      <c r="B7" s="29" t="str">
        <f aca="false">B6</f>
        <v>2022-09-29</v>
      </c>
      <c r="C7" s="31" t="s">
        <v>1168</v>
      </c>
      <c r="D7" s="29" t="s">
        <v>1169</v>
      </c>
      <c r="E7" s="29" t="n">
        <v>1</v>
      </c>
      <c r="F7" s="29" t="n">
        <v>1569.99</v>
      </c>
      <c r="G7" s="29" t="n">
        <f aca="false">E7*F7</f>
        <v>1569.99</v>
      </c>
      <c r="H7" s="29" t="n">
        <v>0</v>
      </c>
      <c r="I7" s="29" t="n">
        <v>0.13</v>
      </c>
      <c r="J7" s="30" t="n">
        <f aca="false">F7*(H7+I7)</f>
        <v>204.0987</v>
      </c>
      <c r="K7" s="30" t="n">
        <f aca="false">G7+J7</f>
        <v>1774.0887</v>
      </c>
    </row>
    <row r="8" customFormat="false" ht="12.75" hidden="false" customHeight="true" outlineLevel="0" collapsed="false">
      <c r="A8" s="29" t="s">
        <v>303</v>
      </c>
      <c r="B8" s="29" t="s">
        <v>302</v>
      </c>
      <c r="C8" s="31" t="s">
        <v>1168</v>
      </c>
      <c r="D8" s="29" t="s">
        <v>1169</v>
      </c>
      <c r="E8" s="29" t="n">
        <v>1</v>
      </c>
      <c r="F8" s="29" t="n">
        <v>1569.99</v>
      </c>
      <c r="G8" s="29" t="n">
        <f aca="false">E8*F8</f>
        <v>1569.99</v>
      </c>
      <c r="H8" s="29" t="n">
        <v>0</v>
      </c>
      <c r="I8" s="29" t="n">
        <v>0.13</v>
      </c>
      <c r="J8" s="30" t="n">
        <f aca="false">F8*(H8+I8)</f>
        <v>204.0987</v>
      </c>
      <c r="K8" s="30" t="n">
        <f aca="false">G8+J8</f>
        <v>1774.0887</v>
      </c>
    </row>
    <row r="9" customFormat="false" ht="12.75" hidden="false" customHeight="true" outlineLevel="0" collapsed="false">
      <c r="A9" s="29" t="str">
        <f aca="false">A8</f>
        <v>EQP-20221129-0132</v>
      </c>
      <c r="B9" s="29" t="str">
        <f aca="false">B8</f>
        <v>2022-11-29</v>
      </c>
      <c r="C9" s="31" t="s">
        <v>1170</v>
      </c>
      <c r="D9" s="31" t="s">
        <v>1171</v>
      </c>
      <c r="E9" s="29" t="n">
        <v>2</v>
      </c>
      <c r="F9" s="31" t="n">
        <v>349.99</v>
      </c>
      <c r="G9" s="29" t="n">
        <f aca="false">E9*F9</f>
        <v>699.98</v>
      </c>
      <c r="H9" s="29" t="n">
        <v>0</v>
      </c>
      <c r="I9" s="29" t="n">
        <v>0.13</v>
      </c>
      <c r="J9" s="30" t="n">
        <f aca="false">F9*(H9+I9)</f>
        <v>45.4987</v>
      </c>
      <c r="K9" s="30" t="n">
        <f aca="false">G9+J9</f>
        <v>745.4787</v>
      </c>
    </row>
    <row r="10" customFormat="false" ht="12.75" hidden="false" customHeight="true" outlineLevel="0" collapsed="false">
      <c r="A10" s="29" t="s">
        <v>356</v>
      </c>
      <c r="B10" s="29" t="s">
        <v>354</v>
      </c>
      <c r="C10" s="29" t="s">
        <v>1166</v>
      </c>
      <c r="D10" s="29" t="s">
        <v>1167</v>
      </c>
      <c r="E10" s="29" t="n">
        <v>1</v>
      </c>
      <c r="F10" s="29" t="n">
        <v>439.99</v>
      </c>
      <c r="G10" s="29" t="n">
        <f aca="false">E10*F10</f>
        <v>439.99</v>
      </c>
      <c r="H10" s="29" t="n">
        <v>0</v>
      </c>
      <c r="I10" s="29" t="n">
        <v>0.13</v>
      </c>
      <c r="J10" s="30" t="n">
        <f aca="false">F10*(H10+I10)</f>
        <v>57.1987</v>
      </c>
      <c r="K10" s="30" t="n">
        <f aca="false">G10+J10</f>
        <v>497.1887</v>
      </c>
    </row>
    <row r="11" customFormat="false" ht="12.75" hidden="false" customHeight="true" outlineLevel="0" collapsed="false">
      <c r="A11" s="29" t="str">
        <f aca="false">A10</f>
        <v>EQP-20230228-0176</v>
      </c>
      <c r="B11" s="29" t="str">
        <f aca="false">B10</f>
        <v>2023-02-28</v>
      </c>
      <c r="C11" s="31" t="s">
        <v>1168</v>
      </c>
      <c r="D11" s="29" t="s">
        <v>1169</v>
      </c>
      <c r="E11" s="29" t="n">
        <v>1</v>
      </c>
      <c r="F11" s="29" t="n">
        <v>1569.99</v>
      </c>
      <c r="G11" s="29" t="n">
        <f aca="false">E11*F11</f>
        <v>1569.99</v>
      </c>
      <c r="H11" s="29" t="n">
        <v>0</v>
      </c>
      <c r="I11" s="29" t="n">
        <v>0.13</v>
      </c>
      <c r="J11" s="30" t="n">
        <f aca="false">F11*(H11+I11)</f>
        <v>204.0987</v>
      </c>
      <c r="K11" s="30" t="n">
        <f aca="false">G11+J11</f>
        <v>1774.0887</v>
      </c>
    </row>
    <row r="12" customFormat="false" ht="12.75" hidden="false" customHeight="true" outlineLevel="0" collapsed="false">
      <c r="A12" s="29" t="s">
        <v>394</v>
      </c>
      <c r="B12" s="29" t="s">
        <v>393</v>
      </c>
      <c r="C12" s="31" t="s">
        <v>1168</v>
      </c>
      <c r="D12" s="29" t="s">
        <v>1169</v>
      </c>
      <c r="E12" s="29" t="n">
        <v>1</v>
      </c>
      <c r="F12" s="29" t="n">
        <v>1759</v>
      </c>
      <c r="G12" s="29" t="n">
        <f aca="false">E12*F12</f>
        <v>1759</v>
      </c>
      <c r="H12" s="29" t="n">
        <v>0</v>
      </c>
      <c r="I12" s="29" t="n">
        <v>0.13</v>
      </c>
      <c r="J12" s="30" t="n">
        <f aca="false">F12*(H12+I12)</f>
        <v>228.67</v>
      </c>
      <c r="K12" s="30" t="n">
        <f aca="false">G12+J12</f>
        <v>1987.67</v>
      </c>
    </row>
    <row r="13" customFormat="false" ht="12.75" hidden="false" customHeight="true" outlineLevel="0" collapsed="false">
      <c r="A13" s="29" t="str">
        <f aca="false">A12</f>
        <v>EQP-20230429-0208</v>
      </c>
      <c r="B13" s="29" t="str">
        <f aca="false">B12</f>
        <v>2023-04-29</v>
      </c>
      <c r="C13" s="31" t="s">
        <v>1170</v>
      </c>
      <c r="D13" s="31" t="s">
        <v>1171</v>
      </c>
      <c r="E13" s="29" t="n">
        <v>2</v>
      </c>
      <c r="F13" s="31" t="n">
        <v>349.99</v>
      </c>
      <c r="G13" s="29" t="n">
        <f aca="false">E13*F13</f>
        <v>699.98</v>
      </c>
      <c r="H13" s="29" t="n">
        <v>0</v>
      </c>
      <c r="I13" s="29" t="n">
        <v>0.13</v>
      </c>
      <c r="J13" s="30" t="n">
        <f aca="false">F13*(H13+I13)</f>
        <v>45.4987</v>
      </c>
      <c r="K13" s="30" t="n">
        <f aca="false">G13+J13</f>
        <v>745.4787</v>
      </c>
    </row>
    <row r="14" customFormat="false" ht="12.75" hidden="false" customHeight="true" outlineLevel="0" collapsed="false">
      <c r="A14" s="29" t="s">
        <v>428</v>
      </c>
      <c r="B14" s="29" t="s">
        <v>427</v>
      </c>
      <c r="C14" s="29" t="s">
        <v>1166</v>
      </c>
      <c r="D14" s="29" t="s">
        <v>1167</v>
      </c>
      <c r="E14" s="29" t="n">
        <v>1</v>
      </c>
      <c r="F14" s="29" t="n">
        <v>439.99</v>
      </c>
      <c r="G14" s="29" t="n">
        <f aca="false">E14*F14</f>
        <v>439.99</v>
      </c>
      <c r="H14" s="29" t="n">
        <v>0</v>
      </c>
      <c r="I14" s="29" t="n">
        <v>0.13</v>
      </c>
      <c r="J14" s="30" t="n">
        <f aca="false">F14*(H14+I14)</f>
        <v>57.1987</v>
      </c>
      <c r="K14" s="30" t="n">
        <f aca="false">G14+J14</f>
        <v>497.1887</v>
      </c>
    </row>
    <row r="15" customFormat="false" ht="12.75" hidden="false" customHeight="true" outlineLevel="0" collapsed="false">
      <c r="A15" s="29" t="str">
        <f aca="false">A14</f>
        <v>EQP-20230629-0241</v>
      </c>
      <c r="B15" s="29" t="str">
        <f aca="false">B14</f>
        <v>2023-06-29</v>
      </c>
      <c r="C15" s="31" t="s">
        <v>1168</v>
      </c>
      <c r="D15" s="29" t="s">
        <v>1169</v>
      </c>
      <c r="E15" s="29" t="n">
        <v>1</v>
      </c>
      <c r="F15" s="29" t="n">
        <v>1759</v>
      </c>
      <c r="G15" s="29" t="n">
        <f aca="false">E15*F15</f>
        <v>1759</v>
      </c>
      <c r="H15" s="29" t="n">
        <v>0</v>
      </c>
      <c r="I15" s="29" t="n">
        <v>0.13</v>
      </c>
      <c r="J15" s="30" t="n">
        <f aca="false">F15*(H15+I15)</f>
        <v>228.67</v>
      </c>
      <c r="K15" s="30" t="n">
        <f aca="false">G15+J15</f>
        <v>1987.67</v>
      </c>
    </row>
    <row r="16" customFormat="false" ht="12.75" hidden="false" customHeight="true" outlineLevel="0" collapsed="false">
      <c r="A16" s="29" t="s">
        <v>490</v>
      </c>
      <c r="B16" s="29" t="s">
        <v>489</v>
      </c>
      <c r="C16" s="31" t="s">
        <v>1168</v>
      </c>
      <c r="D16" s="29" t="s">
        <v>1169</v>
      </c>
      <c r="E16" s="29" t="n">
        <v>1</v>
      </c>
      <c r="F16" s="29" t="n">
        <v>1759</v>
      </c>
      <c r="G16" s="29" t="n">
        <f aca="false">E16*F16</f>
        <v>1759</v>
      </c>
      <c r="H16" s="29" t="n">
        <v>0</v>
      </c>
      <c r="I16" s="29" t="n">
        <v>0.13</v>
      </c>
      <c r="J16" s="30" t="n">
        <f aca="false">F16*(H16+I16)</f>
        <v>228.67</v>
      </c>
      <c r="K16" s="30" t="n">
        <f aca="false">G16+J16</f>
        <v>1987.67</v>
      </c>
    </row>
    <row r="17" customFormat="false" ht="12.75" hidden="false" customHeight="true" outlineLevel="0" collapsed="false">
      <c r="A17" s="29" t="str">
        <f aca="false">A16</f>
        <v>EQP-20230929-0289</v>
      </c>
      <c r="B17" s="29" t="str">
        <f aca="false">B16</f>
        <v>2023-09-29</v>
      </c>
      <c r="C17" s="31" t="s">
        <v>1170</v>
      </c>
      <c r="D17" s="31" t="s">
        <v>1171</v>
      </c>
      <c r="E17" s="29" t="n">
        <v>2</v>
      </c>
      <c r="F17" s="31" t="n">
        <v>349.99</v>
      </c>
      <c r="G17" s="29" t="n">
        <f aca="false">E17*F17</f>
        <v>699.98</v>
      </c>
      <c r="H17" s="29" t="n">
        <v>0</v>
      </c>
      <c r="I17" s="29" t="n">
        <v>0.13</v>
      </c>
      <c r="J17" s="30" t="n">
        <f aca="false">F17*(H17+I17)</f>
        <v>45.4987</v>
      </c>
      <c r="K17" s="30" t="n">
        <f aca="false">G17+J17</f>
        <v>745.4787</v>
      </c>
    </row>
    <row r="18" customFormat="false" ht="12.75" hidden="false" customHeight="true" outlineLevel="0" collapsed="false">
      <c r="A18" s="29" t="s">
        <v>532</v>
      </c>
      <c r="B18" s="29" t="s">
        <v>531</v>
      </c>
      <c r="C18" s="29" t="s">
        <v>1166</v>
      </c>
      <c r="D18" s="29" t="s">
        <v>1167</v>
      </c>
      <c r="E18" s="29" t="n">
        <v>1</v>
      </c>
      <c r="F18" s="29" t="n">
        <v>439.99</v>
      </c>
      <c r="G18" s="29" t="n">
        <f aca="false">E18*F18</f>
        <v>439.99</v>
      </c>
      <c r="H18" s="29" t="n">
        <v>0</v>
      </c>
      <c r="I18" s="29" t="n">
        <v>0.13</v>
      </c>
      <c r="J18" s="30" t="n">
        <f aca="false">F18*(H18+I18)</f>
        <v>57.1987</v>
      </c>
      <c r="K18" s="30" t="n">
        <f aca="false">G18+J18</f>
        <v>497.1887</v>
      </c>
    </row>
    <row r="19" customFormat="false" ht="12.75" hidden="false" customHeight="true" outlineLevel="0" collapsed="false">
      <c r="A19" s="29" t="str">
        <f aca="false">A18</f>
        <v>EQP-20231129-0324</v>
      </c>
      <c r="B19" s="29" t="str">
        <f aca="false">B18</f>
        <v>2023-11-29</v>
      </c>
      <c r="C19" s="31" t="s">
        <v>1168</v>
      </c>
      <c r="D19" s="29" t="s">
        <v>1169</v>
      </c>
      <c r="E19" s="29" t="n">
        <v>1</v>
      </c>
      <c r="F19" s="29" t="n">
        <v>1759</v>
      </c>
      <c r="G19" s="29" t="n">
        <f aca="false">E19*F19</f>
        <v>1759</v>
      </c>
      <c r="H19" s="29" t="n">
        <v>0</v>
      </c>
      <c r="I19" s="29" t="n">
        <v>0.13</v>
      </c>
      <c r="J19" s="30" t="n">
        <f aca="false">F19*(H19+I19)</f>
        <v>228.67</v>
      </c>
      <c r="K19" s="30" t="n">
        <f aca="false">G19+J19</f>
        <v>1987.67</v>
      </c>
    </row>
    <row r="20" customFormat="false" ht="12.75" hidden="false" customHeight="true" outlineLevel="0" collapsed="false">
      <c r="A20" s="29" t="s">
        <v>581</v>
      </c>
      <c r="B20" s="29" t="s">
        <v>580</v>
      </c>
      <c r="C20" s="31" t="s">
        <v>1170</v>
      </c>
      <c r="D20" s="31" t="s">
        <v>1171</v>
      </c>
      <c r="E20" s="29" t="n">
        <v>2</v>
      </c>
      <c r="F20" s="31" t="n">
        <v>349.99</v>
      </c>
      <c r="G20" s="29" t="n">
        <f aca="false">E20*F20</f>
        <v>699.98</v>
      </c>
      <c r="H20" s="29" t="n">
        <v>0</v>
      </c>
      <c r="I20" s="29" t="n">
        <v>0.13</v>
      </c>
      <c r="J20" s="30" t="n">
        <f aca="false">F20*(H20+I20)</f>
        <v>45.4987</v>
      </c>
      <c r="K20" s="30" t="n">
        <f aca="false">G20+J20</f>
        <v>745.4787</v>
      </c>
    </row>
    <row r="21" customFormat="false" ht="12.75" hidden="false" customHeight="true" outlineLevel="0" collapsed="false">
      <c r="A21" s="29" t="str">
        <f aca="false">A20</f>
        <v>EQP-20240129-0358</v>
      </c>
      <c r="B21" s="29" t="str">
        <f aca="false">B20</f>
        <v>2024-01-29</v>
      </c>
      <c r="C21" s="31" t="s">
        <v>1168</v>
      </c>
      <c r="D21" s="29" t="s">
        <v>1169</v>
      </c>
      <c r="E21" s="29" t="n">
        <v>1</v>
      </c>
      <c r="F21" s="29" t="n">
        <v>1759</v>
      </c>
      <c r="G21" s="29" t="n">
        <f aca="false">E21*F21</f>
        <v>1759</v>
      </c>
      <c r="H21" s="29" t="n">
        <v>0</v>
      </c>
      <c r="I21" s="29" t="n">
        <v>0.13</v>
      </c>
      <c r="J21" s="30" t="n">
        <f aca="false">F21*(H21+I21)</f>
        <v>228.67</v>
      </c>
      <c r="K21" s="30" t="n">
        <f aca="false">G21+J21</f>
        <v>1987.67</v>
      </c>
    </row>
    <row r="22" customFormat="false" ht="12.75" hidden="false" customHeight="true" outlineLevel="0" collapsed="false">
      <c r="A22" s="29" t="s">
        <v>619</v>
      </c>
      <c r="B22" s="29" t="s">
        <v>618</v>
      </c>
      <c r="C22" s="31" t="s">
        <v>1170</v>
      </c>
      <c r="D22" s="31" t="s">
        <v>1171</v>
      </c>
      <c r="E22" s="29" t="n">
        <v>2</v>
      </c>
      <c r="F22" s="31" t="n">
        <v>349.99</v>
      </c>
      <c r="G22" s="29" t="n">
        <f aca="false">E22*F22</f>
        <v>699.98</v>
      </c>
      <c r="H22" s="29" t="n">
        <v>0</v>
      </c>
      <c r="I22" s="29" t="n">
        <v>0.13</v>
      </c>
      <c r="J22" s="30" t="n">
        <f aca="false">F22*(H22+I22)</f>
        <v>45.4987</v>
      </c>
      <c r="K22" s="30" t="n">
        <f aca="false">G22+J22</f>
        <v>745.4787</v>
      </c>
    </row>
    <row r="23" customFormat="false" ht="12.75" hidden="false" customHeight="true" outlineLevel="0" collapsed="false">
      <c r="A23" s="29" t="str">
        <f aca="false">A22</f>
        <v>EQP-20240329-0389</v>
      </c>
      <c r="B23" s="29" t="str">
        <f aca="false">B22</f>
        <v>2024-03-29</v>
      </c>
      <c r="C23" s="31" t="s">
        <v>1168</v>
      </c>
      <c r="D23" s="29" t="s">
        <v>1169</v>
      </c>
      <c r="E23" s="29" t="n">
        <v>1</v>
      </c>
      <c r="F23" s="29" t="n">
        <v>1759</v>
      </c>
      <c r="G23" s="29" t="n">
        <f aca="false">E23*F23</f>
        <v>1759</v>
      </c>
      <c r="H23" s="29" t="n">
        <v>0</v>
      </c>
      <c r="I23" s="29" t="n">
        <v>0.13</v>
      </c>
      <c r="J23" s="30" t="n">
        <f aca="false">F23*(H23+I23)</f>
        <v>228.67</v>
      </c>
      <c r="K23" s="30" t="n">
        <f aca="false">G23+J23</f>
        <v>1987.67</v>
      </c>
    </row>
    <row r="24" customFormat="false" ht="12.75" hidden="false" customHeight="true" outlineLevel="0" collapsed="false">
      <c r="A24" s="29" t="s">
        <v>683</v>
      </c>
      <c r="B24" s="29" t="s">
        <v>682</v>
      </c>
      <c r="C24" s="31" t="s">
        <v>1170</v>
      </c>
      <c r="D24" s="31" t="s">
        <v>1171</v>
      </c>
      <c r="E24" s="29" t="n">
        <v>2</v>
      </c>
      <c r="F24" s="31" t="n">
        <v>349.99</v>
      </c>
      <c r="G24" s="29" t="n">
        <f aca="false">E24*F24</f>
        <v>699.98</v>
      </c>
      <c r="H24" s="29" t="n">
        <v>0</v>
      </c>
      <c r="I24" s="29" t="n">
        <v>0.13</v>
      </c>
      <c r="J24" s="30" t="n">
        <f aca="false">F24*(H24+I24)</f>
        <v>45.4987</v>
      </c>
      <c r="K24" s="30" t="n">
        <f aca="false">G24+J24</f>
        <v>745.4787</v>
      </c>
    </row>
    <row r="25" customFormat="false" ht="12.75" hidden="false" customHeight="true" outlineLevel="0" collapsed="false">
      <c r="A25" s="29" t="str">
        <f aca="false">A24</f>
        <v>EQP-20240629-0441</v>
      </c>
      <c r="B25" s="29" t="str">
        <f aca="false">B24</f>
        <v>2024-06-29</v>
      </c>
      <c r="C25" s="31" t="s">
        <v>1168</v>
      </c>
      <c r="D25" s="29" t="s">
        <v>1169</v>
      </c>
      <c r="E25" s="29" t="n">
        <v>1</v>
      </c>
      <c r="F25" s="29" t="n">
        <v>1759</v>
      </c>
      <c r="G25" s="29" t="n">
        <f aca="false">E25*F25</f>
        <v>1759</v>
      </c>
      <c r="H25" s="29" t="n">
        <v>0</v>
      </c>
      <c r="I25" s="29" t="n">
        <v>0.13</v>
      </c>
      <c r="J25" s="30" t="n">
        <f aca="false">F25*(H25+I25)</f>
        <v>228.67</v>
      </c>
      <c r="K25" s="30" t="n">
        <f aca="false">G25+J25</f>
        <v>1987.67</v>
      </c>
    </row>
    <row r="26" customFormat="false" ht="12.75" hidden="false" customHeight="true" outlineLevel="0" collapsed="false">
      <c r="A26" s="29" t="s">
        <v>727</v>
      </c>
      <c r="B26" s="29" t="s">
        <v>726</v>
      </c>
      <c r="C26" s="31" t="s">
        <v>1170</v>
      </c>
      <c r="D26" s="31" t="s">
        <v>1171</v>
      </c>
      <c r="E26" s="29" t="n">
        <v>2</v>
      </c>
      <c r="F26" s="31" t="n">
        <v>349.99</v>
      </c>
      <c r="G26" s="29" t="n">
        <f aca="false">E26*F26</f>
        <v>699.98</v>
      </c>
      <c r="H26" s="29" t="n">
        <v>0</v>
      </c>
      <c r="I26" s="29" t="n">
        <v>0.13</v>
      </c>
      <c r="J26" s="30" t="n">
        <f aca="false">F26*(H26+I26)</f>
        <v>45.4987</v>
      </c>
      <c r="K26" s="30" t="n">
        <f aca="false">G26+J26</f>
        <v>745.4787</v>
      </c>
    </row>
    <row r="27" customFormat="false" ht="12.75" hidden="false" customHeight="true" outlineLevel="0" collapsed="false">
      <c r="A27" s="29" t="str">
        <f aca="false">A26</f>
        <v>EQP-20240829-0473</v>
      </c>
      <c r="B27" s="29" t="str">
        <f aca="false">B26</f>
        <v>2024-08-29</v>
      </c>
      <c r="C27" s="31" t="s">
        <v>1168</v>
      </c>
      <c r="D27" s="29" t="s">
        <v>1169</v>
      </c>
      <c r="E27" s="29" t="n">
        <v>1</v>
      </c>
      <c r="F27" s="29" t="n">
        <v>1759</v>
      </c>
      <c r="G27" s="29" t="n">
        <f aca="false">E27*F27</f>
        <v>1759</v>
      </c>
      <c r="H27" s="29" t="n">
        <v>0</v>
      </c>
      <c r="I27" s="29" t="n">
        <v>0.13</v>
      </c>
      <c r="J27" s="30" t="n">
        <f aca="false">F27*(H27+I27)</f>
        <v>228.67</v>
      </c>
      <c r="K27" s="30" t="n">
        <f aca="false">G27+J27</f>
        <v>1987.67</v>
      </c>
    </row>
    <row r="28" customFormat="false" ht="12.75" hidden="false" customHeight="true" outlineLevel="0" collapsed="false">
      <c r="A28" s="29" t="s">
        <v>776</v>
      </c>
      <c r="B28" s="29" t="s">
        <v>775</v>
      </c>
      <c r="C28" s="31" t="s">
        <v>1170</v>
      </c>
      <c r="D28" s="31" t="s">
        <v>1171</v>
      </c>
      <c r="E28" s="29" t="n">
        <v>2</v>
      </c>
      <c r="F28" s="31" t="n">
        <v>349.99</v>
      </c>
      <c r="G28" s="29" t="n">
        <f aca="false">E28*F28</f>
        <v>699.98</v>
      </c>
      <c r="H28" s="29" t="n">
        <v>0</v>
      </c>
      <c r="I28" s="29" t="n">
        <v>0.13</v>
      </c>
      <c r="J28" s="30" t="n">
        <f aca="false">F28*(H28+I28)</f>
        <v>45.4987</v>
      </c>
      <c r="K28" s="30" t="n">
        <f aca="false">G28+J28</f>
        <v>745.4787</v>
      </c>
    </row>
    <row r="29" customFormat="false" ht="12.75" hidden="false" customHeight="true" outlineLevel="0" collapsed="false">
      <c r="A29" s="29" t="str">
        <f aca="false">A28</f>
        <v>EQP-20241029-0510</v>
      </c>
      <c r="B29" s="29" t="str">
        <f aca="false">B28</f>
        <v>2024-10-29</v>
      </c>
      <c r="C29" s="31" t="s">
        <v>1168</v>
      </c>
      <c r="D29" s="29" t="s">
        <v>1169</v>
      </c>
      <c r="E29" s="29" t="n">
        <v>1</v>
      </c>
      <c r="F29" s="29" t="n">
        <v>1759</v>
      </c>
      <c r="G29" s="29" t="n">
        <f aca="false">E29*F29</f>
        <v>1759</v>
      </c>
      <c r="H29" s="29" t="n">
        <v>0</v>
      </c>
      <c r="I29" s="29" t="n">
        <v>0.13</v>
      </c>
      <c r="J29" s="30" t="n">
        <f aca="false">F29*(H29+I29)</f>
        <v>228.67</v>
      </c>
      <c r="K29" s="30" t="n">
        <f aca="false">G29+J29</f>
        <v>1987.67</v>
      </c>
    </row>
    <row r="30" customFormat="false" ht="12.75" hidden="false" customHeight="true" outlineLevel="0" collapsed="false">
      <c r="A30" s="29" t="s">
        <v>846</v>
      </c>
      <c r="B30" s="29" t="s">
        <v>845</v>
      </c>
      <c r="C30" s="31" t="s">
        <v>1170</v>
      </c>
      <c r="D30" s="31" t="s">
        <v>1171</v>
      </c>
      <c r="E30" s="29" t="n">
        <v>2</v>
      </c>
      <c r="F30" s="31" t="n">
        <v>349.99</v>
      </c>
      <c r="G30" s="29" t="n">
        <f aca="false">E30*F30</f>
        <v>699.98</v>
      </c>
      <c r="H30" s="29" t="n">
        <v>0</v>
      </c>
      <c r="I30" s="29" t="n">
        <v>0.13</v>
      </c>
      <c r="J30" s="30" t="n">
        <f aca="false">F30*(H30+I30)</f>
        <v>45.4987</v>
      </c>
      <c r="K30" s="30" t="n">
        <f aca="false">G30+J30</f>
        <v>745.4787</v>
      </c>
    </row>
    <row r="31" customFormat="false" ht="12.75" hidden="false" customHeight="true" outlineLevel="0" collapsed="false">
      <c r="A31" s="29" t="str">
        <f aca="false">A30</f>
        <v>EQP-20250129-0570</v>
      </c>
      <c r="B31" s="29" t="str">
        <f aca="false">B30</f>
        <v>2025-01-29</v>
      </c>
      <c r="C31" s="31" t="s">
        <v>1168</v>
      </c>
      <c r="D31" s="29" t="s">
        <v>1169</v>
      </c>
      <c r="E31" s="29" t="n">
        <v>1</v>
      </c>
      <c r="F31" s="29" t="n">
        <v>1759</v>
      </c>
      <c r="G31" s="29" t="n">
        <f aca="false">E31*F31</f>
        <v>1759</v>
      </c>
      <c r="H31" s="29" t="n">
        <v>0</v>
      </c>
      <c r="I31" s="29" t="n">
        <v>0.13</v>
      </c>
      <c r="J31" s="30" t="n">
        <f aca="false">F31*(H31+I31)</f>
        <v>228.67</v>
      </c>
      <c r="K31" s="30" t="n">
        <f aca="false">G31+J31</f>
        <v>1987.67</v>
      </c>
    </row>
    <row r="32" customFormat="false" ht="12.75" hidden="false" customHeight="true" outlineLevel="0" collapsed="false">
      <c r="A32" s="29" t="s">
        <v>889</v>
      </c>
      <c r="B32" s="29" t="s">
        <v>888</v>
      </c>
      <c r="C32" s="31" t="s">
        <v>1170</v>
      </c>
      <c r="D32" s="31" t="s">
        <v>1171</v>
      </c>
      <c r="E32" s="29" t="n">
        <v>2</v>
      </c>
      <c r="F32" s="31" t="n">
        <v>349.99</v>
      </c>
      <c r="G32" s="29" t="n">
        <f aca="false">E32*F32</f>
        <v>699.98</v>
      </c>
      <c r="H32" s="29" t="n">
        <v>0</v>
      </c>
      <c r="I32" s="29" t="n">
        <v>0.13</v>
      </c>
      <c r="J32" s="30" t="n">
        <f aca="false">F32*(H32+I32)</f>
        <v>45.4987</v>
      </c>
      <c r="K32" s="30" t="n">
        <f aca="false">G32+J32</f>
        <v>745.4787</v>
      </c>
    </row>
    <row r="33" customFormat="false" ht="12.75" hidden="false" customHeight="true" outlineLevel="0" collapsed="false">
      <c r="A33" s="29" t="str">
        <f aca="false">A32</f>
        <v>EQP-20250329-0606</v>
      </c>
      <c r="B33" s="29" t="str">
        <f aca="false">B32</f>
        <v>2025-03-29</v>
      </c>
      <c r="C33" s="31" t="s">
        <v>1168</v>
      </c>
      <c r="D33" s="29" t="s">
        <v>1169</v>
      </c>
      <c r="E33" s="29" t="n">
        <v>1</v>
      </c>
      <c r="F33" s="29" t="n">
        <v>1759</v>
      </c>
      <c r="G33" s="29" t="n">
        <f aca="false">E33*F33</f>
        <v>1759</v>
      </c>
      <c r="H33" s="29" t="n">
        <v>0</v>
      </c>
      <c r="I33" s="29" t="n">
        <v>0.13</v>
      </c>
      <c r="J33" s="30" t="n">
        <f aca="false">F33*(H33+I33)</f>
        <v>228.67</v>
      </c>
      <c r="K33" s="30" t="n">
        <f aca="false">G33+J33</f>
        <v>1987.67</v>
      </c>
    </row>
    <row r="34" customFormat="false" ht="12.75" hidden="false" customHeight="true" outlineLevel="0" collapsed="false">
      <c r="A34" s="29" t="s">
        <v>941</v>
      </c>
      <c r="B34" s="29" t="s">
        <v>940</v>
      </c>
      <c r="C34" s="31" t="s">
        <v>1170</v>
      </c>
      <c r="D34" s="31" t="s">
        <v>1171</v>
      </c>
      <c r="E34" s="29" t="n">
        <v>2</v>
      </c>
      <c r="F34" s="31" t="n">
        <v>349.99</v>
      </c>
      <c r="G34" s="29" t="n">
        <f aca="false">E34*F34</f>
        <v>699.98</v>
      </c>
      <c r="H34" s="29" t="n">
        <v>0</v>
      </c>
      <c r="I34" s="29" t="n">
        <v>0.13</v>
      </c>
      <c r="J34" s="30" t="n">
        <f aca="false">F34*(H34+I34)</f>
        <v>45.4987</v>
      </c>
      <c r="K34" s="30" t="n">
        <f aca="false">G34+J34</f>
        <v>745.4787</v>
      </c>
    </row>
    <row r="35" customFormat="false" ht="12.75" hidden="false" customHeight="true" outlineLevel="0" collapsed="false">
      <c r="A35" s="29" t="str">
        <f aca="false">A34</f>
        <v>EQP-20250529-0648</v>
      </c>
      <c r="B35" s="29" t="str">
        <f aca="false">B34</f>
        <v>2025-05-29</v>
      </c>
      <c r="C35" s="31" t="s">
        <v>1168</v>
      </c>
      <c r="D35" s="29" t="s">
        <v>1169</v>
      </c>
      <c r="E35" s="29" t="n">
        <v>1</v>
      </c>
      <c r="F35" s="29" t="n">
        <v>1569.99</v>
      </c>
      <c r="G35" s="29" t="n">
        <f aca="false">E35*F35</f>
        <v>1569.99</v>
      </c>
      <c r="H35" s="29" t="n">
        <v>0</v>
      </c>
      <c r="I35" s="29" t="n">
        <v>0.13</v>
      </c>
      <c r="J35" s="30" t="n">
        <f aca="false">F35*(H35+I35)</f>
        <v>204.0987</v>
      </c>
      <c r="K35" s="30" t="n">
        <f aca="false">G35+J35</f>
        <v>1774.0887</v>
      </c>
    </row>
    <row r="36" customFormat="false" ht="12.75" hidden="false" customHeight="true" outlineLevel="0" collapsed="false">
      <c r="A36" s="29" t="s">
        <v>990</v>
      </c>
      <c r="B36" s="29" t="s">
        <v>989</v>
      </c>
      <c r="C36" s="31" t="s">
        <v>1170</v>
      </c>
      <c r="D36" s="31" t="s">
        <v>1171</v>
      </c>
      <c r="E36" s="29" t="n">
        <v>2</v>
      </c>
      <c r="F36" s="31" t="n">
        <v>349.99</v>
      </c>
      <c r="G36" s="29" t="n">
        <f aca="false">E36*F36</f>
        <v>699.98</v>
      </c>
      <c r="H36" s="29" t="n">
        <v>0</v>
      </c>
      <c r="I36" s="29" t="n">
        <v>0.13</v>
      </c>
      <c r="J36" s="30" t="n">
        <f aca="false">F36*(H36+I36)</f>
        <v>45.4987</v>
      </c>
      <c r="K36" s="30" t="n">
        <f aca="false">G36+J36</f>
        <v>745.4787</v>
      </c>
    </row>
    <row r="37" customFormat="false" ht="12.75" hidden="false" customHeight="true" outlineLevel="0" collapsed="false">
      <c r="A37" s="29" t="s">
        <v>990</v>
      </c>
      <c r="B37" s="29" t="s">
        <v>989</v>
      </c>
      <c r="C37" s="31" t="s">
        <v>1172</v>
      </c>
      <c r="D37" s="31" t="s">
        <v>1173</v>
      </c>
      <c r="E37" s="29" t="n">
        <v>1</v>
      </c>
      <c r="F37" s="31" t="n">
        <v>1849</v>
      </c>
      <c r="G37" s="29" t="n">
        <f aca="false">E37*F37</f>
        <v>1849</v>
      </c>
      <c r="H37" s="29" t="n">
        <v>0</v>
      </c>
      <c r="I37" s="29" t="n">
        <v>0.13</v>
      </c>
      <c r="J37" s="30" t="n">
        <f aca="false">F37*(H37+I37)</f>
        <v>240.37</v>
      </c>
      <c r="K37" s="30" t="n">
        <f aca="false">G37+J37</f>
        <v>2089.37</v>
      </c>
    </row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autoFilter ref="A1:K37"/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customHeight="true" zeroHeight="false" outlineLevelRow="0" outlineLevelCol="0"/>
  <cols>
    <col collapsed="false" customWidth="true" hidden="false" outlineLevel="0" max="1" min="1" style="1" width="11.85"/>
    <col collapsed="false" customWidth="true" hidden="false" outlineLevel="0" max="2" min="2" style="1" width="19.86"/>
    <col collapsed="false" customWidth="true" hidden="false" outlineLevel="0" max="26" min="3" style="1" width="11.57"/>
  </cols>
  <sheetData>
    <row r="1" customFormat="false" ht="12.75" hidden="false" customHeight="true" outlineLevel="0" collapsed="false">
      <c r="A1" s="32" t="s">
        <v>193</v>
      </c>
      <c r="B1" s="33" t="s">
        <v>196</v>
      </c>
      <c r="C1" s="34" t="n">
        <v>2271.2774</v>
      </c>
    </row>
    <row r="2" customFormat="false" ht="12.75" hidden="false" customHeight="true" outlineLevel="0" collapsed="false">
      <c r="A2" s="35" t="s">
        <v>235</v>
      </c>
      <c r="B2" s="36" t="s">
        <v>236</v>
      </c>
      <c r="C2" s="37" t="n">
        <v>2519.5674</v>
      </c>
    </row>
    <row r="3" customFormat="false" ht="12.75" hidden="false" customHeight="true" outlineLevel="0" collapsed="false">
      <c r="A3" s="35" t="s">
        <v>267</v>
      </c>
      <c r="B3" s="36" t="s">
        <v>268</v>
      </c>
      <c r="C3" s="37" t="n">
        <v>2271.2774</v>
      </c>
    </row>
    <row r="4" customFormat="false" ht="12.75" hidden="false" customHeight="true" outlineLevel="0" collapsed="false">
      <c r="A4" s="35" t="s">
        <v>302</v>
      </c>
      <c r="B4" s="36" t="s">
        <v>303</v>
      </c>
      <c r="C4" s="37" t="n">
        <v>2519.5674</v>
      </c>
    </row>
    <row r="5" customFormat="false" ht="12.75" hidden="false" customHeight="true" outlineLevel="0" collapsed="false">
      <c r="A5" s="35" t="s">
        <v>354</v>
      </c>
      <c r="B5" s="36" t="s">
        <v>356</v>
      </c>
      <c r="C5" s="37" t="n">
        <v>2271.2774</v>
      </c>
    </row>
    <row r="6" customFormat="false" ht="12.75" hidden="false" customHeight="true" outlineLevel="0" collapsed="false">
      <c r="A6" s="35" t="s">
        <v>393</v>
      </c>
      <c r="B6" s="36" t="s">
        <v>394</v>
      </c>
      <c r="C6" s="37" t="n">
        <v>2733.1487</v>
      </c>
    </row>
    <row r="7" customFormat="false" ht="12.75" hidden="false" customHeight="true" outlineLevel="0" collapsed="false">
      <c r="A7" s="35" t="s">
        <v>427</v>
      </c>
      <c r="B7" s="36" t="s">
        <v>428</v>
      </c>
      <c r="C7" s="37" t="n">
        <v>2484.8587</v>
      </c>
    </row>
    <row r="8" customFormat="false" ht="12.75" hidden="false" customHeight="true" outlineLevel="0" collapsed="false">
      <c r="A8" s="35" t="s">
        <v>489</v>
      </c>
      <c r="B8" s="36" t="s">
        <v>490</v>
      </c>
      <c r="C8" s="37" t="n">
        <v>2733.1487</v>
      </c>
    </row>
    <row r="9" customFormat="false" ht="12.75" hidden="false" customHeight="true" outlineLevel="0" collapsed="false">
      <c r="A9" s="35" t="s">
        <v>531</v>
      </c>
      <c r="B9" s="36" t="s">
        <v>532</v>
      </c>
      <c r="C9" s="37" t="n">
        <v>2484.8587</v>
      </c>
    </row>
    <row r="10" customFormat="false" ht="12.75" hidden="false" customHeight="true" outlineLevel="0" collapsed="false">
      <c r="A10" s="35" t="s">
        <v>580</v>
      </c>
      <c r="B10" s="36" t="s">
        <v>581</v>
      </c>
      <c r="C10" s="37" t="n">
        <v>2733.1487</v>
      </c>
    </row>
    <row r="11" customFormat="false" ht="12.75" hidden="false" customHeight="true" outlineLevel="0" collapsed="false">
      <c r="A11" s="35" t="s">
        <v>618</v>
      </c>
      <c r="B11" s="36" t="s">
        <v>619</v>
      </c>
      <c r="C11" s="37" t="n">
        <v>2733.1487</v>
      </c>
    </row>
    <row r="12" customFormat="false" ht="12.75" hidden="false" customHeight="true" outlineLevel="0" collapsed="false">
      <c r="A12" s="35" t="s">
        <v>682</v>
      </c>
      <c r="B12" s="36" t="s">
        <v>683</v>
      </c>
      <c r="C12" s="37" t="n">
        <v>2733.1487</v>
      </c>
    </row>
    <row r="13" customFormat="false" ht="12.75" hidden="false" customHeight="true" outlineLevel="0" collapsed="false">
      <c r="A13" s="35" t="s">
        <v>726</v>
      </c>
      <c r="B13" s="36" t="s">
        <v>727</v>
      </c>
      <c r="C13" s="37" t="n">
        <v>2733.1487</v>
      </c>
    </row>
    <row r="14" customFormat="false" ht="12.75" hidden="false" customHeight="true" outlineLevel="0" collapsed="false">
      <c r="A14" s="35" t="s">
        <v>775</v>
      </c>
      <c r="B14" s="36" t="s">
        <v>776</v>
      </c>
      <c r="C14" s="37" t="n">
        <v>2733.1487</v>
      </c>
    </row>
    <row r="15" customFormat="false" ht="12.75" hidden="false" customHeight="true" outlineLevel="0" collapsed="false">
      <c r="A15" s="35" t="s">
        <v>845</v>
      </c>
      <c r="B15" s="36" t="s">
        <v>846</v>
      </c>
      <c r="C15" s="37" t="n">
        <v>2733.1487</v>
      </c>
    </row>
    <row r="16" customFormat="false" ht="12.75" hidden="false" customHeight="true" outlineLevel="0" collapsed="false">
      <c r="A16" s="35" t="s">
        <v>888</v>
      </c>
      <c r="B16" s="36" t="s">
        <v>889</v>
      </c>
      <c r="C16" s="37" t="n">
        <v>2733.1487</v>
      </c>
    </row>
    <row r="17" customFormat="false" ht="12.75" hidden="false" customHeight="true" outlineLevel="0" collapsed="false">
      <c r="A17" s="35" t="s">
        <v>940</v>
      </c>
      <c r="B17" s="36" t="s">
        <v>941</v>
      </c>
      <c r="C17" s="37" t="n">
        <v>2519.5674</v>
      </c>
    </row>
    <row r="18" customFormat="false" ht="12.75" hidden="false" customHeight="true" outlineLevel="0" collapsed="false">
      <c r="A18" s="35" t="s">
        <v>989</v>
      </c>
      <c r="B18" s="36" t="s">
        <v>990</v>
      </c>
      <c r="C18" s="37" t="n">
        <v>2834.8487</v>
      </c>
    </row>
    <row r="19" customFormat="false" ht="12.75" hidden="false" customHeight="true" outlineLevel="0" collapsed="false">
      <c r="A19" s="38" t="s">
        <v>1174</v>
      </c>
      <c r="B19" s="39"/>
      <c r="C19" s="40" t="n">
        <v>46775.4388</v>
      </c>
    </row>
    <row r="20" customFormat="false" ht="12.75" hidden="false" customHeight="true" outlineLevel="0" collapsed="false"/>
    <row r="21" customFormat="false" ht="12.75" hidden="false" customHeight="true" outlineLevel="0" collapsed="false">
      <c r="A21" s="5"/>
      <c r="B21" s="5"/>
    </row>
    <row r="22" customFormat="false" ht="12.75" hidden="false" customHeight="true" outlineLevel="0" collapsed="false">
      <c r="A22" s="5"/>
      <c r="B22" s="5"/>
    </row>
    <row r="23" customFormat="false" ht="12.75" hidden="false" customHeight="true" outlineLevel="0" collapsed="false">
      <c r="A23" s="5"/>
      <c r="B23" s="5"/>
    </row>
    <row r="24" customFormat="false" ht="12.75" hidden="false" customHeight="true" outlineLevel="0" collapsed="false">
      <c r="A24" s="5"/>
      <c r="B24" s="5"/>
    </row>
    <row r="25" customFormat="false" ht="12.75" hidden="false" customHeight="true" outlineLevel="0" collapsed="false">
      <c r="A25" s="5"/>
      <c r="B25" s="5"/>
    </row>
    <row r="26" customFormat="false" ht="12.75" hidden="false" customHeight="true" outlineLevel="0" collapsed="false">
      <c r="A26" s="5"/>
      <c r="B26" s="5"/>
    </row>
    <row r="27" customFormat="false" ht="12.75" hidden="false" customHeight="true" outlineLevel="0" collapsed="false">
      <c r="A27" s="5"/>
      <c r="B27" s="5"/>
    </row>
    <row r="28" customFormat="false" ht="12.75" hidden="false" customHeight="true" outlineLevel="0" collapsed="false">
      <c r="A28" s="5"/>
      <c r="B28" s="5"/>
    </row>
    <row r="29" customFormat="false" ht="12.75" hidden="false" customHeight="true" outlineLevel="0" collapsed="false">
      <c r="A29" s="5"/>
      <c r="B29" s="5"/>
    </row>
    <row r="30" customFormat="false" ht="12.75" hidden="false" customHeight="true" outlineLevel="0" collapsed="false">
      <c r="A30" s="5"/>
      <c r="B30" s="5"/>
    </row>
    <row r="31" customFormat="false" ht="12.75" hidden="false" customHeight="true" outlineLevel="0" collapsed="false">
      <c r="A31" s="5"/>
      <c r="B31" s="5"/>
    </row>
    <row r="32" customFormat="false" ht="12.75" hidden="false" customHeight="true" outlineLevel="0" collapsed="false">
      <c r="A32" s="5"/>
      <c r="B32" s="5"/>
    </row>
    <row r="33" customFormat="false" ht="12.75" hidden="false" customHeight="true" outlineLevel="0" collapsed="false">
      <c r="A33" s="5"/>
      <c r="B33" s="5"/>
    </row>
    <row r="34" customFormat="false" ht="12.75" hidden="false" customHeight="true" outlineLevel="0" collapsed="false">
      <c r="A34" s="5"/>
      <c r="B34" s="5"/>
    </row>
    <row r="35" customFormat="false" ht="12.75" hidden="false" customHeight="true" outlineLevel="0" collapsed="false">
      <c r="A35" s="5"/>
      <c r="B35" s="5"/>
    </row>
    <row r="36" customFormat="false" ht="12.75" hidden="false" customHeight="true" outlineLevel="0" collapsed="false">
      <c r="A36" s="5"/>
      <c r="B36" s="5"/>
    </row>
    <row r="37" customFormat="false" ht="12.75" hidden="false" customHeight="true" outlineLevel="0" collapsed="false">
      <c r="A37" s="5"/>
      <c r="B37" s="5"/>
    </row>
    <row r="38" customFormat="false" ht="12.75" hidden="false" customHeight="true" outlineLevel="0" collapsed="false">
      <c r="A38" s="5"/>
      <c r="B38" s="5"/>
    </row>
    <row r="39" customFormat="false" ht="12.75" hidden="false" customHeight="true" outlineLevel="0" collapsed="false">
      <c r="A39" s="5"/>
      <c r="B39" s="5"/>
    </row>
    <row r="40" customFormat="false" ht="12.75" hidden="false" customHeight="true" outlineLevel="0" collapsed="false">
      <c r="A40" s="5"/>
      <c r="B40" s="5"/>
    </row>
    <row r="41" customFormat="false" ht="12.75" hidden="false" customHeight="true" outlineLevel="0" collapsed="false">
      <c r="A41" s="5"/>
      <c r="B41" s="5"/>
    </row>
    <row r="42" customFormat="false" ht="12.75" hidden="false" customHeight="true" outlineLevel="0" collapsed="false">
      <c r="A42" s="5"/>
      <c r="B42" s="5"/>
    </row>
    <row r="43" customFormat="false" ht="12.75" hidden="false" customHeight="true" outlineLevel="0" collapsed="false">
      <c r="A43" s="5"/>
      <c r="B43" s="5"/>
    </row>
    <row r="44" customFormat="false" ht="12.75" hidden="false" customHeight="true" outlineLevel="0" collapsed="false">
      <c r="A44" s="5"/>
      <c r="B44" s="5"/>
    </row>
    <row r="45" customFormat="false" ht="12.75" hidden="false" customHeight="true" outlineLevel="0" collapsed="false">
      <c r="A45" s="5"/>
      <c r="B45" s="5"/>
    </row>
    <row r="46" customFormat="false" ht="12.75" hidden="false" customHeight="true" outlineLevel="0" collapsed="false">
      <c r="A46" s="5"/>
      <c r="B46" s="5"/>
    </row>
    <row r="47" customFormat="false" ht="12.75" hidden="false" customHeight="true" outlineLevel="0" collapsed="false">
      <c r="A47" s="5"/>
      <c r="B47" s="5"/>
    </row>
    <row r="48" customFormat="false" ht="12.75" hidden="false" customHeight="true" outlineLevel="0" collapsed="false">
      <c r="A48" s="5"/>
      <c r="B48" s="5"/>
    </row>
    <row r="49" customFormat="false" ht="12.75" hidden="false" customHeight="true" outlineLevel="0" collapsed="false">
      <c r="A49" s="5"/>
      <c r="B49" s="5"/>
    </row>
    <row r="50" customFormat="false" ht="12.75" hidden="false" customHeight="true" outlineLevel="0" collapsed="false">
      <c r="A50" s="5"/>
      <c r="B50" s="5"/>
    </row>
    <row r="51" customFormat="false" ht="12.75" hidden="false" customHeight="true" outlineLevel="0" collapsed="false">
      <c r="A51" s="5"/>
      <c r="B51" s="5"/>
    </row>
    <row r="52" customFormat="false" ht="12.75" hidden="false" customHeight="true" outlineLevel="0" collapsed="false">
      <c r="A52" s="5"/>
      <c r="B52" s="5"/>
    </row>
    <row r="53" customFormat="false" ht="12.75" hidden="false" customHeight="true" outlineLevel="0" collapsed="false">
      <c r="A53" s="5"/>
      <c r="B53" s="5"/>
    </row>
    <row r="54" customFormat="false" ht="12.75" hidden="false" customHeight="true" outlineLevel="0" collapsed="false">
      <c r="A54" s="5"/>
      <c r="B54" s="5"/>
    </row>
    <row r="55" customFormat="false" ht="12.75" hidden="false" customHeight="true" outlineLevel="0" collapsed="false">
      <c r="A55" s="5"/>
      <c r="B55" s="5"/>
    </row>
    <row r="56" customFormat="false" ht="12.75" hidden="false" customHeight="true" outlineLevel="0" collapsed="false">
      <c r="A56" s="5"/>
      <c r="B56" s="5"/>
    </row>
    <row r="57" customFormat="false" ht="12.75" hidden="false" customHeight="true" outlineLevel="0" collapsed="false">
      <c r="A57" s="5"/>
      <c r="B57" s="5"/>
    </row>
    <row r="58" customFormat="false" ht="12.75" hidden="false" customHeight="true" outlineLevel="0" collapsed="false">
      <c r="A58" s="5"/>
      <c r="B58" s="5"/>
    </row>
    <row r="59" customFormat="false" ht="12.75" hidden="false" customHeight="true" outlineLevel="0" collapsed="false">
      <c r="A59" s="5"/>
      <c r="B59" s="5"/>
    </row>
    <row r="60" customFormat="false" ht="12.75" hidden="false" customHeight="true" outlineLevel="0" collapsed="false">
      <c r="A60" s="5"/>
      <c r="B60" s="5"/>
    </row>
    <row r="61" customFormat="false" ht="12.75" hidden="false" customHeight="true" outlineLevel="0" collapsed="false">
      <c r="A61" s="5"/>
      <c r="B61" s="5"/>
    </row>
    <row r="62" customFormat="false" ht="12.75" hidden="false" customHeight="true" outlineLevel="0" collapsed="false">
      <c r="A62" s="5"/>
      <c r="B62" s="5"/>
    </row>
    <row r="63" customFormat="false" ht="12.75" hidden="false" customHeight="true" outlineLevel="0" collapsed="false">
      <c r="A63" s="5"/>
      <c r="B63" s="5"/>
    </row>
    <row r="64" customFormat="false" ht="12.75" hidden="false" customHeight="true" outlineLevel="0" collapsed="false">
      <c r="A64" s="5"/>
      <c r="B64" s="5"/>
    </row>
    <row r="65" customFormat="false" ht="12.75" hidden="false" customHeight="true" outlineLevel="0" collapsed="false">
      <c r="A65" s="5"/>
      <c r="B65" s="5"/>
    </row>
    <row r="66" customFormat="false" ht="12.75" hidden="false" customHeight="true" outlineLevel="0" collapsed="false">
      <c r="A66" s="5"/>
      <c r="B66" s="5"/>
    </row>
    <row r="67" customFormat="false" ht="12.75" hidden="false" customHeight="true" outlineLevel="0" collapsed="false">
      <c r="A67" s="5"/>
      <c r="B67" s="5"/>
    </row>
    <row r="68" customFormat="false" ht="12.75" hidden="false" customHeight="true" outlineLevel="0" collapsed="false">
      <c r="A68" s="5"/>
      <c r="B68" s="5"/>
    </row>
    <row r="69" customFormat="false" ht="12.75" hidden="false" customHeight="true" outlineLevel="0" collapsed="false">
      <c r="A69" s="5"/>
      <c r="B69" s="5"/>
    </row>
    <row r="70" customFormat="false" ht="12.75" hidden="false" customHeight="true" outlineLevel="0" collapsed="false">
      <c r="A70" s="5"/>
      <c r="B70" s="5"/>
    </row>
    <row r="71" customFormat="false" ht="12.75" hidden="false" customHeight="true" outlineLevel="0" collapsed="false">
      <c r="A71" s="5"/>
      <c r="B71" s="5"/>
    </row>
    <row r="72" customFormat="false" ht="12.75" hidden="false" customHeight="true" outlineLevel="0" collapsed="false">
      <c r="A72" s="5"/>
      <c r="B72" s="5"/>
    </row>
    <row r="73" customFormat="false" ht="12.75" hidden="false" customHeight="true" outlineLevel="0" collapsed="false">
      <c r="A73" s="5"/>
      <c r="B73" s="5"/>
    </row>
    <row r="74" customFormat="false" ht="12.75" hidden="false" customHeight="true" outlineLevel="0" collapsed="false">
      <c r="A74" s="5"/>
      <c r="B74" s="5"/>
    </row>
    <row r="75" customFormat="false" ht="12.75" hidden="false" customHeight="true" outlineLevel="0" collapsed="false">
      <c r="A75" s="5"/>
      <c r="B75" s="5"/>
    </row>
    <row r="76" customFormat="false" ht="12.75" hidden="false" customHeight="true" outlineLevel="0" collapsed="false">
      <c r="A76" s="5"/>
      <c r="B76" s="5"/>
    </row>
    <row r="77" customFormat="false" ht="12.75" hidden="false" customHeight="true" outlineLevel="0" collapsed="false">
      <c r="A77" s="5"/>
      <c r="B77" s="5"/>
    </row>
    <row r="78" customFormat="false" ht="12.75" hidden="false" customHeight="true" outlineLevel="0" collapsed="false">
      <c r="A78" s="5"/>
      <c r="B78" s="5"/>
    </row>
    <row r="79" customFormat="false" ht="12.75" hidden="false" customHeight="true" outlineLevel="0" collapsed="false">
      <c r="A79" s="5"/>
      <c r="B79" s="5"/>
    </row>
    <row r="80" customFormat="false" ht="12.75" hidden="false" customHeight="true" outlineLevel="0" collapsed="false">
      <c r="A80" s="5"/>
      <c r="B80" s="5"/>
    </row>
    <row r="81" customFormat="false" ht="12.75" hidden="false" customHeight="true" outlineLevel="0" collapsed="false">
      <c r="A81" s="5"/>
      <c r="B81" s="5"/>
    </row>
    <row r="82" customFormat="false" ht="12.75" hidden="false" customHeight="true" outlineLevel="0" collapsed="false">
      <c r="A82" s="5"/>
      <c r="B82" s="5"/>
    </row>
    <row r="83" customFormat="false" ht="12.75" hidden="false" customHeight="true" outlineLevel="0" collapsed="false">
      <c r="A83" s="5"/>
      <c r="B83" s="5"/>
    </row>
    <row r="84" customFormat="false" ht="12.75" hidden="false" customHeight="true" outlineLevel="0" collapsed="false">
      <c r="A84" s="5"/>
      <c r="B84" s="5"/>
    </row>
    <row r="85" customFormat="false" ht="12.75" hidden="false" customHeight="true" outlineLevel="0" collapsed="false">
      <c r="A85" s="5"/>
      <c r="B85" s="5"/>
    </row>
    <row r="86" customFormat="false" ht="12.75" hidden="false" customHeight="true" outlineLevel="0" collapsed="false">
      <c r="A86" s="5"/>
      <c r="B86" s="5"/>
    </row>
    <row r="87" customFormat="false" ht="12.75" hidden="false" customHeight="true" outlineLevel="0" collapsed="false">
      <c r="A87" s="5"/>
      <c r="B87" s="5"/>
    </row>
    <row r="88" customFormat="false" ht="12.75" hidden="false" customHeight="true" outlineLevel="0" collapsed="false">
      <c r="A88" s="5"/>
      <c r="B88" s="5"/>
    </row>
    <row r="89" customFormat="false" ht="12.75" hidden="false" customHeight="true" outlineLevel="0" collapsed="false">
      <c r="A89" s="5"/>
      <c r="B89" s="5"/>
    </row>
    <row r="90" customFormat="false" ht="12.75" hidden="false" customHeight="true" outlineLevel="0" collapsed="false">
      <c r="A90" s="5"/>
      <c r="B90" s="5"/>
    </row>
    <row r="91" customFormat="false" ht="12.75" hidden="false" customHeight="true" outlineLevel="0" collapsed="false">
      <c r="A91" s="5"/>
      <c r="B91" s="5"/>
    </row>
    <row r="92" customFormat="false" ht="12.75" hidden="false" customHeight="true" outlineLevel="0" collapsed="false">
      <c r="A92" s="5"/>
      <c r="B92" s="5"/>
    </row>
    <row r="93" customFormat="false" ht="12.75" hidden="false" customHeight="true" outlineLevel="0" collapsed="false">
      <c r="A93" s="5"/>
      <c r="B93" s="5"/>
    </row>
    <row r="94" customFormat="false" ht="12.75" hidden="false" customHeight="true" outlineLevel="0" collapsed="false">
      <c r="A94" s="5"/>
      <c r="B94" s="5"/>
    </row>
    <row r="95" customFormat="false" ht="12.75" hidden="false" customHeight="true" outlineLevel="0" collapsed="false">
      <c r="A95" s="5"/>
      <c r="B95" s="5"/>
    </row>
    <row r="96" customFormat="false" ht="12.75" hidden="false" customHeight="true" outlineLevel="0" collapsed="false">
      <c r="A96" s="5"/>
      <c r="B96" s="5"/>
    </row>
    <row r="97" customFormat="false" ht="12.75" hidden="false" customHeight="true" outlineLevel="0" collapsed="false">
      <c r="A97" s="5"/>
      <c r="B97" s="5"/>
    </row>
    <row r="98" customFormat="false" ht="12.75" hidden="false" customHeight="true" outlineLevel="0" collapsed="false">
      <c r="A98" s="5"/>
      <c r="B98" s="5"/>
    </row>
    <row r="99" customFormat="false" ht="12.75" hidden="false" customHeight="true" outlineLevel="0" collapsed="false">
      <c r="A99" s="5"/>
      <c r="B99" s="5"/>
    </row>
    <row r="100" customFormat="false" ht="12.75" hidden="false" customHeight="true" outlineLevel="0" collapsed="false">
      <c r="A100" s="5"/>
      <c r="B100" s="5"/>
    </row>
    <row r="101" customFormat="false" ht="12.75" hidden="false" customHeight="true" outlineLevel="0" collapsed="false">
      <c r="A101" s="5"/>
      <c r="B101" s="5"/>
    </row>
    <row r="102" customFormat="false" ht="12.75" hidden="false" customHeight="true" outlineLevel="0" collapsed="false">
      <c r="A102" s="5"/>
      <c r="B102" s="5"/>
    </row>
    <row r="103" customFormat="false" ht="12.75" hidden="false" customHeight="true" outlineLevel="0" collapsed="false">
      <c r="A103" s="5"/>
      <c r="B103" s="5"/>
    </row>
    <row r="104" customFormat="false" ht="12.75" hidden="false" customHeight="true" outlineLevel="0" collapsed="false">
      <c r="A104" s="5"/>
      <c r="B104" s="5"/>
    </row>
    <row r="105" customFormat="false" ht="12.75" hidden="false" customHeight="true" outlineLevel="0" collapsed="false">
      <c r="A105" s="5"/>
      <c r="B105" s="5"/>
    </row>
    <row r="106" customFormat="false" ht="12.75" hidden="false" customHeight="true" outlineLevel="0" collapsed="false">
      <c r="A106" s="5"/>
      <c r="B106" s="5"/>
    </row>
    <row r="107" customFormat="false" ht="12.75" hidden="false" customHeight="true" outlineLevel="0" collapsed="false">
      <c r="A107" s="5"/>
      <c r="B107" s="5"/>
    </row>
    <row r="108" customFormat="false" ht="12.75" hidden="false" customHeight="true" outlineLevel="0" collapsed="false">
      <c r="A108" s="5"/>
      <c r="B108" s="5"/>
    </row>
    <row r="109" customFormat="false" ht="12.75" hidden="false" customHeight="true" outlineLevel="0" collapsed="false">
      <c r="A109" s="5"/>
      <c r="B109" s="5"/>
    </row>
    <row r="110" customFormat="false" ht="12.75" hidden="false" customHeight="true" outlineLevel="0" collapsed="false">
      <c r="A110" s="5"/>
      <c r="B110" s="5"/>
    </row>
    <row r="111" customFormat="false" ht="12.75" hidden="false" customHeight="true" outlineLevel="0" collapsed="false">
      <c r="A111" s="5"/>
      <c r="B111" s="5"/>
    </row>
    <row r="112" customFormat="false" ht="12.75" hidden="false" customHeight="true" outlineLevel="0" collapsed="false">
      <c r="A112" s="5"/>
      <c r="B112" s="5"/>
    </row>
    <row r="113" customFormat="false" ht="12.75" hidden="false" customHeight="true" outlineLevel="0" collapsed="false">
      <c r="A113" s="5"/>
      <c r="B113" s="5"/>
    </row>
    <row r="114" customFormat="false" ht="12.75" hidden="false" customHeight="true" outlineLevel="0" collapsed="false">
      <c r="A114" s="5"/>
      <c r="B114" s="5"/>
    </row>
    <row r="115" customFormat="false" ht="12.75" hidden="false" customHeight="true" outlineLevel="0" collapsed="false">
      <c r="A115" s="5"/>
      <c r="B115" s="5"/>
    </row>
    <row r="116" customFormat="false" ht="12.75" hidden="false" customHeight="true" outlineLevel="0" collapsed="false">
      <c r="A116" s="5"/>
      <c r="B116" s="5"/>
    </row>
    <row r="117" customFormat="false" ht="12.75" hidden="false" customHeight="true" outlineLevel="0" collapsed="false">
      <c r="A117" s="5"/>
      <c r="B117" s="5"/>
    </row>
    <row r="118" customFormat="false" ht="12.75" hidden="false" customHeight="true" outlineLevel="0" collapsed="false">
      <c r="A118" s="5"/>
      <c r="B118" s="5"/>
    </row>
    <row r="119" customFormat="false" ht="12.75" hidden="false" customHeight="true" outlineLevel="0" collapsed="false">
      <c r="A119" s="5"/>
      <c r="B119" s="5"/>
    </row>
    <row r="120" customFormat="false" ht="12.75" hidden="false" customHeight="true" outlineLevel="0" collapsed="false">
      <c r="A120" s="5"/>
      <c r="B120" s="5"/>
    </row>
    <row r="121" customFormat="false" ht="12.75" hidden="false" customHeight="true" outlineLevel="0" collapsed="false">
      <c r="A121" s="5"/>
      <c r="B121" s="5"/>
    </row>
    <row r="122" customFormat="false" ht="12.75" hidden="false" customHeight="true" outlineLevel="0" collapsed="false">
      <c r="A122" s="5"/>
      <c r="B122" s="5"/>
    </row>
    <row r="123" customFormat="false" ht="12.75" hidden="false" customHeight="true" outlineLevel="0" collapsed="false">
      <c r="A123" s="5"/>
      <c r="B123" s="5"/>
    </row>
    <row r="124" customFormat="false" ht="12.75" hidden="false" customHeight="true" outlineLevel="0" collapsed="false">
      <c r="A124" s="5"/>
      <c r="B124" s="5"/>
    </row>
    <row r="125" customFormat="false" ht="12.75" hidden="false" customHeight="true" outlineLevel="0" collapsed="false">
      <c r="A125" s="5"/>
      <c r="B125" s="5"/>
    </row>
    <row r="126" customFormat="false" ht="12.75" hidden="false" customHeight="true" outlineLevel="0" collapsed="false">
      <c r="A126" s="5"/>
      <c r="B126" s="5"/>
    </row>
    <row r="127" customFormat="false" ht="12.75" hidden="false" customHeight="true" outlineLevel="0" collapsed="false">
      <c r="A127" s="5"/>
      <c r="B127" s="5"/>
    </row>
    <row r="128" customFormat="false" ht="12.75" hidden="false" customHeight="true" outlineLevel="0" collapsed="false">
      <c r="A128" s="5"/>
      <c r="B128" s="5"/>
    </row>
    <row r="129" customFormat="false" ht="12.75" hidden="false" customHeight="true" outlineLevel="0" collapsed="false">
      <c r="A129" s="5"/>
      <c r="B129" s="5"/>
    </row>
    <row r="130" customFormat="false" ht="12.75" hidden="false" customHeight="true" outlineLevel="0" collapsed="false">
      <c r="A130" s="5"/>
      <c r="B130" s="5"/>
    </row>
    <row r="131" customFormat="false" ht="12.75" hidden="false" customHeight="true" outlineLevel="0" collapsed="false">
      <c r="A131" s="5"/>
      <c r="B131" s="5"/>
    </row>
    <row r="132" customFormat="false" ht="12.75" hidden="false" customHeight="true" outlineLevel="0" collapsed="false">
      <c r="A132" s="5"/>
      <c r="B132" s="5"/>
    </row>
    <row r="133" customFormat="false" ht="12.75" hidden="false" customHeight="true" outlineLevel="0" collapsed="false">
      <c r="A133" s="5"/>
      <c r="B133" s="5"/>
    </row>
    <row r="134" customFormat="false" ht="12.75" hidden="false" customHeight="true" outlineLevel="0" collapsed="false">
      <c r="A134" s="5"/>
      <c r="B134" s="5"/>
    </row>
    <row r="135" customFormat="false" ht="12.75" hidden="false" customHeight="true" outlineLevel="0" collapsed="false">
      <c r="A135" s="5"/>
      <c r="B135" s="5"/>
    </row>
    <row r="136" customFormat="false" ht="12.75" hidden="false" customHeight="true" outlineLevel="0" collapsed="false">
      <c r="A136" s="5"/>
      <c r="B136" s="5"/>
    </row>
    <row r="137" customFormat="false" ht="12.75" hidden="false" customHeight="true" outlineLevel="0" collapsed="false">
      <c r="A137" s="5"/>
      <c r="B137" s="5"/>
    </row>
    <row r="138" customFormat="false" ht="12.75" hidden="false" customHeight="true" outlineLevel="0" collapsed="false">
      <c r="A138" s="5"/>
      <c r="B138" s="5"/>
    </row>
    <row r="139" customFormat="false" ht="12.75" hidden="false" customHeight="true" outlineLevel="0" collapsed="false">
      <c r="A139" s="5"/>
      <c r="B139" s="5"/>
    </row>
    <row r="140" customFormat="false" ht="12.75" hidden="false" customHeight="true" outlineLevel="0" collapsed="false">
      <c r="A140" s="5"/>
      <c r="B140" s="5"/>
    </row>
    <row r="141" customFormat="false" ht="12.75" hidden="false" customHeight="true" outlineLevel="0" collapsed="false">
      <c r="A141" s="5"/>
      <c r="B141" s="5"/>
    </row>
    <row r="142" customFormat="false" ht="12.75" hidden="false" customHeight="true" outlineLevel="0" collapsed="false">
      <c r="A142" s="5"/>
      <c r="B142" s="5"/>
    </row>
    <row r="143" customFormat="false" ht="12.75" hidden="false" customHeight="true" outlineLevel="0" collapsed="false">
      <c r="A143" s="5"/>
      <c r="B143" s="5"/>
    </row>
    <row r="144" customFormat="false" ht="12.75" hidden="false" customHeight="true" outlineLevel="0" collapsed="false">
      <c r="A144" s="5"/>
      <c r="B144" s="5"/>
    </row>
    <row r="145" customFormat="false" ht="12.75" hidden="false" customHeight="true" outlineLevel="0" collapsed="false">
      <c r="A145" s="5"/>
      <c r="B145" s="5"/>
    </row>
    <row r="146" customFormat="false" ht="12.75" hidden="false" customHeight="true" outlineLevel="0" collapsed="false">
      <c r="A146" s="5"/>
      <c r="B146" s="5"/>
    </row>
    <row r="147" customFormat="false" ht="12.75" hidden="false" customHeight="true" outlineLevel="0" collapsed="false">
      <c r="A147" s="5"/>
      <c r="B147" s="5"/>
    </row>
    <row r="148" customFormat="false" ht="12.75" hidden="false" customHeight="true" outlineLevel="0" collapsed="false">
      <c r="A148" s="5"/>
      <c r="B148" s="5"/>
    </row>
    <row r="149" customFormat="false" ht="12.75" hidden="false" customHeight="true" outlineLevel="0" collapsed="false">
      <c r="A149" s="5"/>
      <c r="B149" s="5"/>
    </row>
    <row r="150" customFormat="false" ht="12.75" hidden="false" customHeight="true" outlineLevel="0" collapsed="false">
      <c r="A150" s="5"/>
      <c r="B150" s="5"/>
    </row>
    <row r="151" customFormat="false" ht="12.75" hidden="false" customHeight="true" outlineLevel="0" collapsed="false">
      <c r="A151" s="5"/>
      <c r="B151" s="5"/>
    </row>
    <row r="152" customFormat="false" ht="12.75" hidden="false" customHeight="true" outlineLevel="0" collapsed="false">
      <c r="A152" s="5"/>
      <c r="B152" s="5"/>
    </row>
    <row r="153" customFormat="false" ht="12.75" hidden="false" customHeight="true" outlineLevel="0" collapsed="false">
      <c r="A153" s="5"/>
      <c r="B153" s="5"/>
    </row>
    <row r="154" customFormat="false" ht="12.75" hidden="false" customHeight="true" outlineLevel="0" collapsed="false">
      <c r="A154" s="5"/>
      <c r="B154" s="5"/>
    </row>
    <row r="155" customFormat="false" ht="12.75" hidden="false" customHeight="true" outlineLevel="0" collapsed="false">
      <c r="A155" s="5"/>
      <c r="B155" s="5"/>
    </row>
    <row r="156" customFormat="false" ht="12.75" hidden="false" customHeight="true" outlineLevel="0" collapsed="false">
      <c r="A156" s="5"/>
      <c r="B156" s="5"/>
    </row>
    <row r="157" customFormat="false" ht="12.75" hidden="false" customHeight="true" outlineLevel="0" collapsed="false">
      <c r="A157" s="5"/>
      <c r="B157" s="5"/>
    </row>
    <row r="158" customFormat="false" ht="12.75" hidden="false" customHeight="true" outlineLevel="0" collapsed="false">
      <c r="A158" s="5"/>
      <c r="B158" s="5"/>
    </row>
    <row r="159" customFormat="false" ht="12.75" hidden="false" customHeight="true" outlineLevel="0" collapsed="false">
      <c r="A159" s="5"/>
      <c r="B159" s="5"/>
    </row>
    <row r="160" customFormat="false" ht="12.75" hidden="false" customHeight="true" outlineLevel="0" collapsed="false">
      <c r="A160" s="5"/>
      <c r="B160" s="5"/>
    </row>
    <row r="161" customFormat="false" ht="12.75" hidden="false" customHeight="true" outlineLevel="0" collapsed="false">
      <c r="A161" s="5"/>
      <c r="B161" s="5"/>
    </row>
    <row r="162" customFormat="false" ht="12.75" hidden="false" customHeight="true" outlineLevel="0" collapsed="false">
      <c r="A162" s="5"/>
      <c r="B162" s="5"/>
    </row>
    <row r="163" customFormat="false" ht="12.75" hidden="false" customHeight="true" outlineLevel="0" collapsed="false">
      <c r="A163" s="5"/>
      <c r="B163" s="5"/>
    </row>
    <row r="164" customFormat="false" ht="12.75" hidden="false" customHeight="true" outlineLevel="0" collapsed="false">
      <c r="A164" s="5"/>
      <c r="B164" s="5"/>
    </row>
    <row r="165" customFormat="false" ht="12.75" hidden="false" customHeight="true" outlineLevel="0" collapsed="false">
      <c r="A165" s="5"/>
      <c r="B165" s="5"/>
    </row>
    <row r="166" customFormat="false" ht="12.75" hidden="false" customHeight="true" outlineLevel="0" collapsed="false">
      <c r="A166" s="5"/>
      <c r="B166" s="5"/>
    </row>
    <row r="167" customFormat="false" ht="12.75" hidden="false" customHeight="true" outlineLevel="0" collapsed="false">
      <c r="A167" s="5"/>
      <c r="B167" s="5"/>
    </row>
    <row r="168" customFormat="false" ht="12.75" hidden="false" customHeight="true" outlineLevel="0" collapsed="false">
      <c r="A168" s="5"/>
      <c r="B168" s="5"/>
    </row>
    <row r="169" customFormat="false" ht="12.75" hidden="false" customHeight="true" outlineLevel="0" collapsed="false">
      <c r="A169" s="5"/>
      <c r="B169" s="5"/>
    </row>
    <row r="170" customFormat="false" ht="12.75" hidden="false" customHeight="true" outlineLevel="0" collapsed="false">
      <c r="A170" s="5"/>
      <c r="B170" s="5"/>
    </row>
    <row r="171" customFormat="false" ht="12.75" hidden="false" customHeight="true" outlineLevel="0" collapsed="false">
      <c r="A171" s="5"/>
      <c r="B171" s="5"/>
    </row>
    <row r="172" customFormat="false" ht="12.75" hidden="false" customHeight="true" outlineLevel="0" collapsed="false">
      <c r="A172" s="5"/>
      <c r="B172" s="5"/>
    </row>
    <row r="173" customFormat="false" ht="12.75" hidden="false" customHeight="true" outlineLevel="0" collapsed="false">
      <c r="A173" s="5"/>
      <c r="B173" s="5"/>
    </row>
    <row r="174" customFormat="false" ht="12.75" hidden="false" customHeight="true" outlineLevel="0" collapsed="false">
      <c r="A174" s="5"/>
      <c r="B174" s="5"/>
    </row>
    <row r="175" customFormat="false" ht="12.75" hidden="false" customHeight="true" outlineLevel="0" collapsed="false">
      <c r="A175" s="5"/>
      <c r="B175" s="5"/>
    </row>
    <row r="176" customFormat="false" ht="12.75" hidden="false" customHeight="true" outlineLevel="0" collapsed="false">
      <c r="A176" s="5"/>
      <c r="B176" s="5"/>
    </row>
    <row r="177" customFormat="false" ht="12.75" hidden="false" customHeight="true" outlineLevel="0" collapsed="false">
      <c r="A177" s="5"/>
      <c r="B177" s="5"/>
    </row>
    <row r="178" customFormat="false" ht="12.75" hidden="false" customHeight="true" outlineLevel="0" collapsed="false">
      <c r="A178" s="5"/>
      <c r="B178" s="5"/>
    </row>
    <row r="179" customFormat="false" ht="12.75" hidden="false" customHeight="true" outlineLevel="0" collapsed="false">
      <c r="A179" s="5"/>
      <c r="B179" s="5"/>
    </row>
    <row r="180" customFormat="false" ht="12.75" hidden="false" customHeight="true" outlineLevel="0" collapsed="false">
      <c r="A180" s="5"/>
      <c r="B180" s="5"/>
    </row>
    <row r="181" customFormat="false" ht="12.75" hidden="false" customHeight="true" outlineLevel="0" collapsed="false">
      <c r="A181" s="5"/>
      <c r="B181" s="5"/>
    </row>
    <row r="182" customFormat="false" ht="12.75" hidden="false" customHeight="true" outlineLevel="0" collapsed="false">
      <c r="A182" s="5"/>
      <c r="B182" s="5"/>
    </row>
    <row r="183" customFormat="false" ht="12.75" hidden="false" customHeight="true" outlineLevel="0" collapsed="false">
      <c r="A183" s="5"/>
      <c r="B183" s="5"/>
    </row>
    <row r="184" customFormat="false" ht="12.75" hidden="false" customHeight="true" outlineLevel="0" collapsed="false">
      <c r="A184" s="5"/>
      <c r="B184" s="5"/>
    </row>
    <row r="185" customFormat="false" ht="12.75" hidden="false" customHeight="true" outlineLevel="0" collapsed="false">
      <c r="A185" s="5"/>
      <c r="B185" s="5"/>
    </row>
    <row r="186" customFormat="false" ht="12.75" hidden="false" customHeight="true" outlineLevel="0" collapsed="false">
      <c r="A186" s="5"/>
      <c r="B186" s="5"/>
    </row>
    <row r="187" customFormat="false" ht="12.75" hidden="false" customHeight="true" outlineLevel="0" collapsed="false">
      <c r="A187" s="5"/>
      <c r="B187" s="5"/>
    </row>
    <row r="188" customFormat="false" ht="12.75" hidden="false" customHeight="true" outlineLevel="0" collapsed="false">
      <c r="A188" s="5"/>
      <c r="B188" s="5"/>
    </row>
    <row r="189" customFormat="false" ht="12.75" hidden="false" customHeight="true" outlineLevel="0" collapsed="false">
      <c r="A189" s="5"/>
      <c r="B189" s="5"/>
    </row>
    <row r="190" customFormat="false" ht="12.75" hidden="false" customHeight="true" outlineLevel="0" collapsed="false">
      <c r="A190" s="5"/>
      <c r="B190" s="5"/>
    </row>
    <row r="191" customFormat="false" ht="12.75" hidden="false" customHeight="true" outlineLevel="0" collapsed="false">
      <c r="A191" s="5"/>
      <c r="B191" s="5"/>
    </row>
    <row r="192" customFormat="false" ht="12.75" hidden="false" customHeight="true" outlineLevel="0" collapsed="false">
      <c r="A192" s="5"/>
      <c r="B192" s="5"/>
    </row>
    <row r="193" customFormat="false" ht="12.75" hidden="false" customHeight="true" outlineLevel="0" collapsed="false">
      <c r="A193" s="5"/>
      <c r="B193" s="5"/>
    </row>
    <row r="194" customFormat="false" ht="12.75" hidden="false" customHeight="true" outlineLevel="0" collapsed="false">
      <c r="A194" s="5"/>
      <c r="B194" s="5"/>
    </row>
    <row r="195" customFormat="false" ht="12.75" hidden="false" customHeight="true" outlineLevel="0" collapsed="false">
      <c r="A195" s="5"/>
      <c r="B195" s="5"/>
    </row>
    <row r="196" customFormat="false" ht="12.75" hidden="false" customHeight="true" outlineLevel="0" collapsed="false">
      <c r="A196" s="5"/>
      <c r="B196" s="5"/>
    </row>
    <row r="197" customFormat="false" ht="12.75" hidden="false" customHeight="true" outlineLevel="0" collapsed="false">
      <c r="A197" s="5"/>
      <c r="B197" s="5"/>
    </row>
    <row r="198" customFormat="false" ht="12.75" hidden="false" customHeight="true" outlineLevel="0" collapsed="false">
      <c r="A198" s="5"/>
      <c r="B198" s="5"/>
    </row>
    <row r="199" customFormat="false" ht="12.75" hidden="false" customHeight="true" outlineLevel="0" collapsed="false">
      <c r="A199" s="5"/>
      <c r="B199" s="5"/>
    </row>
    <row r="200" customFormat="false" ht="12.75" hidden="false" customHeight="true" outlineLevel="0" collapsed="false">
      <c r="A200" s="5"/>
      <c r="B200" s="5"/>
    </row>
    <row r="201" customFormat="false" ht="12.75" hidden="false" customHeight="true" outlineLevel="0" collapsed="false">
      <c r="A201" s="5"/>
      <c r="B201" s="5"/>
    </row>
    <row r="202" customFormat="false" ht="12.75" hidden="false" customHeight="true" outlineLevel="0" collapsed="false">
      <c r="A202" s="5"/>
      <c r="B202" s="5"/>
    </row>
    <row r="203" customFormat="false" ht="12.75" hidden="false" customHeight="true" outlineLevel="0" collapsed="false">
      <c r="A203" s="5"/>
      <c r="B203" s="5"/>
    </row>
    <row r="204" customFormat="false" ht="12.75" hidden="false" customHeight="true" outlineLevel="0" collapsed="false">
      <c r="A204" s="5"/>
      <c r="B204" s="5"/>
    </row>
    <row r="205" customFormat="false" ht="12.75" hidden="false" customHeight="true" outlineLevel="0" collapsed="false">
      <c r="A205" s="5"/>
      <c r="B205" s="5"/>
    </row>
    <row r="206" customFormat="false" ht="12.75" hidden="false" customHeight="true" outlineLevel="0" collapsed="false">
      <c r="A206" s="5"/>
      <c r="B206" s="5"/>
    </row>
    <row r="207" customFormat="false" ht="12.75" hidden="false" customHeight="true" outlineLevel="0" collapsed="false">
      <c r="A207" s="5"/>
      <c r="B207" s="5"/>
    </row>
    <row r="208" customFormat="false" ht="12.75" hidden="false" customHeight="true" outlineLevel="0" collapsed="false">
      <c r="A208" s="5"/>
      <c r="B208" s="5"/>
    </row>
    <row r="209" customFormat="false" ht="12.75" hidden="false" customHeight="true" outlineLevel="0" collapsed="false">
      <c r="A209" s="5"/>
      <c r="B209" s="5"/>
    </row>
    <row r="210" customFormat="false" ht="12.75" hidden="false" customHeight="true" outlineLevel="0" collapsed="false">
      <c r="A210" s="5"/>
      <c r="B210" s="5"/>
    </row>
    <row r="211" customFormat="false" ht="12.75" hidden="false" customHeight="true" outlineLevel="0" collapsed="false">
      <c r="A211" s="5"/>
      <c r="B211" s="5"/>
    </row>
    <row r="212" customFormat="false" ht="12.75" hidden="false" customHeight="true" outlineLevel="0" collapsed="false">
      <c r="A212" s="5"/>
      <c r="B212" s="5"/>
    </row>
    <row r="213" customFormat="false" ht="12.75" hidden="false" customHeight="true" outlineLevel="0" collapsed="false">
      <c r="A213" s="5"/>
      <c r="B213" s="5"/>
    </row>
    <row r="214" customFormat="false" ht="12.75" hidden="false" customHeight="true" outlineLevel="0" collapsed="false">
      <c r="A214" s="5"/>
      <c r="B214" s="5"/>
    </row>
    <row r="215" customFormat="false" ht="12.75" hidden="false" customHeight="true" outlineLevel="0" collapsed="false">
      <c r="A215" s="5"/>
      <c r="B215" s="5"/>
    </row>
    <row r="216" customFormat="false" ht="12.75" hidden="false" customHeight="true" outlineLevel="0" collapsed="false">
      <c r="A216" s="5"/>
      <c r="B216" s="5"/>
    </row>
    <row r="217" customFormat="false" ht="12.75" hidden="false" customHeight="true" outlineLevel="0" collapsed="false">
      <c r="A217" s="5"/>
      <c r="B217" s="5"/>
    </row>
    <row r="218" customFormat="false" ht="12.75" hidden="false" customHeight="true" outlineLevel="0" collapsed="false">
      <c r="A218" s="5"/>
      <c r="B218" s="5"/>
    </row>
    <row r="219" customFormat="false" ht="12.75" hidden="false" customHeight="true" outlineLevel="0" collapsed="false">
      <c r="A219" s="5"/>
      <c r="B219" s="5"/>
    </row>
    <row r="220" customFormat="false" ht="12.75" hidden="false" customHeight="true" outlineLevel="0" collapsed="false">
      <c r="A220" s="5"/>
      <c r="B220" s="5"/>
    </row>
    <row r="221" customFormat="false" ht="12.75" hidden="false" customHeight="true" outlineLevel="0" collapsed="false">
      <c r="A221" s="5"/>
      <c r="B221" s="5"/>
    </row>
    <row r="222" customFormat="false" ht="12.75" hidden="false" customHeight="true" outlineLevel="0" collapsed="false">
      <c r="A222" s="5"/>
      <c r="B222" s="5"/>
    </row>
    <row r="223" customFormat="false" ht="12.75" hidden="false" customHeight="true" outlineLevel="0" collapsed="false">
      <c r="A223" s="5"/>
      <c r="B223" s="5"/>
    </row>
    <row r="224" customFormat="false" ht="12.75" hidden="false" customHeight="true" outlineLevel="0" collapsed="false">
      <c r="A224" s="5"/>
      <c r="B224" s="5"/>
    </row>
    <row r="225" customFormat="false" ht="12.75" hidden="false" customHeight="true" outlineLevel="0" collapsed="false">
      <c r="A225" s="5"/>
      <c r="B225" s="5"/>
    </row>
    <row r="226" customFormat="false" ht="12.75" hidden="false" customHeight="true" outlineLevel="0" collapsed="false">
      <c r="A226" s="5"/>
      <c r="B226" s="5"/>
    </row>
    <row r="227" customFormat="false" ht="12.75" hidden="false" customHeight="true" outlineLevel="0" collapsed="false">
      <c r="A227" s="5"/>
      <c r="B227" s="5"/>
    </row>
    <row r="228" customFormat="false" ht="12.75" hidden="false" customHeight="true" outlineLevel="0" collapsed="false">
      <c r="A228" s="5"/>
      <c r="B228" s="5"/>
    </row>
    <row r="229" customFormat="false" ht="12.75" hidden="false" customHeight="true" outlineLevel="0" collapsed="false">
      <c r="A229" s="5"/>
      <c r="B229" s="5"/>
    </row>
    <row r="230" customFormat="false" ht="12.75" hidden="false" customHeight="true" outlineLevel="0" collapsed="false">
      <c r="A230" s="5"/>
      <c r="B230" s="5"/>
    </row>
    <row r="231" customFormat="false" ht="12.75" hidden="false" customHeight="true" outlineLevel="0" collapsed="false">
      <c r="A231" s="5"/>
      <c r="B231" s="5"/>
    </row>
    <row r="232" customFormat="false" ht="12.75" hidden="false" customHeight="true" outlineLevel="0" collapsed="false">
      <c r="A232" s="5"/>
      <c r="B232" s="5"/>
    </row>
    <row r="233" customFormat="false" ht="12.75" hidden="false" customHeight="true" outlineLevel="0" collapsed="false">
      <c r="A233" s="5"/>
      <c r="B233" s="5"/>
    </row>
    <row r="234" customFormat="false" ht="12.75" hidden="false" customHeight="true" outlineLevel="0" collapsed="false">
      <c r="A234" s="5"/>
      <c r="B234" s="5"/>
    </row>
    <row r="235" customFormat="false" ht="12.75" hidden="false" customHeight="true" outlineLevel="0" collapsed="false">
      <c r="A235" s="5"/>
      <c r="B235" s="5"/>
    </row>
    <row r="236" customFormat="false" ht="12.75" hidden="false" customHeight="true" outlineLevel="0" collapsed="false">
      <c r="A236" s="5"/>
      <c r="B236" s="5"/>
    </row>
    <row r="237" customFormat="false" ht="12.75" hidden="false" customHeight="true" outlineLevel="0" collapsed="false">
      <c r="A237" s="5"/>
      <c r="B237" s="5"/>
    </row>
    <row r="238" customFormat="false" ht="12.75" hidden="false" customHeight="true" outlineLevel="0" collapsed="false">
      <c r="A238" s="5"/>
      <c r="B238" s="5"/>
    </row>
    <row r="239" customFormat="false" ht="12.75" hidden="false" customHeight="true" outlineLevel="0" collapsed="false">
      <c r="A239" s="5"/>
      <c r="B239" s="5"/>
    </row>
    <row r="240" customFormat="false" ht="12.75" hidden="false" customHeight="true" outlineLevel="0" collapsed="false">
      <c r="A240" s="5"/>
      <c r="B240" s="5"/>
    </row>
    <row r="241" customFormat="false" ht="12.75" hidden="false" customHeight="true" outlineLevel="0" collapsed="false">
      <c r="A241" s="5"/>
      <c r="B241" s="5"/>
    </row>
    <row r="242" customFormat="false" ht="12.75" hidden="false" customHeight="true" outlineLevel="0" collapsed="false">
      <c r="A242" s="5"/>
      <c r="B242" s="5"/>
    </row>
    <row r="243" customFormat="false" ht="12.75" hidden="false" customHeight="true" outlineLevel="0" collapsed="false">
      <c r="A243" s="5"/>
      <c r="B243" s="5"/>
    </row>
    <row r="244" customFormat="false" ht="12.75" hidden="false" customHeight="true" outlineLevel="0" collapsed="false">
      <c r="A244" s="5"/>
      <c r="B244" s="5"/>
    </row>
    <row r="245" customFormat="false" ht="12.75" hidden="false" customHeight="true" outlineLevel="0" collapsed="false">
      <c r="A245" s="5"/>
      <c r="B245" s="5"/>
    </row>
    <row r="246" customFormat="false" ht="12.75" hidden="false" customHeight="true" outlineLevel="0" collapsed="false">
      <c r="A246" s="5"/>
      <c r="B246" s="5"/>
    </row>
    <row r="247" customFormat="false" ht="12.75" hidden="false" customHeight="true" outlineLevel="0" collapsed="false">
      <c r="A247" s="5"/>
      <c r="B247" s="5"/>
    </row>
    <row r="248" customFormat="false" ht="12.75" hidden="false" customHeight="true" outlineLevel="0" collapsed="false">
      <c r="A248" s="5"/>
      <c r="B248" s="5"/>
    </row>
    <row r="249" customFormat="false" ht="12.75" hidden="false" customHeight="true" outlineLevel="0" collapsed="false">
      <c r="A249" s="5"/>
      <c r="B249" s="5"/>
    </row>
    <row r="250" customFormat="false" ht="12.75" hidden="false" customHeight="true" outlineLevel="0" collapsed="false">
      <c r="A250" s="5"/>
      <c r="B250" s="5"/>
    </row>
    <row r="251" customFormat="false" ht="12.75" hidden="false" customHeight="true" outlineLevel="0" collapsed="false">
      <c r="A251" s="5"/>
      <c r="B251" s="5"/>
    </row>
    <row r="252" customFormat="false" ht="12.75" hidden="false" customHeight="true" outlineLevel="0" collapsed="false">
      <c r="A252" s="5"/>
      <c r="B252" s="5"/>
    </row>
    <row r="253" customFormat="false" ht="12.75" hidden="false" customHeight="true" outlineLevel="0" collapsed="false">
      <c r="A253" s="5"/>
      <c r="B253" s="5"/>
    </row>
    <row r="254" customFormat="false" ht="12.75" hidden="false" customHeight="true" outlineLevel="0" collapsed="false">
      <c r="A254" s="5"/>
      <c r="B254" s="5"/>
    </row>
    <row r="255" customFormat="false" ht="12.75" hidden="false" customHeight="true" outlineLevel="0" collapsed="false">
      <c r="A255" s="5"/>
      <c r="B255" s="5"/>
    </row>
    <row r="256" customFormat="false" ht="12.75" hidden="false" customHeight="true" outlineLevel="0" collapsed="false">
      <c r="A256" s="5"/>
      <c r="B256" s="5"/>
    </row>
    <row r="257" customFormat="false" ht="12.75" hidden="false" customHeight="true" outlineLevel="0" collapsed="false">
      <c r="A257" s="5"/>
      <c r="B257" s="5"/>
    </row>
    <row r="258" customFormat="false" ht="12.75" hidden="false" customHeight="true" outlineLevel="0" collapsed="false">
      <c r="A258" s="5"/>
      <c r="B258" s="5"/>
    </row>
    <row r="259" customFormat="false" ht="12.75" hidden="false" customHeight="true" outlineLevel="0" collapsed="false">
      <c r="A259" s="5"/>
      <c r="B259" s="5"/>
    </row>
    <row r="260" customFormat="false" ht="12.75" hidden="false" customHeight="true" outlineLevel="0" collapsed="false">
      <c r="A260" s="5"/>
      <c r="B260" s="5"/>
    </row>
    <row r="261" customFormat="false" ht="12.75" hidden="false" customHeight="true" outlineLevel="0" collapsed="false">
      <c r="A261" s="5"/>
      <c r="B261" s="5"/>
    </row>
    <row r="262" customFormat="false" ht="12.75" hidden="false" customHeight="true" outlineLevel="0" collapsed="false">
      <c r="A262" s="5"/>
      <c r="B262" s="5"/>
    </row>
    <row r="263" customFormat="false" ht="12.75" hidden="false" customHeight="true" outlineLevel="0" collapsed="false">
      <c r="A263" s="5"/>
      <c r="B263" s="5"/>
    </row>
    <row r="264" customFormat="false" ht="12.75" hidden="false" customHeight="true" outlineLevel="0" collapsed="false">
      <c r="A264" s="5"/>
      <c r="B264" s="5"/>
    </row>
    <row r="265" customFormat="false" ht="12.75" hidden="false" customHeight="true" outlineLevel="0" collapsed="false">
      <c r="A265" s="5"/>
      <c r="B265" s="5"/>
    </row>
    <row r="266" customFormat="false" ht="12.75" hidden="false" customHeight="true" outlineLevel="0" collapsed="false">
      <c r="A266" s="5"/>
      <c r="B266" s="5"/>
    </row>
    <row r="267" customFormat="false" ht="12.75" hidden="false" customHeight="true" outlineLevel="0" collapsed="false">
      <c r="A267" s="5"/>
      <c r="B267" s="5"/>
    </row>
    <row r="268" customFormat="false" ht="12.75" hidden="false" customHeight="true" outlineLevel="0" collapsed="false">
      <c r="A268" s="5"/>
      <c r="B268" s="5"/>
    </row>
    <row r="269" customFormat="false" ht="12.75" hidden="false" customHeight="true" outlineLevel="0" collapsed="false">
      <c r="A269" s="5"/>
      <c r="B269" s="5"/>
    </row>
    <row r="270" customFormat="false" ht="12.75" hidden="false" customHeight="true" outlineLevel="0" collapsed="false">
      <c r="A270" s="5"/>
      <c r="B270" s="5"/>
    </row>
    <row r="271" customFormat="false" ht="12.75" hidden="false" customHeight="true" outlineLevel="0" collapsed="false">
      <c r="A271" s="5"/>
      <c r="B271" s="5"/>
    </row>
    <row r="272" customFormat="false" ht="12.75" hidden="false" customHeight="true" outlineLevel="0" collapsed="false">
      <c r="A272" s="5"/>
      <c r="B272" s="5"/>
    </row>
    <row r="273" customFormat="false" ht="12.75" hidden="false" customHeight="true" outlineLevel="0" collapsed="false">
      <c r="A273" s="5"/>
      <c r="B273" s="5"/>
    </row>
    <row r="274" customFormat="false" ht="12.75" hidden="false" customHeight="true" outlineLevel="0" collapsed="false">
      <c r="A274" s="5"/>
      <c r="B274" s="5"/>
    </row>
    <row r="275" customFormat="false" ht="12.75" hidden="false" customHeight="true" outlineLevel="0" collapsed="false">
      <c r="A275" s="5"/>
      <c r="B275" s="5"/>
    </row>
    <row r="276" customFormat="false" ht="12.75" hidden="false" customHeight="true" outlineLevel="0" collapsed="false">
      <c r="A276" s="5"/>
      <c r="B276" s="5"/>
    </row>
    <row r="277" customFormat="false" ht="12.75" hidden="false" customHeight="true" outlineLevel="0" collapsed="false">
      <c r="A277" s="5"/>
      <c r="B277" s="5"/>
    </row>
    <row r="278" customFormat="false" ht="12.75" hidden="false" customHeight="true" outlineLevel="0" collapsed="false">
      <c r="A278" s="5"/>
      <c r="B278" s="5"/>
    </row>
    <row r="279" customFormat="false" ht="12.75" hidden="false" customHeight="true" outlineLevel="0" collapsed="false">
      <c r="A279" s="5"/>
      <c r="B279" s="5"/>
    </row>
    <row r="280" customFormat="false" ht="12.75" hidden="false" customHeight="true" outlineLevel="0" collapsed="false">
      <c r="A280" s="5"/>
      <c r="B280" s="5"/>
    </row>
    <row r="281" customFormat="false" ht="12.75" hidden="false" customHeight="true" outlineLevel="0" collapsed="false">
      <c r="A281" s="5"/>
      <c r="B281" s="5"/>
    </row>
    <row r="282" customFormat="false" ht="12.75" hidden="false" customHeight="true" outlineLevel="0" collapsed="false">
      <c r="A282" s="5"/>
      <c r="B282" s="5"/>
    </row>
    <row r="283" customFormat="false" ht="12.75" hidden="false" customHeight="true" outlineLevel="0" collapsed="false">
      <c r="A283" s="5"/>
      <c r="B283" s="5"/>
    </row>
    <row r="284" customFormat="false" ht="12.75" hidden="false" customHeight="true" outlineLevel="0" collapsed="false">
      <c r="A284" s="5"/>
      <c r="B284" s="5"/>
    </row>
    <row r="285" customFormat="false" ht="12.75" hidden="false" customHeight="true" outlineLevel="0" collapsed="false">
      <c r="A285" s="5"/>
      <c r="B285" s="5"/>
    </row>
    <row r="286" customFormat="false" ht="12.75" hidden="false" customHeight="true" outlineLevel="0" collapsed="false">
      <c r="A286" s="5"/>
      <c r="B286" s="5"/>
    </row>
    <row r="287" customFormat="false" ht="12.75" hidden="false" customHeight="true" outlineLevel="0" collapsed="false">
      <c r="A287" s="5"/>
      <c r="B287" s="5"/>
    </row>
    <row r="288" customFormat="false" ht="12.75" hidden="false" customHeight="true" outlineLevel="0" collapsed="false">
      <c r="A288" s="5"/>
      <c r="B288" s="5"/>
    </row>
    <row r="289" customFormat="false" ht="12.75" hidden="false" customHeight="true" outlineLevel="0" collapsed="false">
      <c r="A289" s="5"/>
      <c r="B289" s="5"/>
    </row>
    <row r="290" customFormat="false" ht="12.75" hidden="false" customHeight="true" outlineLevel="0" collapsed="false">
      <c r="A290" s="5"/>
      <c r="B290" s="5"/>
    </row>
    <row r="291" customFormat="false" ht="12.75" hidden="false" customHeight="true" outlineLevel="0" collapsed="false">
      <c r="A291" s="5"/>
      <c r="B291" s="5"/>
    </row>
    <row r="292" customFormat="false" ht="12.75" hidden="false" customHeight="true" outlineLevel="0" collapsed="false">
      <c r="A292" s="5"/>
      <c r="B292" s="5"/>
    </row>
    <row r="293" customFormat="false" ht="12.75" hidden="false" customHeight="true" outlineLevel="0" collapsed="false">
      <c r="A293" s="5"/>
      <c r="B293" s="5"/>
    </row>
    <row r="294" customFormat="false" ht="12.75" hidden="false" customHeight="true" outlineLevel="0" collapsed="false">
      <c r="A294" s="5"/>
      <c r="B294" s="5"/>
    </row>
    <row r="295" customFormat="false" ht="12.75" hidden="false" customHeight="true" outlineLevel="0" collapsed="false">
      <c r="A295" s="5"/>
      <c r="B295" s="5"/>
    </row>
    <row r="296" customFormat="false" ht="12.75" hidden="false" customHeight="true" outlineLevel="0" collapsed="false">
      <c r="A296" s="5"/>
      <c r="B296" s="5"/>
    </row>
    <row r="297" customFormat="false" ht="12.75" hidden="false" customHeight="true" outlineLevel="0" collapsed="false">
      <c r="A297" s="5"/>
      <c r="B297" s="5"/>
    </row>
    <row r="298" customFormat="false" ht="12.75" hidden="false" customHeight="true" outlineLevel="0" collapsed="false">
      <c r="A298" s="5"/>
      <c r="B298" s="5"/>
    </row>
    <row r="299" customFormat="false" ht="12.75" hidden="false" customHeight="true" outlineLevel="0" collapsed="false">
      <c r="A299" s="5"/>
      <c r="B299" s="5"/>
    </row>
    <row r="300" customFormat="false" ht="12.75" hidden="false" customHeight="true" outlineLevel="0" collapsed="false">
      <c r="A300" s="5"/>
      <c r="B300" s="5"/>
    </row>
    <row r="301" customFormat="false" ht="12.75" hidden="false" customHeight="true" outlineLevel="0" collapsed="false">
      <c r="A301" s="5"/>
      <c r="B301" s="5"/>
    </row>
    <row r="302" customFormat="false" ht="12.75" hidden="false" customHeight="true" outlineLevel="0" collapsed="false">
      <c r="A302" s="5"/>
      <c r="B302" s="5"/>
    </row>
    <row r="303" customFormat="false" ht="12.75" hidden="false" customHeight="true" outlineLevel="0" collapsed="false">
      <c r="A303" s="5"/>
      <c r="B303" s="5"/>
    </row>
    <row r="304" customFormat="false" ht="12.75" hidden="false" customHeight="true" outlineLevel="0" collapsed="false">
      <c r="A304" s="5"/>
      <c r="B304" s="5"/>
    </row>
    <row r="305" customFormat="false" ht="12.75" hidden="false" customHeight="true" outlineLevel="0" collapsed="false">
      <c r="A305" s="5"/>
      <c r="B305" s="5"/>
    </row>
    <row r="306" customFormat="false" ht="12.75" hidden="false" customHeight="true" outlineLevel="0" collapsed="false">
      <c r="A306" s="5"/>
      <c r="B306" s="5"/>
    </row>
    <row r="307" customFormat="false" ht="12.75" hidden="false" customHeight="true" outlineLevel="0" collapsed="false">
      <c r="A307" s="5"/>
      <c r="B307" s="5"/>
    </row>
    <row r="308" customFormat="false" ht="12.75" hidden="false" customHeight="true" outlineLevel="0" collapsed="false">
      <c r="A308" s="5"/>
      <c r="B308" s="5"/>
    </row>
    <row r="309" customFormat="false" ht="12.75" hidden="false" customHeight="true" outlineLevel="0" collapsed="false">
      <c r="A309" s="5"/>
      <c r="B309" s="5"/>
    </row>
    <row r="310" customFormat="false" ht="12.75" hidden="false" customHeight="true" outlineLevel="0" collapsed="false">
      <c r="A310" s="5"/>
      <c r="B310" s="5"/>
    </row>
    <row r="311" customFormat="false" ht="12.75" hidden="false" customHeight="true" outlineLevel="0" collapsed="false">
      <c r="A311" s="5"/>
      <c r="B311" s="5"/>
    </row>
    <row r="312" customFormat="false" ht="12.75" hidden="false" customHeight="true" outlineLevel="0" collapsed="false">
      <c r="A312" s="5"/>
      <c r="B312" s="5"/>
    </row>
    <row r="313" customFormat="false" ht="12.75" hidden="false" customHeight="true" outlineLevel="0" collapsed="false">
      <c r="A313" s="5"/>
      <c r="B313" s="5"/>
    </row>
    <row r="314" customFormat="false" ht="12.75" hidden="false" customHeight="true" outlineLevel="0" collapsed="false">
      <c r="A314" s="5"/>
      <c r="B314" s="5"/>
    </row>
    <row r="315" customFormat="false" ht="12.75" hidden="false" customHeight="true" outlineLevel="0" collapsed="false">
      <c r="A315" s="5"/>
      <c r="B315" s="5"/>
    </row>
    <row r="316" customFormat="false" ht="12.75" hidden="false" customHeight="true" outlineLevel="0" collapsed="false">
      <c r="A316" s="5"/>
      <c r="B316" s="5"/>
    </row>
    <row r="317" customFormat="false" ht="12.75" hidden="false" customHeight="true" outlineLevel="0" collapsed="false">
      <c r="A317" s="5"/>
      <c r="B317" s="5"/>
    </row>
    <row r="318" customFormat="false" ht="12.75" hidden="false" customHeight="true" outlineLevel="0" collapsed="false">
      <c r="A318" s="5"/>
      <c r="B318" s="5"/>
    </row>
    <row r="319" customFormat="false" ht="12.75" hidden="false" customHeight="true" outlineLevel="0" collapsed="false">
      <c r="A319" s="5"/>
      <c r="B319" s="5"/>
    </row>
    <row r="320" customFormat="false" ht="12.75" hidden="false" customHeight="true" outlineLevel="0" collapsed="false">
      <c r="A320" s="5"/>
      <c r="B320" s="5"/>
    </row>
    <row r="321" customFormat="false" ht="12.75" hidden="false" customHeight="true" outlineLevel="0" collapsed="false">
      <c r="A321" s="5"/>
      <c r="B321" s="5"/>
    </row>
    <row r="322" customFormat="false" ht="12.75" hidden="false" customHeight="true" outlineLevel="0" collapsed="false">
      <c r="A322" s="5"/>
      <c r="B322" s="5"/>
    </row>
    <row r="323" customFormat="false" ht="12.75" hidden="false" customHeight="true" outlineLevel="0" collapsed="false">
      <c r="A323" s="5"/>
      <c r="B323" s="5"/>
    </row>
    <row r="324" customFormat="false" ht="12.75" hidden="false" customHeight="true" outlineLevel="0" collapsed="false">
      <c r="A324" s="5"/>
      <c r="B324" s="5"/>
    </row>
    <row r="325" customFormat="false" ht="12.75" hidden="false" customHeight="true" outlineLevel="0" collapsed="false">
      <c r="A325" s="5"/>
      <c r="B325" s="5"/>
    </row>
    <row r="326" customFormat="false" ht="12.75" hidden="false" customHeight="true" outlineLevel="0" collapsed="false">
      <c r="A326" s="5"/>
      <c r="B326" s="5"/>
    </row>
    <row r="327" customFormat="false" ht="12.75" hidden="false" customHeight="true" outlineLevel="0" collapsed="false">
      <c r="A327" s="5"/>
      <c r="B327" s="5"/>
    </row>
    <row r="328" customFormat="false" ht="12.75" hidden="false" customHeight="true" outlineLevel="0" collapsed="false">
      <c r="A328" s="5"/>
      <c r="B328" s="5"/>
    </row>
    <row r="329" customFormat="false" ht="12.75" hidden="false" customHeight="true" outlineLevel="0" collapsed="false">
      <c r="A329" s="5"/>
      <c r="B329" s="5"/>
    </row>
    <row r="330" customFormat="false" ht="12.75" hidden="false" customHeight="true" outlineLevel="0" collapsed="false">
      <c r="A330" s="5"/>
      <c r="B330" s="5"/>
    </row>
    <row r="331" customFormat="false" ht="12.75" hidden="false" customHeight="true" outlineLevel="0" collapsed="false">
      <c r="A331" s="5"/>
      <c r="B331" s="5"/>
    </row>
    <row r="332" customFormat="false" ht="12.75" hidden="false" customHeight="true" outlineLevel="0" collapsed="false">
      <c r="A332" s="5"/>
      <c r="B332" s="5"/>
    </row>
    <row r="333" customFormat="false" ht="12.75" hidden="false" customHeight="true" outlineLevel="0" collapsed="false">
      <c r="A333" s="5"/>
      <c r="B333" s="5"/>
    </row>
    <row r="334" customFormat="false" ht="12.75" hidden="false" customHeight="true" outlineLevel="0" collapsed="false">
      <c r="A334" s="5"/>
      <c r="B334" s="5"/>
    </row>
    <row r="335" customFormat="false" ht="12.75" hidden="false" customHeight="true" outlineLevel="0" collapsed="false">
      <c r="A335" s="5"/>
      <c r="B335" s="5"/>
    </row>
    <row r="336" customFormat="false" ht="12.75" hidden="false" customHeight="true" outlineLevel="0" collapsed="false">
      <c r="A336" s="5"/>
      <c r="B336" s="5"/>
    </row>
    <row r="337" customFormat="false" ht="12.75" hidden="false" customHeight="true" outlineLevel="0" collapsed="false">
      <c r="A337" s="5"/>
      <c r="B337" s="5"/>
    </row>
    <row r="338" customFormat="false" ht="12.75" hidden="false" customHeight="true" outlineLevel="0" collapsed="false">
      <c r="A338" s="5"/>
      <c r="B338" s="5"/>
    </row>
    <row r="339" customFormat="false" ht="12.75" hidden="false" customHeight="true" outlineLevel="0" collapsed="false">
      <c r="A339" s="5"/>
      <c r="B339" s="5"/>
    </row>
    <row r="340" customFormat="false" ht="12.75" hidden="false" customHeight="true" outlineLevel="0" collapsed="false">
      <c r="A340" s="5"/>
      <c r="B340" s="5"/>
    </row>
    <row r="341" customFormat="false" ht="12.75" hidden="false" customHeight="true" outlineLevel="0" collapsed="false">
      <c r="A341" s="5"/>
      <c r="B341" s="5"/>
    </row>
    <row r="342" customFormat="false" ht="12.75" hidden="false" customHeight="true" outlineLevel="0" collapsed="false">
      <c r="A342" s="5"/>
      <c r="B342" s="5"/>
    </row>
    <row r="343" customFormat="false" ht="12.75" hidden="false" customHeight="true" outlineLevel="0" collapsed="false">
      <c r="A343" s="5"/>
      <c r="B343" s="5"/>
    </row>
    <row r="344" customFormat="false" ht="12.75" hidden="false" customHeight="true" outlineLevel="0" collapsed="false">
      <c r="A344" s="5"/>
      <c r="B344" s="5"/>
    </row>
    <row r="345" customFormat="false" ht="12.75" hidden="false" customHeight="true" outlineLevel="0" collapsed="false">
      <c r="A345" s="5"/>
      <c r="B345" s="5"/>
    </row>
    <row r="346" customFormat="false" ht="12.75" hidden="false" customHeight="true" outlineLevel="0" collapsed="false">
      <c r="A346" s="5"/>
      <c r="B346" s="5"/>
    </row>
    <row r="347" customFormat="false" ht="12.75" hidden="false" customHeight="true" outlineLevel="0" collapsed="false">
      <c r="A347" s="5"/>
      <c r="B347" s="5"/>
    </row>
    <row r="348" customFormat="false" ht="12.75" hidden="false" customHeight="true" outlineLevel="0" collapsed="false">
      <c r="A348" s="5"/>
      <c r="B348" s="5"/>
    </row>
    <row r="349" customFormat="false" ht="12.75" hidden="false" customHeight="true" outlineLevel="0" collapsed="false">
      <c r="A349" s="5"/>
      <c r="B349" s="5"/>
    </row>
    <row r="350" customFormat="false" ht="12.75" hidden="false" customHeight="true" outlineLevel="0" collapsed="false">
      <c r="A350" s="5"/>
      <c r="B350" s="5"/>
    </row>
    <row r="351" customFormat="false" ht="12.75" hidden="false" customHeight="true" outlineLevel="0" collapsed="false">
      <c r="A351" s="5"/>
      <c r="B351" s="5"/>
    </row>
    <row r="352" customFormat="false" ht="12.75" hidden="false" customHeight="true" outlineLevel="0" collapsed="false">
      <c r="A352" s="5"/>
      <c r="B352" s="5"/>
    </row>
    <row r="353" customFormat="false" ht="12.75" hidden="false" customHeight="true" outlineLevel="0" collapsed="false">
      <c r="A353" s="5"/>
      <c r="B353" s="5"/>
    </row>
    <row r="354" customFormat="false" ht="12.75" hidden="false" customHeight="true" outlineLevel="0" collapsed="false">
      <c r="A354" s="5"/>
      <c r="B354" s="5"/>
    </row>
    <row r="355" customFormat="false" ht="12.75" hidden="false" customHeight="true" outlineLevel="0" collapsed="false">
      <c r="A355" s="5"/>
      <c r="B355" s="5"/>
    </row>
    <row r="356" customFormat="false" ht="12.75" hidden="false" customHeight="true" outlineLevel="0" collapsed="false">
      <c r="A356" s="5"/>
      <c r="B356" s="5"/>
    </row>
    <row r="357" customFormat="false" ht="12.75" hidden="false" customHeight="true" outlineLevel="0" collapsed="false">
      <c r="A357" s="5"/>
      <c r="B357" s="5"/>
    </row>
    <row r="358" customFormat="false" ht="12.75" hidden="false" customHeight="true" outlineLevel="0" collapsed="false">
      <c r="A358" s="5"/>
      <c r="B358" s="5"/>
    </row>
    <row r="359" customFormat="false" ht="12.75" hidden="false" customHeight="true" outlineLevel="0" collapsed="false">
      <c r="A359" s="5"/>
      <c r="B359" s="5"/>
    </row>
    <row r="360" customFormat="false" ht="12.75" hidden="false" customHeight="true" outlineLevel="0" collapsed="false">
      <c r="A360" s="5"/>
      <c r="B360" s="5"/>
    </row>
    <row r="361" customFormat="false" ht="12.75" hidden="false" customHeight="true" outlineLevel="0" collapsed="false">
      <c r="A361" s="5"/>
      <c r="B361" s="5"/>
    </row>
    <row r="362" customFormat="false" ht="12.75" hidden="false" customHeight="true" outlineLevel="0" collapsed="false">
      <c r="A362" s="5"/>
      <c r="B362" s="5"/>
    </row>
    <row r="363" customFormat="false" ht="12.75" hidden="false" customHeight="true" outlineLevel="0" collapsed="false">
      <c r="A363" s="5"/>
      <c r="B363" s="5"/>
    </row>
    <row r="364" customFormat="false" ht="12.75" hidden="false" customHeight="true" outlineLevel="0" collapsed="false">
      <c r="A364" s="5"/>
      <c r="B364" s="5"/>
    </row>
    <row r="365" customFormat="false" ht="12.75" hidden="false" customHeight="true" outlineLevel="0" collapsed="false">
      <c r="A365" s="5"/>
      <c r="B365" s="5"/>
    </row>
    <row r="366" customFormat="false" ht="12.75" hidden="false" customHeight="true" outlineLevel="0" collapsed="false">
      <c r="A366" s="5"/>
      <c r="B366" s="5"/>
    </row>
    <row r="367" customFormat="false" ht="12.75" hidden="false" customHeight="true" outlineLevel="0" collapsed="false">
      <c r="A367" s="5"/>
      <c r="B367" s="5"/>
    </row>
    <row r="368" customFormat="false" ht="12.75" hidden="false" customHeight="true" outlineLevel="0" collapsed="false">
      <c r="A368" s="5"/>
      <c r="B368" s="5"/>
    </row>
    <row r="369" customFormat="false" ht="12.75" hidden="false" customHeight="true" outlineLevel="0" collapsed="false">
      <c r="A369" s="5"/>
      <c r="B369" s="5"/>
    </row>
    <row r="370" customFormat="false" ht="12.75" hidden="false" customHeight="true" outlineLevel="0" collapsed="false">
      <c r="A370" s="5"/>
      <c r="B370" s="5"/>
    </row>
    <row r="371" customFormat="false" ht="12.75" hidden="false" customHeight="true" outlineLevel="0" collapsed="false">
      <c r="A371" s="5"/>
      <c r="B371" s="5"/>
    </row>
    <row r="372" customFormat="false" ht="12.75" hidden="false" customHeight="true" outlineLevel="0" collapsed="false">
      <c r="A372" s="5"/>
      <c r="B372" s="5"/>
    </row>
    <row r="373" customFormat="false" ht="12.75" hidden="false" customHeight="true" outlineLevel="0" collapsed="false">
      <c r="A373" s="5"/>
      <c r="B373" s="5"/>
    </row>
    <row r="374" customFormat="false" ht="12.75" hidden="false" customHeight="true" outlineLevel="0" collapsed="false">
      <c r="A374" s="5"/>
      <c r="B374" s="5"/>
    </row>
    <row r="375" customFormat="false" ht="12.75" hidden="false" customHeight="true" outlineLevel="0" collapsed="false">
      <c r="A375" s="5"/>
      <c r="B375" s="5"/>
    </row>
    <row r="376" customFormat="false" ht="12.75" hidden="false" customHeight="true" outlineLevel="0" collapsed="false">
      <c r="A376" s="5"/>
      <c r="B376" s="5"/>
    </row>
    <row r="377" customFormat="false" ht="12.75" hidden="false" customHeight="true" outlineLevel="0" collapsed="false">
      <c r="A377" s="5"/>
      <c r="B377" s="5"/>
    </row>
    <row r="378" customFormat="false" ht="12.75" hidden="false" customHeight="true" outlineLevel="0" collapsed="false">
      <c r="A378" s="5"/>
      <c r="B378" s="5"/>
    </row>
    <row r="379" customFormat="false" ht="12.75" hidden="false" customHeight="true" outlineLevel="0" collapsed="false">
      <c r="A379" s="5"/>
      <c r="B379" s="5"/>
    </row>
    <row r="380" customFormat="false" ht="12.75" hidden="false" customHeight="true" outlineLevel="0" collapsed="false">
      <c r="A380" s="5"/>
      <c r="B380" s="5"/>
    </row>
    <row r="381" customFormat="false" ht="12.75" hidden="false" customHeight="true" outlineLevel="0" collapsed="false">
      <c r="A381" s="5"/>
      <c r="B381" s="5"/>
    </row>
    <row r="382" customFormat="false" ht="12.75" hidden="false" customHeight="true" outlineLevel="0" collapsed="false">
      <c r="A382" s="5"/>
      <c r="B382" s="5"/>
    </row>
    <row r="383" customFormat="false" ht="12.75" hidden="false" customHeight="true" outlineLevel="0" collapsed="false">
      <c r="A383" s="5"/>
      <c r="B383" s="5"/>
    </row>
    <row r="384" customFormat="false" ht="12.75" hidden="false" customHeight="true" outlineLevel="0" collapsed="false">
      <c r="A384" s="5"/>
      <c r="B384" s="5"/>
    </row>
    <row r="385" customFormat="false" ht="12.75" hidden="false" customHeight="true" outlineLevel="0" collapsed="false">
      <c r="A385" s="5"/>
      <c r="B385" s="5"/>
    </row>
    <row r="386" customFormat="false" ht="12.75" hidden="false" customHeight="true" outlineLevel="0" collapsed="false">
      <c r="A386" s="5"/>
      <c r="B386" s="5"/>
    </row>
    <row r="387" customFormat="false" ht="12.75" hidden="false" customHeight="true" outlineLevel="0" collapsed="false">
      <c r="A387" s="5"/>
      <c r="B387" s="5"/>
    </row>
    <row r="388" customFormat="false" ht="12.75" hidden="false" customHeight="true" outlineLevel="0" collapsed="false">
      <c r="A388" s="5"/>
      <c r="B388" s="5"/>
    </row>
    <row r="389" customFormat="false" ht="12.75" hidden="false" customHeight="true" outlineLevel="0" collapsed="false">
      <c r="A389" s="5"/>
      <c r="B389" s="5"/>
    </row>
    <row r="390" customFormat="false" ht="12.75" hidden="false" customHeight="true" outlineLevel="0" collapsed="false">
      <c r="A390" s="5"/>
      <c r="B390" s="5"/>
    </row>
    <row r="391" customFormat="false" ht="12.75" hidden="false" customHeight="true" outlineLevel="0" collapsed="false">
      <c r="A391" s="5"/>
      <c r="B391" s="5"/>
    </row>
    <row r="392" customFormat="false" ht="12.75" hidden="false" customHeight="true" outlineLevel="0" collapsed="false">
      <c r="A392" s="5"/>
      <c r="B392" s="5"/>
    </row>
    <row r="393" customFormat="false" ht="12.75" hidden="false" customHeight="true" outlineLevel="0" collapsed="false">
      <c r="A393" s="5"/>
      <c r="B393" s="5"/>
    </row>
    <row r="394" customFormat="false" ht="12.75" hidden="false" customHeight="true" outlineLevel="0" collapsed="false">
      <c r="A394" s="5"/>
      <c r="B394" s="5"/>
    </row>
    <row r="395" customFormat="false" ht="12.75" hidden="false" customHeight="true" outlineLevel="0" collapsed="false">
      <c r="A395" s="5"/>
      <c r="B395" s="5"/>
    </row>
    <row r="396" customFormat="false" ht="12.75" hidden="false" customHeight="true" outlineLevel="0" collapsed="false">
      <c r="A396" s="5"/>
      <c r="B396" s="5"/>
    </row>
    <row r="397" customFormat="false" ht="12.75" hidden="false" customHeight="true" outlineLevel="0" collapsed="false">
      <c r="A397" s="5"/>
      <c r="B397" s="5"/>
    </row>
    <row r="398" customFormat="false" ht="12.75" hidden="false" customHeight="true" outlineLevel="0" collapsed="false">
      <c r="A398" s="5"/>
      <c r="B398" s="5"/>
    </row>
    <row r="399" customFormat="false" ht="12.75" hidden="false" customHeight="true" outlineLevel="0" collapsed="false">
      <c r="A399" s="5"/>
      <c r="B399" s="5"/>
    </row>
    <row r="400" customFormat="false" ht="12.75" hidden="false" customHeight="true" outlineLevel="0" collapsed="false">
      <c r="A400" s="5"/>
      <c r="B400" s="5"/>
    </row>
    <row r="401" customFormat="false" ht="12.75" hidden="false" customHeight="true" outlineLevel="0" collapsed="false">
      <c r="A401" s="5"/>
      <c r="B401" s="5"/>
    </row>
    <row r="402" customFormat="false" ht="12.75" hidden="false" customHeight="true" outlineLevel="0" collapsed="false">
      <c r="A402" s="5"/>
      <c r="B402" s="5"/>
    </row>
    <row r="403" customFormat="false" ht="12.75" hidden="false" customHeight="true" outlineLevel="0" collapsed="false">
      <c r="A403" s="5"/>
      <c r="B403" s="5"/>
    </row>
    <row r="404" customFormat="false" ht="12.75" hidden="false" customHeight="true" outlineLevel="0" collapsed="false">
      <c r="A404" s="5"/>
      <c r="B404" s="5"/>
    </row>
    <row r="405" customFormat="false" ht="12.75" hidden="false" customHeight="true" outlineLevel="0" collapsed="false">
      <c r="A405" s="5"/>
      <c r="B405" s="5"/>
    </row>
    <row r="406" customFormat="false" ht="12.75" hidden="false" customHeight="true" outlineLevel="0" collapsed="false">
      <c r="A406" s="5"/>
      <c r="B406" s="5"/>
    </row>
    <row r="407" customFormat="false" ht="12.75" hidden="false" customHeight="true" outlineLevel="0" collapsed="false">
      <c r="A407" s="5"/>
      <c r="B407" s="5"/>
    </row>
    <row r="408" customFormat="false" ht="12.75" hidden="false" customHeight="true" outlineLevel="0" collapsed="false">
      <c r="A408" s="5"/>
      <c r="B408" s="5"/>
    </row>
    <row r="409" customFormat="false" ht="12.75" hidden="false" customHeight="true" outlineLevel="0" collapsed="false">
      <c r="A409" s="5"/>
      <c r="B409" s="5"/>
    </row>
    <row r="410" customFormat="false" ht="12.75" hidden="false" customHeight="true" outlineLevel="0" collapsed="false">
      <c r="A410" s="5"/>
      <c r="B410" s="5"/>
    </row>
    <row r="411" customFormat="false" ht="12.75" hidden="false" customHeight="true" outlineLevel="0" collapsed="false">
      <c r="A411" s="5"/>
      <c r="B411" s="5"/>
    </row>
    <row r="412" customFormat="false" ht="12.75" hidden="false" customHeight="true" outlineLevel="0" collapsed="false">
      <c r="A412" s="5"/>
      <c r="B412" s="5"/>
    </row>
    <row r="413" customFormat="false" ht="12.75" hidden="false" customHeight="true" outlineLevel="0" collapsed="false">
      <c r="A413" s="5"/>
      <c r="B413" s="5"/>
    </row>
    <row r="414" customFormat="false" ht="12.75" hidden="false" customHeight="true" outlineLevel="0" collapsed="false">
      <c r="A414" s="5"/>
      <c r="B414" s="5"/>
    </row>
    <row r="415" customFormat="false" ht="12.75" hidden="false" customHeight="true" outlineLevel="0" collapsed="false">
      <c r="A415" s="5"/>
      <c r="B415" s="5"/>
    </row>
    <row r="416" customFormat="false" ht="12.75" hidden="false" customHeight="true" outlineLevel="0" collapsed="false">
      <c r="A416" s="5"/>
      <c r="B416" s="5"/>
    </row>
    <row r="417" customFormat="false" ht="12.75" hidden="false" customHeight="true" outlineLevel="0" collapsed="false">
      <c r="A417" s="5"/>
      <c r="B417" s="5"/>
    </row>
    <row r="418" customFormat="false" ht="12.75" hidden="false" customHeight="true" outlineLevel="0" collapsed="false">
      <c r="A418" s="5"/>
      <c r="B418" s="5"/>
    </row>
    <row r="419" customFormat="false" ht="12.75" hidden="false" customHeight="true" outlineLevel="0" collapsed="false">
      <c r="A419" s="5"/>
      <c r="B419" s="5"/>
    </row>
    <row r="420" customFormat="false" ht="12.75" hidden="false" customHeight="true" outlineLevel="0" collapsed="false">
      <c r="A420" s="5"/>
      <c r="B420" s="5"/>
    </row>
    <row r="421" customFormat="false" ht="12.75" hidden="false" customHeight="true" outlineLevel="0" collapsed="false">
      <c r="A421" s="5"/>
      <c r="B421" s="5"/>
    </row>
    <row r="422" customFormat="false" ht="12.75" hidden="false" customHeight="true" outlineLevel="0" collapsed="false">
      <c r="A422" s="5"/>
      <c r="B422" s="5"/>
    </row>
    <row r="423" customFormat="false" ht="12.75" hidden="false" customHeight="true" outlineLevel="0" collapsed="false">
      <c r="A423" s="5"/>
      <c r="B423" s="5"/>
    </row>
    <row r="424" customFormat="false" ht="12.75" hidden="false" customHeight="true" outlineLevel="0" collapsed="false">
      <c r="A424" s="5"/>
      <c r="B424" s="5"/>
    </row>
    <row r="425" customFormat="false" ht="12.75" hidden="false" customHeight="true" outlineLevel="0" collapsed="false">
      <c r="A425" s="5"/>
      <c r="B425" s="5"/>
    </row>
    <row r="426" customFormat="false" ht="12.75" hidden="false" customHeight="true" outlineLevel="0" collapsed="false">
      <c r="A426" s="5"/>
      <c r="B426" s="5"/>
    </row>
    <row r="427" customFormat="false" ht="12.75" hidden="false" customHeight="true" outlineLevel="0" collapsed="false">
      <c r="A427" s="5"/>
      <c r="B427" s="5"/>
    </row>
    <row r="428" customFormat="false" ht="12.75" hidden="false" customHeight="true" outlineLevel="0" collapsed="false">
      <c r="A428" s="5"/>
      <c r="B428" s="5"/>
    </row>
    <row r="429" customFormat="false" ht="12.75" hidden="false" customHeight="true" outlineLevel="0" collapsed="false">
      <c r="A429" s="5"/>
      <c r="B429" s="5"/>
    </row>
    <row r="430" customFormat="false" ht="12.75" hidden="false" customHeight="true" outlineLevel="0" collapsed="false">
      <c r="A430" s="5"/>
      <c r="B430" s="5"/>
    </row>
    <row r="431" customFormat="false" ht="12.75" hidden="false" customHeight="true" outlineLevel="0" collapsed="false">
      <c r="A431" s="5"/>
      <c r="B431" s="5"/>
    </row>
    <row r="432" customFormat="false" ht="12.75" hidden="false" customHeight="true" outlineLevel="0" collapsed="false">
      <c r="A432" s="5"/>
      <c r="B432" s="5"/>
    </row>
    <row r="433" customFormat="false" ht="12.75" hidden="false" customHeight="true" outlineLevel="0" collapsed="false">
      <c r="A433" s="5"/>
      <c r="B433" s="5"/>
    </row>
    <row r="434" customFormat="false" ht="12.75" hidden="false" customHeight="true" outlineLevel="0" collapsed="false">
      <c r="A434" s="5"/>
      <c r="B434" s="5"/>
    </row>
    <row r="435" customFormat="false" ht="12.75" hidden="false" customHeight="true" outlineLevel="0" collapsed="false">
      <c r="A435" s="5"/>
      <c r="B435" s="5"/>
    </row>
    <row r="436" customFormat="false" ht="12.75" hidden="false" customHeight="true" outlineLevel="0" collapsed="false">
      <c r="A436" s="5"/>
      <c r="B436" s="5"/>
    </row>
    <row r="437" customFormat="false" ht="12.75" hidden="false" customHeight="true" outlineLevel="0" collapsed="false">
      <c r="A437" s="5"/>
      <c r="B437" s="5"/>
    </row>
    <row r="438" customFormat="false" ht="12.75" hidden="false" customHeight="true" outlineLevel="0" collapsed="false">
      <c r="A438" s="5"/>
      <c r="B438" s="5"/>
    </row>
    <row r="439" customFormat="false" ht="12.75" hidden="false" customHeight="true" outlineLevel="0" collapsed="false">
      <c r="A439" s="5"/>
      <c r="B439" s="5"/>
    </row>
    <row r="440" customFormat="false" ht="12.75" hidden="false" customHeight="true" outlineLevel="0" collapsed="false">
      <c r="A440" s="5"/>
      <c r="B440" s="5"/>
    </row>
    <row r="441" customFormat="false" ht="12.75" hidden="false" customHeight="true" outlineLevel="0" collapsed="false">
      <c r="A441" s="5"/>
      <c r="B441" s="5"/>
    </row>
    <row r="442" customFormat="false" ht="12.75" hidden="false" customHeight="true" outlineLevel="0" collapsed="false">
      <c r="A442" s="5"/>
      <c r="B442" s="5"/>
    </row>
    <row r="443" customFormat="false" ht="12.75" hidden="false" customHeight="true" outlineLevel="0" collapsed="false">
      <c r="A443" s="5"/>
      <c r="B443" s="5"/>
    </row>
    <row r="444" customFormat="false" ht="12.75" hidden="false" customHeight="true" outlineLevel="0" collapsed="false">
      <c r="A444" s="5"/>
      <c r="B444" s="5"/>
    </row>
    <row r="445" customFormat="false" ht="12.75" hidden="false" customHeight="true" outlineLevel="0" collapsed="false">
      <c r="A445" s="5"/>
      <c r="B445" s="5"/>
    </row>
    <row r="446" customFormat="false" ht="12.75" hidden="false" customHeight="true" outlineLevel="0" collapsed="false">
      <c r="A446" s="5"/>
      <c r="B446" s="5"/>
    </row>
    <row r="447" customFormat="false" ht="12.75" hidden="false" customHeight="true" outlineLevel="0" collapsed="false">
      <c r="A447" s="5"/>
      <c r="B447" s="5"/>
    </row>
    <row r="448" customFormat="false" ht="12.75" hidden="false" customHeight="true" outlineLevel="0" collapsed="false">
      <c r="A448" s="5"/>
      <c r="B448" s="5"/>
    </row>
    <row r="449" customFormat="false" ht="12.75" hidden="false" customHeight="true" outlineLevel="0" collapsed="false">
      <c r="A449" s="5"/>
      <c r="B449" s="5"/>
    </row>
    <row r="450" customFormat="false" ht="12.75" hidden="false" customHeight="true" outlineLevel="0" collapsed="false">
      <c r="A450" s="5"/>
      <c r="B450" s="5"/>
    </row>
    <row r="451" customFormat="false" ht="12.75" hidden="false" customHeight="true" outlineLevel="0" collapsed="false">
      <c r="A451" s="5"/>
      <c r="B451" s="5"/>
    </row>
    <row r="452" customFormat="false" ht="12.75" hidden="false" customHeight="true" outlineLevel="0" collapsed="false">
      <c r="A452" s="5"/>
      <c r="B452" s="5"/>
    </row>
    <row r="453" customFormat="false" ht="12.75" hidden="false" customHeight="true" outlineLevel="0" collapsed="false">
      <c r="A453" s="5"/>
      <c r="B453" s="5"/>
    </row>
    <row r="454" customFormat="false" ht="12.75" hidden="false" customHeight="true" outlineLevel="0" collapsed="false">
      <c r="A454" s="5"/>
      <c r="B454" s="5"/>
    </row>
    <row r="455" customFormat="false" ht="12.75" hidden="false" customHeight="true" outlineLevel="0" collapsed="false">
      <c r="A455" s="5"/>
      <c r="B455" s="5"/>
    </row>
    <row r="456" customFormat="false" ht="12.75" hidden="false" customHeight="true" outlineLevel="0" collapsed="false">
      <c r="A456" s="5"/>
      <c r="B456" s="5"/>
    </row>
    <row r="457" customFormat="false" ht="12.75" hidden="false" customHeight="true" outlineLevel="0" collapsed="false">
      <c r="A457" s="5"/>
      <c r="B457" s="5"/>
    </row>
    <row r="458" customFormat="false" ht="12.75" hidden="false" customHeight="true" outlineLevel="0" collapsed="false">
      <c r="A458" s="5"/>
      <c r="B458" s="5"/>
    </row>
    <row r="459" customFormat="false" ht="12.75" hidden="false" customHeight="true" outlineLevel="0" collapsed="false">
      <c r="A459" s="5"/>
      <c r="B459" s="5"/>
    </row>
    <row r="460" customFormat="false" ht="12.75" hidden="false" customHeight="true" outlineLevel="0" collapsed="false">
      <c r="A460" s="5"/>
      <c r="B460" s="5"/>
    </row>
    <row r="461" customFormat="false" ht="12.75" hidden="false" customHeight="true" outlineLevel="0" collapsed="false">
      <c r="A461" s="5"/>
      <c r="B461" s="5"/>
    </row>
    <row r="462" customFormat="false" ht="12.75" hidden="false" customHeight="true" outlineLevel="0" collapsed="false">
      <c r="A462" s="5"/>
      <c r="B462" s="5"/>
    </row>
    <row r="463" customFormat="false" ht="12.75" hidden="false" customHeight="true" outlineLevel="0" collapsed="false">
      <c r="A463" s="5"/>
      <c r="B463" s="5"/>
    </row>
    <row r="464" customFormat="false" ht="12.75" hidden="false" customHeight="true" outlineLevel="0" collapsed="false">
      <c r="A464" s="5"/>
      <c r="B464" s="5"/>
    </row>
    <row r="465" customFormat="false" ht="12.75" hidden="false" customHeight="true" outlineLevel="0" collapsed="false">
      <c r="A465" s="5"/>
      <c r="B465" s="5"/>
    </row>
    <row r="466" customFormat="false" ht="12.75" hidden="false" customHeight="true" outlineLevel="0" collapsed="false">
      <c r="A466" s="5"/>
      <c r="B466" s="5"/>
    </row>
    <row r="467" customFormat="false" ht="12.75" hidden="false" customHeight="true" outlineLevel="0" collapsed="false">
      <c r="A467" s="5"/>
      <c r="B467" s="5"/>
    </row>
    <row r="468" customFormat="false" ht="12.75" hidden="false" customHeight="true" outlineLevel="0" collapsed="false">
      <c r="A468" s="5"/>
      <c r="B468" s="5"/>
    </row>
    <row r="469" customFormat="false" ht="12.75" hidden="false" customHeight="true" outlineLevel="0" collapsed="false">
      <c r="A469" s="5"/>
      <c r="B469" s="5"/>
    </row>
    <row r="470" customFormat="false" ht="12.75" hidden="false" customHeight="true" outlineLevel="0" collapsed="false">
      <c r="A470" s="5"/>
      <c r="B470" s="5"/>
    </row>
    <row r="471" customFormat="false" ht="12.75" hidden="false" customHeight="true" outlineLevel="0" collapsed="false">
      <c r="A471" s="5"/>
      <c r="B471" s="5"/>
    </row>
    <row r="472" customFormat="false" ht="12.75" hidden="false" customHeight="true" outlineLevel="0" collapsed="false">
      <c r="A472" s="5"/>
      <c r="B472" s="5"/>
    </row>
    <row r="473" customFormat="false" ht="12.75" hidden="false" customHeight="true" outlineLevel="0" collapsed="false">
      <c r="A473" s="5"/>
      <c r="B473" s="5"/>
    </row>
    <row r="474" customFormat="false" ht="12.75" hidden="false" customHeight="true" outlineLevel="0" collapsed="false">
      <c r="A474" s="5"/>
      <c r="B474" s="5"/>
    </row>
    <row r="475" customFormat="false" ht="12.75" hidden="false" customHeight="true" outlineLevel="0" collapsed="false">
      <c r="A475" s="5"/>
      <c r="B475" s="5"/>
    </row>
    <row r="476" customFormat="false" ht="12.75" hidden="false" customHeight="true" outlineLevel="0" collapsed="false">
      <c r="A476" s="5"/>
      <c r="B476" s="5"/>
    </row>
    <row r="477" customFormat="false" ht="12.75" hidden="false" customHeight="true" outlineLevel="0" collapsed="false">
      <c r="A477" s="5"/>
      <c r="B477" s="5"/>
    </row>
    <row r="478" customFormat="false" ht="12.75" hidden="false" customHeight="true" outlineLevel="0" collapsed="false">
      <c r="A478" s="5"/>
      <c r="B478" s="5"/>
    </row>
    <row r="479" customFormat="false" ht="12.75" hidden="false" customHeight="true" outlineLevel="0" collapsed="false">
      <c r="A479" s="5"/>
      <c r="B479" s="5"/>
    </row>
    <row r="480" customFormat="false" ht="12.75" hidden="false" customHeight="true" outlineLevel="0" collapsed="false">
      <c r="A480" s="5"/>
      <c r="B480" s="5"/>
    </row>
    <row r="481" customFormat="false" ht="12.75" hidden="false" customHeight="true" outlineLevel="0" collapsed="false">
      <c r="A481" s="5"/>
      <c r="B481" s="5"/>
    </row>
    <row r="482" customFormat="false" ht="12.75" hidden="false" customHeight="true" outlineLevel="0" collapsed="false">
      <c r="A482" s="5"/>
      <c r="B482" s="5"/>
    </row>
    <row r="483" customFormat="false" ht="12.75" hidden="false" customHeight="true" outlineLevel="0" collapsed="false">
      <c r="A483" s="5"/>
      <c r="B483" s="5"/>
    </row>
    <row r="484" customFormat="false" ht="12.75" hidden="false" customHeight="true" outlineLevel="0" collapsed="false">
      <c r="A484" s="5"/>
      <c r="B484" s="5"/>
    </row>
    <row r="485" customFormat="false" ht="12.75" hidden="false" customHeight="true" outlineLevel="0" collapsed="false">
      <c r="A485" s="5"/>
      <c r="B485" s="5"/>
    </row>
    <row r="486" customFormat="false" ht="12.75" hidden="false" customHeight="true" outlineLevel="0" collapsed="false">
      <c r="A486" s="5"/>
      <c r="B486" s="5"/>
    </row>
    <row r="487" customFormat="false" ht="12.75" hidden="false" customHeight="true" outlineLevel="0" collapsed="false">
      <c r="A487" s="5"/>
      <c r="B487" s="5"/>
    </row>
    <row r="488" customFormat="false" ht="12.75" hidden="false" customHeight="true" outlineLevel="0" collapsed="false">
      <c r="A488" s="5"/>
      <c r="B488" s="5"/>
    </row>
    <row r="489" customFormat="false" ht="12.75" hidden="false" customHeight="true" outlineLevel="0" collapsed="false">
      <c r="A489" s="5"/>
      <c r="B489" s="5"/>
    </row>
    <row r="490" customFormat="false" ht="12.75" hidden="false" customHeight="true" outlineLevel="0" collapsed="false">
      <c r="A490" s="5"/>
      <c r="B490" s="5"/>
    </row>
    <row r="491" customFormat="false" ht="12.75" hidden="false" customHeight="true" outlineLevel="0" collapsed="false">
      <c r="A491" s="5"/>
      <c r="B491" s="5"/>
    </row>
    <row r="492" customFormat="false" ht="12.75" hidden="false" customHeight="true" outlineLevel="0" collapsed="false">
      <c r="A492" s="5"/>
      <c r="B492" s="5"/>
    </row>
    <row r="493" customFormat="false" ht="12.75" hidden="false" customHeight="true" outlineLevel="0" collapsed="false">
      <c r="A493" s="5"/>
      <c r="B493" s="5"/>
    </row>
    <row r="494" customFormat="false" ht="12.75" hidden="false" customHeight="true" outlineLevel="0" collapsed="false">
      <c r="A494" s="5"/>
      <c r="B494" s="5"/>
    </row>
    <row r="495" customFormat="false" ht="12.75" hidden="false" customHeight="true" outlineLevel="0" collapsed="false">
      <c r="A495" s="5"/>
      <c r="B495" s="5"/>
    </row>
    <row r="496" customFormat="false" ht="12.75" hidden="false" customHeight="true" outlineLevel="0" collapsed="false">
      <c r="A496" s="5"/>
      <c r="B496" s="5"/>
    </row>
    <row r="497" customFormat="false" ht="12.75" hidden="false" customHeight="true" outlineLevel="0" collapsed="false">
      <c r="A497" s="5"/>
      <c r="B497" s="5"/>
    </row>
    <row r="498" customFormat="false" ht="12.75" hidden="false" customHeight="true" outlineLevel="0" collapsed="false">
      <c r="A498" s="5"/>
      <c r="B498" s="5"/>
    </row>
    <row r="499" customFormat="false" ht="12.75" hidden="false" customHeight="true" outlineLevel="0" collapsed="false">
      <c r="A499" s="5"/>
      <c r="B499" s="5"/>
    </row>
    <row r="500" customFormat="false" ht="12.75" hidden="false" customHeight="true" outlineLevel="0" collapsed="false">
      <c r="A500" s="5"/>
      <c r="B500" s="5"/>
    </row>
    <row r="501" customFormat="false" ht="12.75" hidden="false" customHeight="true" outlineLevel="0" collapsed="false">
      <c r="A501" s="5"/>
      <c r="B501" s="5"/>
    </row>
    <row r="502" customFormat="false" ht="12.75" hidden="false" customHeight="true" outlineLevel="0" collapsed="false">
      <c r="A502" s="5"/>
      <c r="B502" s="5"/>
    </row>
    <row r="503" customFormat="false" ht="12.75" hidden="false" customHeight="true" outlineLevel="0" collapsed="false">
      <c r="A503" s="5"/>
      <c r="B503" s="5"/>
    </row>
    <row r="504" customFormat="false" ht="12.75" hidden="false" customHeight="true" outlineLevel="0" collapsed="false">
      <c r="A504" s="5"/>
      <c r="B504" s="5"/>
    </row>
    <row r="505" customFormat="false" ht="12.75" hidden="false" customHeight="true" outlineLevel="0" collapsed="false">
      <c r="A505" s="5"/>
      <c r="B505" s="5"/>
    </row>
    <row r="506" customFormat="false" ht="12.75" hidden="false" customHeight="true" outlineLevel="0" collapsed="false">
      <c r="A506" s="5"/>
      <c r="B506" s="5"/>
    </row>
    <row r="507" customFormat="false" ht="12.75" hidden="false" customHeight="true" outlineLevel="0" collapsed="false">
      <c r="A507" s="5"/>
      <c r="B507" s="5"/>
    </row>
    <row r="508" customFormat="false" ht="12.75" hidden="false" customHeight="true" outlineLevel="0" collapsed="false">
      <c r="A508" s="5"/>
      <c r="B508" s="5"/>
    </row>
    <row r="509" customFormat="false" ht="12.75" hidden="false" customHeight="true" outlineLevel="0" collapsed="false">
      <c r="A509" s="5"/>
      <c r="B509" s="5"/>
    </row>
    <row r="510" customFormat="false" ht="12.75" hidden="false" customHeight="true" outlineLevel="0" collapsed="false">
      <c r="A510" s="5"/>
      <c r="B510" s="5"/>
    </row>
    <row r="511" customFormat="false" ht="12.75" hidden="false" customHeight="true" outlineLevel="0" collapsed="false">
      <c r="A511" s="5"/>
      <c r="B511" s="5"/>
    </row>
    <row r="512" customFormat="false" ht="12.75" hidden="false" customHeight="true" outlineLevel="0" collapsed="false">
      <c r="A512" s="5"/>
      <c r="B512" s="5"/>
    </row>
    <row r="513" customFormat="false" ht="12.75" hidden="false" customHeight="true" outlineLevel="0" collapsed="false">
      <c r="A513" s="5"/>
      <c r="B513" s="5"/>
    </row>
    <row r="514" customFormat="false" ht="12.75" hidden="false" customHeight="true" outlineLevel="0" collapsed="false">
      <c r="A514" s="5"/>
      <c r="B514" s="5"/>
    </row>
    <row r="515" customFormat="false" ht="12.75" hidden="false" customHeight="true" outlineLevel="0" collapsed="false">
      <c r="A515" s="5"/>
      <c r="B515" s="5"/>
    </row>
    <row r="516" customFormat="false" ht="12.75" hidden="false" customHeight="true" outlineLevel="0" collapsed="false">
      <c r="A516" s="5"/>
      <c r="B516" s="5"/>
    </row>
    <row r="517" customFormat="false" ht="12.75" hidden="false" customHeight="true" outlineLevel="0" collapsed="false">
      <c r="A517" s="5"/>
      <c r="B517" s="5"/>
    </row>
    <row r="518" customFormat="false" ht="12.75" hidden="false" customHeight="true" outlineLevel="0" collapsed="false">
      <c r="A518" s="5"/>
      <c r="B518" s="5"/>
    </row>
    <row r="519" customFormat="false" ht="12.75" hidden="false" customHeight="true" outlineLevel="0" collapsed="false">
      <c r="A519" s="5"/>
      <c r="B519" s="5"/>
    </row>
    <row r="520" customFormat="false" ht="12.75" hidden="false" customHeight="true" outlineLevel="0" collapsed="false">
      <c r="A520" s="5"/>
      <c r="B520" s="5"/>
    </row>
    <row r="521" customFormat="false" ht="12.75" hidden="false" customHeight="true" outlineLevel="0" collapsed="false">
      <c r="A521" s="5"/>
      <c r="B521" s="5"/>
    </row>
    <row r="522" customFormat="false" ht="12.75" hidden="false" customHeight="true" outlineLevel="0" collapsed="false">
      <c r="A522" s="5"/>
      <c r="B522" s="5"/>
    </row>
    <row r="523" customFormat="false" ht="12.75" hidden="false" customHeight="true" outlineLevel="0" collapsed="false">
      <c r="A523" s="5"/>
      <c r="B523" s="5"/>
    </row>
    <row r="524" customFormat="false" ht="12.75" hidden="false" customHeight="true" outlineLevel="0" collapsed="false">
      <c r="A524" s="5"/>
      <c r="B524" s="5"/>
    </row>
    <row r="525" customFormat="false" ht="12.75" hidden="false" customHeight="true" outlineLevel="0" collapsed="false">
      <c r="A525" s="5"/>
      <c r="B525" s="5"/>
    </row>
    <row r="526" customFormat="false" ht="12.75" hidden="false" customHeight="true" outlineLevel="0" collapsed="false">
      <c r="A526" s="5"/>
      <c r="B526" s="5"/>
    </row>
    <row r="527" customFormat="false" ht="12.75" hidden="false" customHeight="true" outlineLevel="0" collapsed="false">
      <c r="A527" s="5"/>
      <c r="B527" s="5"/>
    </row>
    <row r="528" customFormat="false" ht="12.75" hidden="false" customHeight="true" outlineLevel="0" collapsed="false">
      <c r="A528" s="5"/>
      <c r="B528" s="5"/>
    </row>
    <row r="529" customFormat="false" ht="12.75" hidden="false" customHeight="true" outlineLevel="0" collapsed="false">
      <c r="A529" s="5"/>
      <c r="B529" s="5"/>
    </row>
    <row r="530" customFormat="false" ht="12.75" hidden="false" customHeight="true" outlineLevel="0" collapsed="false">
      <c r="A530" s="5"/>
      <c r="B530" s="5"/>
    </row>
    <row r="531" customFormat="false" ht="12.75" hidden="false" customHeight="true" outlineLevel="0" collapsed="false">
      <c r="A531" s="5"/>
      <c r="B531" s="5"/>
    </row>
    <row r="532" customFormat="false" ht="12.75" hidden="false" customHeight="true" outlineLevel="0" collapsed="false">
      <c r="A532" s="5"/>
      <c r="B532" s="5"/>
    </row>
    <row r="533" customFormat="false" ht="12.75" hidden="false" customHeight="true" outlineLevel="0" collapsed="false">
      <c r="A533" s="5"/>
      <c r="B533" s="5"/>
    </row>
    <row r="534" customFormat="false" ht="12.75" hidden="false" customHeight="true" outlineLevel="0" collapsed="false">
      <c r="A534" s="5"/>
      <c r="B534" s="5"/>
    </row>
    <row r="535" customFormat="false" ht="12.75" hidden="false" customHeight="true" outlineLevel="0" collapsed="false">
      <c r="A535" s="5"/>
      <c r="B535" s="5"/>
    </row>
    <row r="536" customFormat="false" ht="12.75" hidden="false" customHeight="true" outlineLevel="0" collapsed="false">
      <c r="A536" s="5"/>
      <c r="B536" s="5"/>
    </row>
    <row r="537" customFormat="false" ht="12.75" hidden="false" customHeight="true" outlineLevel="0" collapsed="false">
      <c r="A537" s="5"/>
      <c r="B537" s="5"/>
    </row>
    <row r="538" customFormat="false" ht="12.75" hidden="false" customHeight="true" outlineLevel="0" collapsed="false">
      <c r="A538" s="5"/>
      <c r="B538" s="5"/>
    </row>
    <row r="539" customFormat="false" ht="12.75" hidden="false" customHeight="true" outlineLevel="0" collapsed="false">
      <c r="A539" s="5"/>
      <c r="B539" s="5"/>
    </row>
    <row r="540" customFormat="false" ht="12.75" hidden="false" customHeight="true" outlineLevel="0" collapsed="false">
      <c r="A540" s="5"/>
      <c r="B540" s="5"/>
    </row>
    <row r="541" customFormat="false" ht="12.75" hidden="false" customHeight="true" outlineLevel="0" collapsed="false">
      <c r="A541" s="5"/>
      <c r="B541" s="5"/>
    </row>
    <row r="542" customFormat="false" ht="12.75" hidden="false" customHeight="true" outlineLevel="0" collapsed="false">
      <c r="A542" s="5"/>
      <c r="B542" s="5"/>
    </row>
    <row r="543" customFormat="false" ht="12.75" hidden="false" customHeight="true" outlineLevel="0" collapsed="false">
      <c r="A543" s="5"/>
      <c r="B543" s="5"/>
    </row>
    <row r="544" customFormat="false" ht="12.75" hidden="false" customHeight="true" outlineLevel="0" collapsed="false">
      <c r="A544" s="5"/>
      <c r="B544" s="5"/>
    </row>
    <row r="545" customFormat="false" ht="12.75" hidden="false" customHeight="true" outlineLevel="0" collapsed="false">
      <c r="A545" s="5"/>
      <c r="B545" s="5"/>
    </row>
    <row r="546" customFormat="false" ht="12.75" hidden="false" customHeight="true" outlineLevel="0" collapsed="false">
      <c r="A546" s="5"/>
      <c r="B546" s="5"/>
    </row>
    <row r="547" customFormat="false" ht="12.75" hidden="false" customHeight="true" outlineLevel="0" collapsed="false">
      <c r="A547" s="5"/>
      <c r="B547" s="5"/>
    </row>
    <row r="548" customFormat="false" ht="12.75" hidden="false" customHeight="true" outlineLevel="0" collapsed="false">
      <c r="A548" s="5"/>
      <c r="B548" s="5"/>
    </row>
    <row r="549" customFormat="false" ht="12.75" hidden="false" customHeight="true" outlineLevel="0" collapsed="false">
      <c r="A549" s="5"/>
      <c r="B549" s="5"/>
    </row>
    <row r="550" customFormat="false" ht="12.75" hidden="false" customHeight="true" outlineLevel="0" collapsed="false">
      <c r="A550" s="5"/>
      <c r="B550" s="5"/>
    </row>
    <row r="551" customFormat="false" ht="12.75" hidden="false" customHeight="true" outlineLevel="0" collapsed="false">
      <c r="A551" s="5"/>
      <c r="B551" s="5"/>
    </row>
    <row r="552" customFormat="false" ht="12.75" hidden="false" customHeight="true" outlineLevel="0" collapsed="false">
      <c r="A552" s="5"/>
      <c r="B552" s="5"/>
    </row>
    <row r="553" customFormat="false" ht="12.75" hidden="false" customHeight="true" outlineLevel="0" collapsed="false">
      <c r="A553" s="5"/>
      <c r="B553" s="5"/>
    </row>
    <row r="554" customFormat="false" ht="12.75" hidden="false" customHeight="true" outlineLevel="0" collapsed="false">
      <c r="A554" s="5"/>
      <c r="B554" s="5"/>
    </row>
    <row r="555" customFormat="false" ht="12.75" hidden="false" customHeight="true" outlineLevel="0" collapsed="false">
      <c r="A555" s="5"/>
      <c r="B555" s="5"/>
    </row>
    <row r="556" customFormat="false" ht="12.75" hidden="false" customHeight="true" outlineLevel="0" collapsed="false">
      <c r="A556" s="5"/>
      <c r="B556" s="5"/>
    </row>
    <row r="557" customFormat="false" ht="12.75" hidden="false" customHeight="true" outlineLevel="0" collapsed="false">
      <c r="A557" s="5"/>
      <c r="B557" s="5"/>
    </row>
    <row r="558" customFormat="false" ht="12.75" hidden="false" customHeight="true" outlineLevel="0" collapsed="false">
      <c r="A558" s="5"/>
      <c r="B558" s="5"/>
    </row>
    <row r="559" customFormat="false" ht="12.75" hidden="false" customHeight="true" outlineLevel="0" collapsed="false">
      <c r="A559" s="5"/>
      <c r="B559" s="5"/>
    </row>
    <row r="560" customFormat="false" ht="12.75" hidden="false" customHeight="true" outlineLevel="0" collapsed="false">
      <c r="A560" s="5"/>
      <c r="B560" s="5"/>
    </row>
    <row r="561" customFormat="false" ht="12.75" hidden="false" customHeight="true" outlineLevel="0" collapsed="false">
      <c r="A561" s="5"/>
      <c r="B561" s="5"/>
    </row>
    <row r="562" customFormat="false" ht="12.75" hidden="false" customHeight="true" outlineLevel="0" collapsed="false">
      <c r="A562" s="5"/>
      <c r="B562" s="5"/>
    </row>
    <row r="563" customFormat="false" ht="12.75" hidden="false" customHeight="true" outlineLevel="0" collapsed="false">
      <c r="A563" s="5"/>
      <c r="B563" s="5"/>
    </row>
    <row r="564" customFormat="false" ht="12.75" hidden="false" customHeight="true" outlineLevel="0" collapsed="false">
      <c r="A564" s="5"/>
      <c r="B564" s="5"/>
    </row>
    <row r="565" customFormat="false" ht="12.75" hidden="false" customHeight="true" outlineLevel="0" collapsed="false">
      <c r="A565" s="5"/>
      <c r="B565" s="5"/>
    </row>
    <row r="566" customFormat="false" ht="12.75" hidden="false" customHeight="true" outlineLevel="0" collapsed="false">
      <c r="A566" s="5"/>
      <c r="B566" s="5"/>
    </row>
    <row r="567" customFormat="false" ht="12.75" hidden="false" customHeight="true" outlineLevel="0" collapsed="false">
      <c r="A567" s="5"/>
      <c r="B567" s="5"/>
    </row>
    <row r="568" customFormat="false" ht="12.75" hidden="false" customHeight="true" outlineLevel="0" collapsed="false">
      <c r="A568" s="5"/>
      <c r="B568" s="5"/>
    </row>
    <row r="569" customFormat="false" ht="12.75" hidden="false" customHeight="true" outlineLevel="0" collapsed="false">
      <c r="A569" s="5"/>
      <c r="B569" s="5"/>
    </row>
    <row r="570" customFormat="false" ht="12.75" hidden="false" customHeight="true" outlineLevel="0" collapsed="false">
      <c r="A570" s="5"/>
      <c r="B570" s="5"/>
    </row>
    <row r="571" customFormat="false" ht="12.75" hidden="false" customHeight="true" outlineLevel="0" collapsed="false">
      <c r="A571" s="5"/>
      <c r="B571" s="5"/>
    </row>
    <row r="572" customFormat="false" ht="12.75" hidden="false" customHeight="true" outlineLevel="0" collapsed="false">
      <c r="A572" s="5"/>
      <c r="B572" s="5"/>
    </row>
    <row r="573" customFormat="false" ht="12.75" hidden="false" customHeight="true" outlineLevel="0" collapsed="false">
      <c r="A573" s="5"/>
      <c r="B573" s="5"/>
    </row>
    <row r="574" customFormat="false" ht="12.75" hidden="false" customHeight="true" outlineLevel="0" collapsed="false">
      <c r="A574" s="5"/>
      <c r="B574" s="5"/>
    </row>
    <row r="575" customFormat="false" ht="12.75" hidden="false" customHeight="true" outlineLevel="0" collapsed="false">
      <c r="A575" s="5"/>
      <c r="B575" s="5"/>
    </row>
    <row r="576" customFormat="false" ht="12.75" hidden="false" customHeight="true" outlineLevel="0" collapsed="false">
      <c r="A576" s="5"/>
      <c r="B576" s="5"/>
    </row>
    <row r="577" customFormat="false" ht="12.75" hidden="false" customHeight="true" outlineLevel="0" collapsed="false">
      <c r="A577" s="5"/>
      <c r="B577" s="5"/>
    </row>
    <row r="578" customFormat="false" ht="12.75" hidden="false" customHeight="true" outlineLevel="0" collapsed="false">
      <c r="A578" s="5"/>
      <c r="B578" s="5"/>
    </row>
    <row r="579" customFormat="false" ht="12.75" hidden="false" customHeight="true" outlineLevel="0" collapsed="false">
      <c r="A579" s="5"/>
      <c r="B579" s="5"/>
    </row>
    <row r="580" customFormat="false" ht="12.75" hidden="false" customHeight="true" outlineLevel="0" collapsed="false">
      <c r="A580" s="5"/>
      <c r="B580" s="5"/>
    </row>
    <row r="581" customFormat="false" ht="12.75" hidden="false" customHeight="true" outlineLevel="0" collapsed="false">
      <c r="A581" s="5"/>
      <c r="B581" s="5"/>
    </row>
    <row r="582" customFormat="false" ht="12.75" hidden="false" customHeight="true" outlineLevel="0" collapsed="false">
      <c r="A582" s="5"/>
      <c r="B582" s="5"/>
    </row>
    <row r="583" customFormat="false" ht="12.75" hidden="false" customHeight="true" outlineLevel="0" collapsed="false">
      <c r="A583" s="5"/>
      <c r="B583" s="5"/>
    </row>
    <row r="584" customFormat="false" ht="12.75" hidden="false" customHeight="true" outlineLevel="0" collapsed="false">
      <c r="A584" s="5"/>
      <c r="B584" s="5"/>
    </row>
    <row r="585" customFormat="false" ht="12.75" hidden="false" customHeight="true" outlineLevel="0" collapsed="false">
      <c r="A585" s="5"/>
      <c r="B585" s="5"/>
    </row>
    <row r="586" customFormat="false" ht="12.75" hidden="false" customHeight="true" outlineLevel="0" collapsed="false">
      <c r="A586" s="5"/>
      <c r="B586" s="5"/>
    </row>
    <row r="587" customFormat="false" ht="12.75" hidden="false" customHeight="true" outlineLevel="0" collapsed="false">
      <c r="A587" s="5"/>
      <c r="B587" s="5"/>
    </row>
    <row r="588" customFormat="false" ht="12.75" hidden="false" customHeight="true" outlineLevel="0" collapsed="false">
      <c r="A588" s="5"/>
      <c r="B588" s="5"/>
    </row>
    <row r="589" customFormat="false" ht="12.75" hidden="false" customHeight="true" outlineLevel="0" collapsed="false">
      <c r="A589" s="5"/>
      <c r="B589" s="5"/>
    </row>
    <row r="590" customFormat="false" ht="12.75" hidden="false" customHeight="true" outlineLevel="0" collapsed="false">
      <c r="A590" s="5"/>
      <c r="B590" s="5"/>
    </row>
    <row r="591" customFormat="false" ht="12.75" hidden="false" customHeight="true" outlineLevel="0" collapsed="false">
      <c r="A591" s="5"/>
      <c r="B591" s="5"/>
    </row>
    <row r="592" customFormat="false" ht="12.75" hidden="false" customHeight="true" outlineLevel="0" collapsed="false">
      <c r="A592" s="5"/>
      <c r="B592" s="5"/>
    </row>
    <row r="593" customFormat="false" ht="12.75" hidden="false" customHeight="true" outlineLevel="0" collapsed="false">
      <c r="A593" s="5"/>
      <c r="B593" s="5"/>
    </row>
    <row r="594" customFormat="false" ht="12.75" hidden="false" customHeight="true" outlineLevel="0" collapsed="false">
      <c r="A594" s="5"/>
      <c r="B594" s="5"/>
    </row>
    <row r="595" customFormat="false" ht="12.75" hidden="false" customHeight="true" outlineLevel="0" collapsed="false">
      <c r="A595" s="5"/>
      <c r="B595" s="5"/>
    </row>
    <row r="596" customFormat="false" ht="12.75" hidden="false" customHeight="true" outlineLevel="0" collapsed="false">
      <c r="A596" s="5"/>
      <c r="B596" s="5"/>
    </row>
    <row r="597" customFormat="false" ht="12.75" hidden="false" customHeight="true" outlineLevel="0" collapsed="false">
      <c r="A597" s="5"/>
      <c r="B597" s="5"/>
    </row>
    <row r="598" customFormat="false" ht="12.75" hidden="false" customHeight="true" outlineLevel="0" collapsed="false">
      <c r="A598" s="5"/>
      <c r="B598" s="5"/>
    </row>
    <row r="599" customFormat="false" ht="12.75" hidden="false" customHeight="true" outlineLevel="0" collapsed="false">
      <c r="A599" s="5"/>
      <c r="B599" s="5"/>
    </row>
    <row r="600" customFormat="false" ht="12.75" hidden="false" customHeight="true" outlineLevel="0" collapsed="false">
      <c r="A600" s="5"/>
      <c r="B600" s="5"/>
    </row>
    <row r="601" customFormat="false" ht="12.75" hidden="false" customHeight="true" outlineLevel="0" collapsed="false">
      <c r="A601" s="5"/>
      <c r="B601" s="5"/>
    </row>
    <row r="602" customFormat="false" ht="12.75" hidden="false" customHeight="true" outlineLevel="0" collapsed="false">
      <c r="A602" s="5"/>
      <c r="B602" s="5"/>
    </row>
    <row r="603" customFormat="false" ht="12.75" hidden="false" customHeight="true" outlineLevel="0" collapsed="false">
      <c r="A603" s="5"/>
      <c r="B603" s="5"/>
    </row>
    <row r="604" customFormat="false" ht="12.75" hidden="false" customHeight="true" outlineLevel="0" collapsed="false">
      <c r="A604" s="5"/>
      <c r="B604" s="5"/>
    </row>
    <row r="605" customFormat="false" ht="12.75" hidden="false" customHeight="true" outlineLevel="0" collapsed="false">
      <c r="A605" s="5"/>
      <c r="B605" s="5"/>
    </row>
    <row r="606" customFormat="false" ht="12.75" hidden="false" customHeight="true" outlineLevel="0" collapsed="false">
      <c r="A606" s="5"/>
      <c r="B606" s="5"/>
    </row>
    <row r="607" customFormat="false" ht="12.75" hidden="false" customHeight="true" outlineLevel="0" collapsed="false">
      <c r="A607" s="5"/>
      <c r="B607" s="5"/>
    </row>
    <row r="608" customFormat="false" ht="12.75" hidden="false" customHeight="true" outlineLevel="0" collapsed="false">
      <c r="A608" s="5"/>
      <c r="B608" s="5"/>
    </row>
    <row r="609" customFormat="false" ht="12.75" hidden="false" customHeight="true" outlineLevel="0" collapsed="false">
      <c r="A609" s="5"/>
      <c r="B609" s="5"/>
    </row>
    <row r="610" customFormat="false" ht="12.75" hidden="false" customHeight="true" outlineLevel="0" collapsed="false">
      <c r="A610" s="5"/>
      <c r="B610" s="5"/>
    </row>
    <row r="611" customFormat="false" ht="12.75" hidden="false" customHeight="true" outlineLevel="0" collapsed="false">
      <c r="A611" s="5"/>
      <c r="B611" s="5"/>
    </row>
    <row r="612" customFormat="false" ht="12.75" hidden="false" customHeight="true" outlineLevel="0" collapsed="false">
      <c r="A612" s="5"/>
      <c r="B612" s="5"/>
    </row>
    <row r="613" customFormat="false" ht="12.75" hidden="false" customHeight="true" outlineLevel="0" collapsed="false">
      <c r="A613" s="5"/>
      <c r="B613" s="5"/>
    </row>
    <row r="614" customFormat="false" ht="12.75" hidden="false" customHeight="true" outlineLevel="0" collapsed="false">
      <c r="A614" s="5"/>
      <c r="B614" s="5"/>
    </row>
    <row r="615" customFormat="false" ht="12.75" hidden="false" customHeight="true" outlineLevel="0" collapsed="false">
      <c r="A615" s="5"/>
      <c r="B615" s="5"/>
    </row>
    <row r="616" customFormat="false" ht="12.75" hidden="false" customHeight="true" outlineLevel="0" collapsed="false">
      <c r="A616" s="5"/>
      <c r="B616" s="5"/>
    </row>
    <row r="617" customFormat="false" ht="12.75" hidden="false" customHeight="true" outlineLevel="0" collapsed="false">
      <c r="A617" s="5"/>
      <c r="B617" s="5"/>
    </row>
    <row r="618" customFormat="false" ht="12.75" hidden="false" customHeight="true" outlineLevel="0" collapsed="false">
      <c r="A618" s="5"/>
      <c r="B618" s="5"/>
    </row>
    <row r="619" customFormat="false" ht="12.75" hidden="false" customHeight="true" outlineLevel="0" collapsed="false">
      <c r="A619" s="5"/>
      <c r="B619" s="5"/>
    </row>
    <row r="620" customFormat="false" ht="12.75" hidden="false" customHeight="true" outlineLevel="0" collapsed="false">
      <c r="A620" s="5"/>
      <c r="B620" s="5"/>
    </row>
    <row r="621" customFormat="false" ht="12.75" hidden="false" customHeight="true" outlineLevel="0" collapsed="false">
      <c r="A621" s="5"/>
      <c r="B621" s="5"/>
    </row>
    <row r="622" customFormat="false" ht="12.75" hidden="false" customHeight="true" outlineLevel="0" collapsed="false">
      <c r="A622" s="5"/>
      <c r="B622" s="5"/>
    </row>
    <row r="623" customFormat="false" ht="12.75" hidden="false" customHeight="true" outlineLevel="0" collapsed="false">
      <c r="A623" s="5"/>
      <c r="B623" s="5"/>
    </row>
    <row r="624" customFormat="false" ht="12.75" hidden="false" customHeight="true" outlineLevel="0" collapsed="false">
      <c r="A624" s="5"/>
      <c r="B624" s="5"/>
    </row>
    <row r="625" customFormat="false" ht="12.75" hidden="false" customHeight="true" outlineLevel="0" collapsed="false">
      <c r="A625" s="5"/>
      <c r="B625" s="5"/>
    </row>
    <row r="626" customFormat="false" ht="12.75" hidden="false" customHeight="true" outlineLevel="0" collapsed="false">
      <c r="A626" s="5"/>
      <c r="B626" s="5"/>
    </row>
    <row r="627" customFormat="false" ht="12.75" hidden="false" customHeight="true" outlineLevel="0" collapsed="false">
      <c r="A627" s="5"/>
      <c r="B627" s="5"/>
    </row>
    <row r="628" customFormat="false" ht="12.75" hidden="false" customHeight="true" outlineLevel="0" collapsed="false">
      <c r="A628" s="5"/>
      <c r="B628" s="5"/>
    </row>
    <row r="629" customFormat="false" ht="12.75" hidden="false" customHeight="true" outlineLevel="0" collapsed="false">
      <c r="A629" s="5"/>
      <c r="B629" s="5"/>
    </row>
    <row r="630" customFormat="false" ht="12.75" hidden="false" customHeight="true" outlineLevel="0" collapsed="false">
      <c r="A630" s="5"/>
      <c r="B630" s="5"/>
    </row>
    <row r="631" customFormat="false" ht="12.75" hidden="false" customHeight="true" outlineLevel="0" collapsed="false">
      <c r="A631" s="5"/>
      <c r="B631" s="5"/>
    </row>
    <row r="632" customFormat="false" ht="12.75" hidden="false" customHeight="true" outlineLevel="0" collapsed="false">
      <c r="A632" s="5"/>
      <c r="B632" s="5"/>
    </row>
    <row r="633" customFormat="false" ht="12.75" hidden="false" customHeight="true" outlineLevel="0" collapsed="false">
      <c r="A633" s="5"/>
      <c r="B633" s="5"/>
    </row>
    <row r="634" customFormat="false" ht="12.75" hidden="false" customHeight="true" outlineLevel="0" collapsed="false">
      <c r="A634" s="5"/>
      <c r="B634" s="5"/>
    </row>
    <row r="635" customFormat="false" ht="12.75" hidden="false" customHeight="true" outlineLevel="0" collapsed="false">
      <c r="A635" s="5"/>
      <c r="B635" s="5"/>
    </row>
    <row r="636" customFormat="false" ht="12.75" hidden="false" customHeight="true" outlineLevel="0" collapsed="false">
      <c r="A636" s="5"/>
      <c r="B636" s="5"/>
    </row>
    <row r="637" customFormat="false" ht="12.75" hidden="false" customHeight="true" outlineLevel="0" collapsed="false">
      <c r="A637" s="5"/>
      <c r="B637" s="5"/>
    </row>
    <row r="638" customFormat="false" ht="12.75" hidden="false" customHeight="true" outlineLevel="0" collapsed="false">
      <c r="A638" s="5"/>
      <c r="B638" s="5"/>
    </row>
    <row r="639" customFormat="false" ht="12.75" hidden="false" customHeight="true" outlineLevel="0" collapsed="false">
      <c r="A639" s="5"/>
      <c r="B639" s="5"/>
    </row>
    <row r="640" customFormat="false" ht="12.75" hidden="false" customHeight="true" outlineLevel="0" collapsed="false">
      <c r="A640" s="5"/>
      <c r="B640" s="5"/>
    </row>
    <row r="641" customFormat="false" ht="12.75" hidden="false" customHeight="true" outlineLevel="0" collapsed="false">
      <c r="A641" s="5"/>
      <c r="B641" s="5"/>
    </row>
    <row r="642" customFormat="false" ht="12.75" hidden="false" customHeight="true" outlineLevel="0" collapsed="false">
      <c r="A642" s="5"/>
      <c r="B642" s="5"/>
    </row>
    <row r="643" customFormat="false" ht="12.75" hidden="false" customHeight="true" outlineLevel="0" collapsed="false">
      <c r="A643" s="5"/>
      <c r="B643" s="5"/>
    </row>
    <row r="644" customFormat="false" ht="12.75" hidden="false" customHeight="true" outlineLevel="0" collapsed="false">
      <c r="A644" s="5"/>
      <c r="B644" s="5"/>
    </row>
    <row r="645" customFormat="false" ht="12.75" hidden="false" customHeight="true" outlineLevel="0" collapsed="false">
      <c r="A645" s="5"/>
      <c r="B645" s="5"/>
    </row>
    <row r="646" customFormat="false" ht="12.75" hidden="false" customHeight="true" outlineLevel="0" collapsed="false">
      <c r="A646" s="5"/>
      <c r="B646" s="5"/>
    </row>
    <row r="647" customFormat="false" ht="12.75" hidden="false" customHeight="true" outlineLevel="0" collapsed="false">
      <c r="A647" s="5"/>
      <c r="B647" s="5"/>
    </row>
    <row r="648" customFormat="false" ht="12.75" hidden="false" customHeight="true" outlineLevel="0" collapsed="false">
      <c r="A648" s="5"/>
      <c r="B648" s="5"/>
    </row>
    <row r="649" customFormat="false" ht="12.75" hidden="false" customHeight="true" outlineLevel="0" collapsed="false">
      <c r="A649" s="5"/>
      <c r="B649" s="5"/>
    </row>
    <row r="650" customFormat="false" ht="12.75" hidden="false" customHeight="true" outlineLevel="0" collapsed="false">
      <c r="A650" s="5"/>
      <c r="B650" s="5"/>
    </row>
    <row r="651" customFormat="false" ht="12.75" hidden="false" customHeight="true" outlineLevel="0" collapsed="false">
      <c r="A651" s="5"/>
      <c r="B651" s="5"/>
    </row>
    <row r="652" customFormat="false" ht="12.75" hidden="false" customHeight="true" outlineLevel="0" collapsed="false">
      <c r="A652" s="5"/>
      <c r="B652" s="5"/>
    </row>
    <row r="653" customFormat="false" ht="12.75" hidden="false" customHeight="true" outlineLevel="0" collapsed="false">
      <c r="A653" s="5"/>
      <c r="B653" s="5"/>
    </row>
    <row r="654" customFormat="false" ht="12.75" hidden="false" customHeight="true" outlineLevel="0" collapsed="false">
      <c r="A654" s="5"/>
      <c r="B654" s="5"/>
    </row>
    <row r="655" customFormat="false" ht="12.75" hidden="false" customHeight="true" outlineLevel="0" collapsed="false">
      <c r="A655" s="5"/>
      <c r="B655" s="5"/>
    </row>
    <row r="656" customFormat="false" ht="12.75" hidden="false" customHeight="true" outlineLevel="0" collapsed="false">
      <c r="A656" s="5"/>
      <c r="B656" s="5"/>
    </row>
    <row r="657" customFormat="false" ht="12.75" hidden="false" customHeight="true" outlineLevel="0" collapsed="false">
      <c r="A657" s="5"/>
      <c r="B657" s="5"/>
    </row>
    <row r="658" customFormat="false" ht="12.75" hidden="false" customHeight="true" outlineLevel="0" collapsed="false">
      <c r="A658" s="5"/>
      <c r="B658" s="5"/>
    </row>
    <row r="659" customFormat="false" ht="12.75" hidden="false" customHeight="true" outlineLevel="0" collapsed="false">
      <c r="A659" s="5"/>
      <c r="B659" s="5"/>
    </row>
    <row r="660" customFormat="false" ht="12.75" hidden="false" customHeight="true" outlineLevel="0" collapsed="false">
      <c r="A660" s="5"/>
      <c r="B660" s="5"/>
    </row>
    <row r="661" customFormat="false" ht="12.75" hidden="false" customHeight="true" outlineLevel="0" collapsed="false">
      <c r="A661" s="5"/>
      <c r="B661" s="5"/>
    </row>
    <row r="662" customFormat="false" ht="12.75" hidden="false" customHeight="true" outlineLevel="0" collapsed="false">
      <c r="A662" s="5"/>
      <c r="B662" s="5"/>
    </row>
    <row r="663" customFormat="false" ht="12.75" hidden="false" customHeight="true" outlineLevel="0" collapsed="false">
      <c r="A663" s="5"/>
      <c r="B663" s="5"/>
    </row>
    <row r="664" customFormat="false" ht="12.75" hidden="false" customHeight="true" outlineLevel="0" collapsed="false">
      <c r="A664" s="5"/>
      <c r="B664" s="5"/>
    </row>
    <row r="665" customFormat="false" ht="12.75" hidden="false" customHeight="true" outlineLevel="0" collapsed="false">
      <c r="A665" s="5"/>
      <c r="B665" s="5"/>
    </row>
    <row r="666" customFormat="false" ht="12.75" hidden="false" customHeight="true" outlineLevel="0" collapsed="false">
      <c r="A666" s="5"/>
      <c r="B666" s="5"/>
    </row>
    <row r="667" customFormat="false" ht="12.75" hidden="false" customHeight="true" outlineLevel="0" collapsed="false">
      <c r="A667" s="5"/>
      <c r="B667" s="5"/>
    </row>
    <row r="668" customFormat="false" ht="12.75" hidden="false" customHeight="true" outlineLevel="0" collapsed="false">
      <c r="A668" s="5"/>
      <c r="B668" s="5"/>
    </row>
    <row r="669" customFormat="false" ht="12.75" hidden="false" customHeight="true" outlineLevel="0" collapsed="false">
      <c r="A669" s="5"/>
      <c r="B669" s="5"/>
    </row>
    <row r="670" customFormat="false" ht="12.75" hidden="false" customHeight="true" outlineLevel="0" collapsed="false">
      <c r="A670" s="5"/>
      <c r="B670" s="5"/>
    </row>
    <row r="671" customFormat="false" ht="12.75" hidden="false" customHeight="true" outlineLevel="0" collapsed="false">
      <c r="A671" s="5"/>
      <c r="B671" s="5"/>
    </row>
    <row r="672" customFormat="false" ht="12.75" hidden="false" customHeight="true" outlineLevel="0" collapsed="false">
      <c r="A672" s="5"/>
      <c r="B672" s="5"/>
    </row>
    <row r="673" customFormat="false" ht="12.75" hidden="false" customHeight="true" outlineLevel="0" collapsed="false">
      <c r="A673" s="5"/>
      <c r="B673" s="5"/>
    </row>
    <row r="674" customFormat="false" ht="12.75" hidden="false" customHeight="true" outlineLevel="0" collapsed="false">
      <c r="A674" s="5"/>
      <c r="B674" s="5"/>
    </row>
    <row r="675" customFormat="false" ht="12.75" hidden="false" customHeight="true" outlineLevel="0" collapsed="false">
      <c r="A675" s="5"/>
      <c r="B675" s="5"/>
    </row>
    <row r="676" customFormat="false" ht="12.75" hidden="false" customHeight="true" outlineLevel="0" collapsed="false">
      <c r="A676" s="5"/>
      <c r="B676" s="5"/>
    </row>
    <row r="677" customFormat="false" ht="12.75" hidden="false" customHeight="true" outlineLevel="0" collapsed="false">
      <c r="A677" s="5"/>
      <c r="B677" s="5"/>
    </row>
    <row r="678" customFormat="false" ht="12.75" hidden="false" customHeight="true" outlineLevel="0" collapsed="false">
      <c r="A678" s="5"/>
      <c r="B678" s="5"/>
    </row>
    <row r="679" customFormat="false" ht="12.75" hidden="false" customHeight="true" outlineLevel="0" collapsed="false">
      <c r="A679" s="5"/>
      <c r="B679" s="5"/>
    </row>
    <row r="680" customFormat="false" ht="12.75" hidden="false" customHeight="true" outlineLevel="0" collapsed="false">
      <c r="A680" s="5"/>
      <c r="B680" s="5"/>
    </row>
    <row r="681" customFormat="false" ht="12.75" hidden="false" customHeight="true" outlineLevel="0" collapsed="false">
      <c r="A681" s="5"/>
      <c r="B681" s="5"/>
    </row>
    <row r="682" customFormat="false" ht="12.75" hidden="false" customHeight="true" outlineLevel="0" collapsed="false">
      <c r="A682" s="5"/>
      <c r="B682" s="5"/>
    </row>
    <row r="683" customFormat="false" ht="12.75" hidden="false" customHeight="true" outlineLevel="0" collapsed="false">
      <c r="A683" s="5"/>
      <c r="B683" s="5"/>
    </row>
    <row r="684" customFormat="false" ht="12.75" hidden="false" customHeight="true" outlineLevel="0" collapsed="false">
      <c r="A684" s="5"/>
      <c r="B684" s="5"/>
    </row>
    <row r="685" customFormat="false" ht="12.75" hidden="false" customHeight="true" outlineLevel="0" collapsed="false">
      <c r="A685" s="5"/>
      <c r="B685" s="5"/>
    </row>
    <row r="686" customFormat="false" ht="12.75" hidden="false" customHeight="true" outlineLevel="0" collapsed="false">
      <c r="A686" s="5"/>
      <c r="B686" s="5"/>
    </row>
    <row r="687" customFormat="false" ht="12.75" hidden="false" customHeight="true" outlineLevel="0" collapsed="false">
      <c r="A687" s="5"/>
      <c r="B687" s="5"/>
    </row>
    <row r="688" customFormat="false" ht="12.75" hidden="false" customHeight="true" outlineLevel="0" collapsed="false">
      <c r="A688" s="5"/>
      <c r="B688" s="5"/>
    </row>
    <row r="689" customFormat="false" ht="12.75" hidden="false" customHeight="true" outlineLevel="0" collapsed="false">
      <c r="A689" s="5"/>
      <c r="B689" s="5"/>
    </row>
    <row r="690" customFormat="false" ht="12.75" hidden="false" customHeight="true" outlineLevel="0" collapsed="false">
      <c r="A690" s="5"/>
      <c r="B690" s="5"/>
    </row>
    <row r="691" customFormat="false" ht="12.75" hidden="false" customHeight="true" outlineLevel="0" collapsed="false">
      <c r="A691" s="5"/>
      <c r="B691" s="5"/>
    </row>
    <row r="692" customFormat="false" ht="12.75" hidden="false" customHeight="true" outlineLevel="0" collapsed="false">
      <c r="A692" s="5"/>
      <c r="B692" s="5"/>
    </row>
    <row r="693" customFormat="false" ht="12.75" hidden="false" customHeight="true" outlineLevel="0" collapsed="false">
      <c r="A693" s="5"/>
      <c r="B693" s="5"/>
    </row>
    <row r="694" customFormat="false" ht="12.75" hidden="false" customHeight="true" outlineLevel="0" collapsed="false">
      <c r="A694" s="5"/>
      <c r="B694" s="5"/>
    </row>
    <row r="695" customFormat="false" ht="12.75" hidden="false" customHeight="true" outlineLevel="0" collapsed="false">
      <c r="A695" s="5"/>
      <c r="B695" s="5"/>
    </row>
    <row r="696" customFormat="false" ht="12.75" hidden="false" customHeight="true" outlineLevel="0" collapsed="false">
      <c r="A696" s="5"/>
      <c r="B696" s="5"/>
    </row>
    <row r="697" customFormat="false" ht="12.75" hidden="false" customHeight="true" outlineLevel="0" collapsed="false">
      <c r="A697" s="5"/>
      <c r="B697" s="5"/>
    </row>
    <row r="698" customFormat="false" ht="12.75" hidden="false" customHeight="true" outlineLevel="0" collapsed="false">
      <c r="A698" s="5"/>
      <c r="B698" s="5"/>
    </row>
    <row r="699" customFormat="false" ht="12.75" hidden="false" customHeight="true" outlineLevel="0" collapsed="false">
      <c r="A699" s="5"/>
      <c r="B699" s="5"/>
    </row>
    <row r="700" customFormat="false" ht="12.75" hidden="false" customHeight="true" outlineLevel="0" collapsed="false">
      <c r="A700" s="5"/>
      <c r="B700" s="5"/>
    </row>
    <row r="701" customFormat="false" ht="12.75" hidden="false" customHeight="true" outlineLevel="0" collapsed="false">
      <c r="A701" s="5"/>
      <c r="B701" s="5"/>
    </row>
    <row r="702" customFormat="false" ht="12.75" hidden="false" customHeight="true" outlineLevel="0" collapsed="false">
      <c r="A702" s="5"/>
      <c r="B702" s="5"/>
    </row>
    <row r="703" customFormat="false" ht="12.75" hidden="false" customHeight="true" outlineLevel="0" collapsed="false">
      <c r="A703" s="5"/>
      <c r="B703" s="5"/>
    </row>
    <row r="704" customFormat="false" ht="12.75" hidden="false" customHeight="true" outlineLevel="0" collapsed="false">
      <c r="A704" s="5"/>
      <c r="B704" s="5"/>
    </row>
    <row r="705" customFormat="false" ht="12.75" hidden="false" customHeight="true" outlineLevel="0" collapsed="false">
      <c r="A705" s="5"/>
      <c r="B705" s="5"/>
    </row>
    <row r="706" customFormat="false" ht="12.75" hidden="false" customHeight="true" outlineLevel="0" collapsed="false">
      <c r="A706" s="5"/>
      <c r="B706" s="5"/>
    </row>
    <row r="707" customFormat="false" ht="12.75" hidden="false" customHeight="true" outlineLevel="0" collapsed="false">
      <c r="A707" s="5"/>
      <c r="B707" s="5"/>
    </row>
    <row r="708" customFormat="false" ht="12.75" hidden="false" customHeight="true" outlineLevel="0" collapsed="false">
      <c r="A708" s="5"/>
      <c r="B708" s="5"/>
    </row>
    <row r="709" customFormat="false" ht="12.75" hidden="false" customHeight="true" outlineLevel="0" collapsed="false">
      <c r="A709" s="5"/>
      <c r="B709" s="5"/>
    </row>
    <row r="710" customFormat="false" ht="12.75" hidden="false" customHeight="true" outlineLevel="0" collapsed="false">
      <c r="A710" s="5"/>
      <c r="B710" s="5"/>
    </row>
    <row r="711" customFormat="false" ht="12.75" hidden="false" customHeight="true" outlineLevel="0" collapsed="false">
      <c r="A711" s="5"/>
      <c r="B711" s="5"/>
    </row>
    <row r="712" customFormat="false" ht="12.75" hidden="false" customHeight="true" outlineLevel="0" collapsed="false">
      <c r="A712" s="5"/>
      <c r="B712" s="5"/>
    </row>
    <row r="713" customFormat="false" ht="12.75" hidden="false" customHeight="true" outlineLevel="0" collapsed="false">
      <c r="A713" s="5"/>
      <c r="B713" s="5"/>
    </row>
    <row r="714" customFormat="false" ht="12.75" hidden="false" customHeight="true" outlineLevel="0" collapsed="false">
      <c r="A714" s="5"/>
      <c r="B714" s="5"/>
    </row>
    <row r="715" customFormat="false" ht="12.75" hidden="false" customHeight="true" outlineLevel="0" collapsed="false">
      <c r="A715" s="5"/>
      <c r="B715" s="5"/>
    </row>
    <row r="716" customFormat="false" ht="12.75" hidden="false" customHeight="true" outlineLevel="0" collapsed="false">
      <c r="A716" s="5"/>
      <c r="B716" s="5"/>
    </row>
    <row r="717" customFormat="false" ht="12.75" hidden="false" customHeight="true" outlineLevel="0" collapsed="false">
      <c r="A717" s="5"/>
      <c r="B717" s="5"/>
    </row>
    <row r="718" customFormat="false" ht="12.75" hidden="false" customHeight="true" outlineLevel="0" collapsed="false">
      <c r="A718" s="5"/>
      <c r="B718" s="5"/>
    </row>
    <row r="719" customFormat="false" ht="12.75" hidden="false" customHeight="true" outlineLevel="0" collapsed="false">
      <c r="A719" s="5"/>
      <c r="B719" s="5"/>
    </row>
    <row r="720" customFormat="false" ht="12.75" hidden="false" customHeight="true" outlineLevel="0" collapsed="false">
      <c r="A720" s="5"/>
      <c r="B720" s="5"/>
    </row>
    <row r="721" customFormat="false" ht="12.75" hidden="false" customHeight="true" outlineLevel="0" collapsed="false">
      <c r="A721" s="5"/>
      <c r="B721" s="5"/>
    </row>
    <row r="722" customFormat="false" ht="12.75" hidden="false" customHeight="true" outlineLevel="0" collapsed="false">
      <c r="A722" s="5"/>
      <c r="B722" s="5"/>
    </row>
    <row r="723" customFormat="false" ht="12.75" hidden="false" customHeight="true" outlineLevel="0" collapsed="false">
      <c r="A723" s="5"/>
      <c r="B723" s="5"/>
    </row>
    <row r="724" customFormat="false" ht="12.75" hidden="false" customHeight="true" outlineLevel="0" collapsed="false">
      <c r="A724" s="5"/>
      <c r="B724" s="5"/>
    </row>
    <row r="725" customFormat="false" ht="12.75" hidden="false" customHeight="true" outlineLevel="0" collapsed="false">
      <c r="A725" s="5"/>
      <c r="B725" s="5"/>
    </row>
    <row r="726" customFormat="false" ht="12.75" hidden="false" customHeight="true" outlineLevel="0" collapsed="false">
      <c r="A726" s="5"/>
      <c r="B726" s="5"/>
    </row>
    <row r="727" customFormat="false" ht="12.75" hidden="false" customHeight="true" outlineLevel="0" collapsed="false">
      <c r="A727" s="5"/>
      <c r="B727" s="5"/>
    </row>
    <row r="728" customFormat="false" ht="12.75" hidden="false" customHeight="true" outlineLevel="0" collapsed="false">
      <c r="A728" s="5"/>
      <c r="B728" s="5"/>
    </row>
    <row r="729" customFormat="false" ht="12.75" hidden="false" customHeight="true" outlineLevel="0" collapsed="false">
      <c r="A729" s="5"/>
      <c r="B729" s="5"/>
    </row>
    <row r="730" customFormat="false" ht="12.75" hidden="false" customHeight="true" outlineLevel="0" collapsed="false">
      <c r="A730" s="5"/>
      <c r="B730" s="5"/>
    </row>
    <row r="731" customFormat="false" ht="12.75" hidden="false" customHeight="true" outlineLevel="0" collapsed="false">
      <c r="A731" s="5"/>
      <c r="B731" s="5"/>
    </row>
    <row r="732" customFormat="false" ht="12.75" hidden="false" customHeight="true" outlineLevel="0" collapsed="false">
      <c r="A732" s="5"/>
      <c r="B732" s="5"/>
    </row>
    <row r="733" customFormat="false" ht="12.75" hidden="false" customHeight="true" outlineLevel="0" collapsed="false">
      <c r="A733" s="5"/>
      <c r="B733" s="5"/>
    </row>
    <row r="734" customFormat="false" ht="12.75" hidden="false" customHeight="true" outlineLevel="0" collapsed="false">
      <c r="A734" s="5"/>
      <c r="B734" s="5"/>
    </row>
    <row r="735" customFormat="false" ht="12.75" hidden="false" customHeight="true" outlineLevel="0" collapsed="false">
      <c r="A735" s="5"/>
      <c r="B735" s="5"/>
    </row>
    <row r="736" customFormat="false" ht="12.75" hidden="false" customHeight="true" outlineLevel="0" collapsed="false">
      <c r="A736" s="5"/>
      <c r="B736" s="5"/>
    </row>
    <row r="737" customFormat="false" ht="12.75" hidden="false" customHeight="true" outlineLevel="0" collapsed="false">
      <c r="A737" s="5"/>
      <c r="B737" s="5"/>
    </row>
    <row r="738" customFormat="false" ht="12.75" hidden="false" customHeight="true" outlineLevel="0" collapsed="false">
      <c r="A738" s="5"/>
      <c r="B738" s="5"/>
    </row>
    <row r="739" customFormat="false" ht="12.75" hidden="false" customHeight="true" outlineLevel="0" collapsed="false">
      <c r="A739" s="5"/>
      <c r="B739" s="5"/>
    </row>
    <row r="740" customFormat="false" ht="12.75" hidden="false" customHeight="true" outlineLevel="0" collapsed="false">
      <c r="A740" s="5"/>
      <c r="B740" s="5"/>
    </row>
    <row r="741" customFormat="false" ht="12.75" hidden="false" customHeight="true" outlineLevel="0" collapsed="false">
      <c r="A741" s="5"/>
      <c r="B741" s="5"/>
    </row>
    <row r="742" customFormat="false" ht="12.75" hidden="false" customHeight="true" outlineLevel="0" collapsed="false">
      <c r="A742" s="5"/>
      <c r="B742" s="5"/>
    </row>
    <row r="743" customFormat="false" ht="12.75" hidden="false" customHeight="true" outlineLevel="0" collapsed="false">
      <c r="A743" s="5"/>
      <c r="B743" s="5"/>
    </row>
    <row r="744" customFormat="false" ht="12.75" hidden="false" customHeight="true" outlineLevel="0" collapsed="false">
      <c r="A744" s="5"/>
      <c r="B744" s="5"/>
    </row>
    <row r="745" customFormat="false" ht="12.75" hidden="false" customHeight="true" outlineLevel="0" collapsed="false">
      <c r="A745" s="5"/>
      <c r="B745" s="5"/>
    </row>
    <row r="746" customFormat="false" ht="12.75" hidden="false" customHeight="true" outlineLevel="0" collapsed="false">
      <c r="A746" s="5"/>
      <c r="B746" s="5"/>
    </row>
    <row r="747" customFormat="false" ht="12.75" hidden="false" customHeight="true" outlineLevel="0" collapsed="false">
      <c r="A747" s="5"/>
      <c r="B747" s="5"/>
    </row>
    <row r="748" customFormat="false" ht="12.75" hidden="false" customHeight="true" outlineLevel="0" collapsed="false">
      <c r="A748" s="5"/>
      <c r="B748" s="5"/>
    </row>
    <row r="749" customFormat="false" ht="12.75" hidden="false" customHeight="true" outlineLevel="0" collapsed="false">
      <c r="A749" s="5"/>
      <c r="B749" s="5"/>
    </row>
    <row r="750" customFormat="false" ht="12.75" hidden="false" customHeight="true" outlineLevel="0" collapsed="false">
      <c r="A750" s="5"/>
      <c r="B750" s="5"/>
    </row>
    <row r="751" customFormat="false" ht="12.75" hidden="false" customHeight="true" outlineLevel="0" collapsed="false">
      <c r="A751" s="5"/>
      <c r="B751" s="5"/>
    </row>
    <row r="752" customFormat="false" ht="12.75" hidden="false" customHeight="true" outlineLevel="0" collapsed="false">
      <c r="A752" s="5"/>
      <c r="B752" s="5"/>
    </row>
    <row r="753" customFormat="false" ht="12.75" hidden="false" customHeight="true" outlineLevel="0" collapsed="false">
      <c r="A753" s="5"/>
      <c r="B753" s="5"/>
    </row>
    <row r="754" customFormat="false" ht="12.75" hidden="false" customHeight="true" outlineLevel="0" collapsed="false">
      <c r="A754" s="5"/>
      <c r="B754" s="5"/>
    </row>
    <row r="755" customFormat="false" ht="12.75" hidden="false" customHeight="true" outlineLevel="0" collapsed="false">
      <c r="A755" s="5"/>
      <c r="B755" s="5"/>
    </row>
    <row r="756" customFormat="false" ht="12.75" hidden="false" customHeight="true" outlineLevel="0" collapsed="false">
      <c r="A756" s="5"/>
      <c r="B756" s="5"/>
    </row>
    <row r="757" customFormat="false" ht="12.75" hidden="false" customHeight="true" outlineLevel="0" collapsed="false">
      <c r="A757" s="5"/>
      <c r="B757" s="5"/>
    </row>
    <row r="758" customFormat="false" ht="12.75" hidden="false" customHeight="true" outlineLevel="0" collapsed="false">
      <c r="A758" s="5"/>
      <c r="B758" s="5"/>
    </row>
    <row r="759" customFormat="false" ht="12.75" hidden="false" customHeight="true" outlineLevel="0" collapsed="false">
      <c r="A759" s="5"/>
      <c r="B759" s="5"/>
    </row>
    <row r="760" customFormat="false" ht="12.75" hidden="false" customHeight="true" outlineLevel="0" collapsed="false">
      <c r="A760" s="5"/>
      <c r="B760" s="5"/>
    </row>
    <row r="761" customFormat="false" ht="12.75" hidden="false" customHeight="true" outlineLevel="0" collapsed="false">
      <c r="A761" s="5"/>
      <c r="B761" s="5"/>
    </row>
    <row r="762" customFormat="false" ht="12.75" hidden="false" customHeight="true" outlineLevel="0" collapsed="false">
      <c r="A762" s="5"/>
      <c r="B762" s="5"/>
    </row>
    <row r="763" customFormat="false" ht="12.75" hidden="false" customHeight="true" outlineLevel="0" collapsed="false">
      <c r="A763" s="5"/>
      <c r="B763" s="5"/>
    </row>
    <row r="764" customFormat="false" ht="12.75" hidden="false" customHeight="true" outlineLevel="0" collapsed="false">
      <c r="A764" s="5"/>
      <c r="B764" s="5"/>
    </row>
    <row r="765" customFormat="false" ht="12.75" hidden="false" customHeight="true" outlineLevel="0" collapsed="false">
      <c r="A765" s="5"/>
      <c r="B765" s="5"/>
    </row>
    <row r="766" customFormat="false" ht="12.75" hidden="false" customHeight="true" outlineLevel="0" collapsed="false">
      <c r="A766" s="5"/>
      <c r="B766" s="5"/>
    </row>
    <row r="767" customFormat="false" ht="12.75" hidden="false" customHeight="true" outlineLevel="0" collapsed="false">
      <c r="A767" s="5"/>
      <c r="B767" s="5"/>
    </row>
    <row r="768" customFormat="false" ht="12.75" hidden="false" customHeight="true" outlineLevel="0" collapsed="false">
      <c r="A768" s="5"/>
      <c r="B768" s="5"/>
    </row>
    <row r="769" customFormat="false" ht="12.75" hidden="false" customHeight="true" outlineLevel="0" collapsed="false">
      <c r="A769" s="5"/>
      <c r="B769" s="5"/>
    </row>
    <row r="770" customFormat="false" ht="12.75" hidden="false" customHeight="true" outlineLevel="0" collapsed="false">
      <c r="A770" s="5"/>
      <c r="B770" s="5"/>
    </row>
    <row r="771" customFormat="false" ht="12.75" hidden="false" customHeight="true" outlineLevel="0" collapsed="false">
      <c r="A771" s="5"/>
      <c r="B771" s="5"/>
    </row>
    <row r="772" customFormat="false" ht="12.75" hidden="false" customHeight="true" outlineLevel="0" collapsed="false">
      <c r="A772" s="5"/>
      <c r="B772" s="5"/>
    </row>
    <row r="773" customFormat="false" ht="12.75" hidden="false" customHeight="true" outlineLevel="0" collapsed="false">
      <c r="A773" s="5"/>
      <c r="B773" s="5"/>
    </row>
    <row r="774" customFormat="false" ht="12.75" hidden="false" customHeight="true" outlineLevel="0" collapsed="false">
      <c r="A774" s="5"/>
      <c r="B774" s="5"/>
    </row>
    <row r="775" customFormat="false" ht="12.75" hidden="false" customHeight="true" outlineLevel="0" collapsed="false">
      <c r="A775" s="5"/>
      <c r="B775" s="5"/>
    </row>
    <row r="776" customFormat="false" ht="12.75" hidden="false" customHeight="true" outlineLevel="0" collapsed="false">
      <c r="A776" s="5"/>
      <c r="B776" s="5"/>
    </row>
    <row r="777" customFormat="false" ht="12.75" hidden="false" customHeight="true" outlineLevel="0" collapsed="false">
      <c r="A777" s="5"/>
      <c r="B777" s="5"/>
    </row>
    <row r="778" customFormat="false" ht="12.75" hidden="false" customHeight="true" outlineLevel="0" collapsed="false">
      <c r="A778" s="5"/>
      <c r="B778" s="5"/>
    </row>
    <row r="779" customFormat="false" ht="12.75" hidden="false" customHeight="true" outlineLevel="0" collapsed="false">
      <c r="A779" s="5"/>
      <c r="B779" s="5"/>
    </row>
    <row r="780" customFormat="false" ht="12.75" hidden="false" customHeight="true" outlineLevel="0" collapsed="false">
      <c r="A780" s="5"/>
      <c r="B780" s="5"/>
    </row>
    <row r="781" customFormat="false" ht="12.75" hidden="false" customHeight="true" outlineLevel="0" collapsed="false">
      <c r="A781" s="5"/>
      <c r="B781" s="5"/>
    </row>
    <row r="782" customFormat="false" ht="12.75" hidden="false" customHeight="true" outlineLevel="0" collapsed="false">
      <c r="A782" s="5"/>
      <c r="B782" s="5"/>
    </row>
    <row r="783" customFormat="false" ht="12.75" hidden="false" customHeight="true" outlineLevel="0" collapsed="false">
      <c r="A783" s="5"/>
      <c r="B783" s="5"/>
    </row>
    <row r="784" customFormat="false" ht="12.75" hidden="false" customHeight="true" outlineLevel="0" collapsed="false">
      <c r="A784" s="5"/>
      <c r="B784" s="5"/>
    </row>
    <row r="785" customFormat="false" ht="12.75" hidden="false" customHeight="true" outlineLevel="0" collapsed="false">
      <c r="A785" s="5"/>
      <c r="B785" s="5"/>
    </row>
    <row r="786" customFormat="false" ht="12.75" hidden="false" customHeight="true" outlineLevel="0" collapsed="false">
      <c r="A786" s="5"/>
      <c r="B786" s="5"/>
    </row>
    <row r="787" customFormat="false" ht="12.75" hidden="false" customHeight="true" outlineLevel="0" collapsed="false">
      <c r="A787" s="5"/>
      <c r="B787" s="5"/>
    </row>
    <row r="788" customFormat="false" ht="12.75" hidden="false" customHeight="true" outlineLevel="0" collapsed="false">
      <c r="A788" s="5"/>
      <c r="B788" s="5"/>
    </row>
    <row r="789" customFormat="false" ht="12.75" hidden="false" customHeight="true" outlineLevel="0" collapsed="false">
      <c r="A789" s="5"/>
      <c r="B789" s="5"/>
    </row>
    <row r="790" customFormat="false" ht="12.75" hidden="false" customHeight="true" outlineLevel="0" collapsed="false">
      <c r="A790" s="5"/>
      <c r="B790" s="5"/>
    </row>
    <row r="791" customFormat="false" ht="12.75" hidden="false" customHeight="true" outlineLevel="0" collapsed="false">
      <c r="A791" s="5"/>
      <c r="B791" s="5"/>
    </row>
    <row r="792" customFormat="false" ht="12.75" hidden="false" customHeight="true" outlineLevel="0" collapsed="false">
      <c r="A792" s="5"/>
      <c r="B792" s="5"/>
    </row>
    <row r="793" customFormat="false" ht="12.75" hidden="false" customHeight="true" outlineLevel="0" collapsed="false">
      <c r="A793" s="5"/>
      <c r="B793" s="5"/>
    </row>
    <row r="794" customFormat="false" ht="12.75" hidden="false" customHeight="true" outlineLevel="0" collapsed="false">
      <c r="A794" s="5"/>
      <c r="B794" s="5"/>
    </row>
    <row r="795" customFormat="false" ht="12.75" hidden="false" customHeight="true" outlineLevel="0" collapsed="false">
      <c r="A795" s="5"/>
      <c r="B795" s="5"/>
    </row>
    <row r="796" customFormat="false" ht="12.75" hidden="false" customHeight="true" outlineLevel="0" collapsed="false">
      <c r="A796" s="5"/>
      <c r="B796" s="5"/>
    </row>
    <row r="797" customFormat="false" ht="12.75" hidden="false" customHeight="true" outlineLevel="0" collapsed="false">
      <c r="A797" s="5"/>
      <c r="B797" s="5"/>
    </row>
    <row r="798" customFormat="false" ht="12.75" hidden="false" customHeight="true" outlineLevel="0" collapsed="false">
      <c r="A798" s="5"/>
      <c r="B798" s="5"/>
    </row>
    <row r="799" customFormat="false" ht="12.75" hidden="false" customHeight="true" outlineLevel="0" collapsed="false">
      <c r="A799" s="5"/>
      <c r="B799" s="5"/>
    </row>
    <row r="800" customFormat="false" ht="12.75" hidden="false" customHeight="true" outlineLevel="0" collapsed="false">
      <c r="A800" s="5"/>
      <c r="B800" s="5"/>
    </row>
    <row r="801" customFormat="false" ht="12.75" hidden="false" customHeight="true" outlineLevel="0" collapsed="false">
      <c r="A801" s="5"/>
      <c r="B801" s="5"/>
    </row>
    <row r="802" customFormat="false" ht="12.75" hidden="false" customHeight="true" outlineLevel="0" collapsed="false">
      <c r="A802" s="5"/>
      <c r="B802" s="5"/>
    </row>
    <row r="803" customFormat="false" ht="12.75" hidden="false" customHeight="true" outlineLevel="0" collapsed="false">
      <c r="A803" s="5"/>
      <c r="B803" s="5"/>
    </row>
    <row r="804" customFormat="false" ht="12.75" hidden="false" customHeight="true" outlineLevel="0" collapsed="false">
      <c r="A804" s="5"/>
      <c r="B804" s="5"/>
    </row>
    <row r="805" customFormat="false" ht="12.75" hidden="false" customHeight="true" outlineLevel="0" collapsed="false">
      <c r="A805" s="5"/>
      <c r="B805" s="5"/>
    </row>
    <row r="806" customFormat="false" ht="12.75" hidden="false" customHeight="true" outlineLevel="0" collapsed="false">
      <c r="A806" s="5"/>
      <c r="B806" s="5"/>
    </row>
    <row r="807" customFormat="false" ht="12.75" hidden="false" customHeight="true" outlineLevel="0" collapsed="false">
      <c r="A807" s="5"/>
      <c r="B807" s="5"/>
    </row>
    <row r="808" customFormat="false" ht="12.75" hidden="false" customHeight="true" outlineLevel="0" collapsed="false">
      <c r="A808" s="5"/>
      <c r="B808" s="5"/>
    </row>
    <row r="809" customFormat="false" ht="12.75" hidden="false" customHeight="true" outlineLevel="0" collapsed="false">
      <c r="A809" s="5"/>
      <c r="B809" s="5"/>
    </row>
    <row r="810" customFormat="false" ht="12.75" hidden="false" customHeight="true" outlineLevel="0" collapsed="false">
      <c r="A810" s="5"/>
      <c r="B810" s="5"/>
    </row>
    <row r="811" customFormat="false" ht="12.75" hidden="false" customHeight="true" outlineLevel="0" collapsed="false">
      <c r="A811" s="5"/>
      <c r="B811" s="5"/>
    </row>
    <row r="812" customFormat="false" ht="12.75" hidden="false" customHeight="true" outlineLevel="0" collapsed="false">
      <c r="A812" s="5"/>
      <c r="B812" s="5"/>
    </row>
    <row r="813" customFormat="false" ht="12.75" hidden="false" customHeight="true" outlineLevel="0" collapsed="false">
      <c r="A813" s="5"/>
      <c r="B813" s="5"/>
    </row>
    <row r="814" customFormat="false" ht="12.75" hidden="false" customHeight="true" outlineLevel="0" collapsed="false">
      <c r="A814" s="5"/>
      <c r="B814" s="5"/>
    </row>
    <row r="815" customFormat="false" ht="12.75" hidden="false" customHeight="true" outlineLevel="0" collapsed="false">
      <c r="A815" s="5"/>
      <c r="B815" s="5"/>
    </row>
    <row r="816" customFormat="false" ht="12.75" hidden="false" customHeight="true" outlineLevel="0" collapsed="false">
      <c r="A816" s="5"/>
      <c r="B816" s="5"/>
    </row>
    <row r="817" customFormat="false" ht="12.75" hidden="false" customHeight="true" outlineLevel="0" collapsed="false">
      <c r="A817" s="5"/>
      <c r="B817" s="5"/>
    </row>
    <row r="818" customFormat="false" ht="12.75" hidden="false" customHeight="true" outlineLevel="0" collapsed="false">
      <c r="A818" s="5"/>
      <c r="B818" s="5"/>
    </row>
    <row r="819" customFormat="false" ht="12.75" hidden="false" customHeight="true" outlineLevel="0" collapsed="false">
      <c r="A819" s="5"/>
      <c r="B819" s="5"/>
    </row>
    <row r="820" customFormat="false" ht="12.75" hidden="false" customHeight="true" outlineLevel="0" collapsed="false">
      <c r="A820" s="5"/>
      <c r="B820" s="5"/>
    </row>
    <row r="821" customFormat="false" ht="12.75" hidden="false" customHeight="true" outlineLevel="0" collapsed="false">
      <c r="A821" s="5"/>
      <c r="B821" s="5"/>
    </row>
    <row r="822" customFormat="false" ht="12.75" hidden="false" customHeight="true" outlineLevel="0" collapsed="false">
      <c r="A822" s="5"/>
      <c r="B822" s="5"/>
    </row>
    <row r="823" customFormat="false" ht="12.75" hidden="false" customHeight="true" outlineLevel="0" collapsed="false">
      <c r="A823" s="5"/>
      <c r="B823" s="5"/>
    </row>
    <row r="824" customFormat="false" ht="12.75" hidden="false" customHeight="true" outlineLevel="0" collapsed="false">
      <c r="A824" s="5"/>
      <c r="B824" s="5"/>
    </row>
    <row r="825" customFormat="false" ht="12.75" hidden="false" customHeight="true" outlineLevel="0" collapsed="false">
      <c r="A825" s="5"/>
      <c r="B825" s="5"/>
    </row>
    <row r="826" customFormat="false" ht="12.75" hidden="false" customHeight="true" outlineLevel="0" collapsed="false">
      <c r="A826" s="5"/>
      <c r="B826" s="5"/>
    </row>
    <row r="827" customFormat="false" ht="12.75" hidden="false" customHeight="true" outlineLevel="0" collapsed="false">
      <c r="A827" s="5"/>
      <c r="B827" s="5"/>
    </row>
    <row r="828" customFormat="false" ht="12.75" hidden="false" customHeight="true" outlineLevel="0" collapsed="false">
      <c r="A828" s="5"/>
      <c r="B828" s="5"/>
    </row>
    <row r="829" customFormat="false" ht="12.75" hidden="false" customHeight="true" outlineLevel="0" collapsed="false">
      <c r="A829" s="5"/>
      <c r="B829" s="5"/>
    </row>
    <row r="830" customFormat="false" ht="12.75" hidden="false" customHeight="true" outlineLevel="0" collapsed="false">
      <c r="A830" s="5"/>
      <c r="B830" s="5"/>
    </row>
    <row r="831" customFormat="false" ht="12.75" hidden="false" customHeight="true" outlineLevel="0" collapsed="false">
      <c r="A831" s="5"/>
      <c r="B831" s="5"/>
    </row>
    <row r="832" customFormat="false" ht="12.75" hidden="false" customHeight="true" outlineLevel="0" collapsed="false">
      <c r="A832" s="5"/>
      <c r="B832" s="5"/>
    </row>
    <row r="833" customFormat="false" ht="12.75" hidden="false" customHeight="true" outlineLevel="0" collapsed="false">
      <c r="A833" s="5"/>
      <c r="B833" s="5"/>
    </row>
    <row r="834" customFormat="false" ht="12.75" hidden="false" customHeight="true" outlineLevel="0" collapsed="false">
      <c r="A834" s="5"/>
      <c r="B834" s="5"/>
    </row>
    <row r="835" customFormat="false" ht="12.75" hidden="false" customHeight="true" outlineLevel="0" collapsed="false">
      <c r="A835" s="5"/>
      <c r="B835" s="5"/>
    </row>
    <row r="836" customFormat="false" ht="12.75" hidden="false" customHeight="true" outlineLevel="0" collapsed="false">
      <c r="A836" s="5"/>
      <c r="B836" s="5"/>
    </row>
    <row r="837" customFormat="false" ht="12.75" hidden="false" customHeight="true" outlineLevel="0" collapsed="false">
      <c r="A837" s="5"/>
      <c r="B837" s="5"/>
    </row>
    <row r="838" customFormat="false" ht="12.75" hidden="false" customHeight="true" outlineLevel="0" collapsed="false">
      <c r="A838" s="5"/>
      <c r="B838" s="5"/>
    </row>
    <row r="839" customFormat="false" ht="12.75" hidden="false" customHeight="true" outlineLevel="0" collapsed="false">
      <c r="A839" s="5"/>
      <c r="B839" s="5"/>
    </row>
    <row r="840" customFormat="false" ht="12.75" hidden="false" customHeight="true" outlineLevel="0" collapsed="false">
      <c r="A840" s="5"/>
      <c r="B840" s="5"/>
    </row>
    <row r="841" customFormat="false" ht="12.75" hidden="false" customHeight="true" outlineLevel="0" collapsed="false">
      <c r="A841" s="5"/>
      <c r="B841" s="5"/>
    </row>
    <row r="842" customFormat="false" ht="12.75" hidden="false" customHeight="true" outlineLevel="0" collapsed="false">
      <c r="A842" s="5"/>
      <c r="B842" s="5"/>
    </row>
    <row r="843" customFormat="false" ht="12.75" hidden="false" customHeight="true" outlineLevel="0" collapsed="false">
      <c r="A843" s="5"/>
      <c r="B843" s="5"/>
    </row>
    <row r="844" customFormat="false" ht="12.75" hidden="false" customHeight="true" outlineLevel="0" collapsed="false">
      <c r="A844" s="5"/>
      <c r="B844" s="5"/>
    </row>
    <row r="845" customFormat="false" ht="12.75" hidden="false" customHeight="true" outlineLevel="0" collapsed="false">
      <c r="A845" s="5"/>
      <c r="B845" s="5"/>
    </row>
    <row r="846" customFormat="false" ht="12.75" hidden="false" customHeight="true" outlineLevel="0" collapsed="false">
      <c r="A846" s="5"/>
      <c r="B846" s="5"/>
    </row>
    <row r="847" customFormat="false" ht="12.75" hidden="false" customHeight="true" outlineLevel="0" collapsed="false">
      <c r="A847" s="5"/>
      <c r="B847" s="5"/>
    </row>
    <row r="848" customFormat="false" ht="12.75" hidden="false" customHeight="true" outlineLevel="0" collapsed="false">
      <c r="A848" s="5"/>
      <c r="B848" s="5"/>
    </row>
    <row r="849" customFormat="false" ht="12.75" hidden="false" customHeight="true" outlineLevel="0" collapsed="false">
      <c r="A849" s="5"/>
      <c r="B849" s="5"/>
    </row>
    <row r="850" customFormat="false" ht="12.75" hidden="false" customHeight="true" outlineLevel="0" collapsed="false">
      <c r="A850" s="5"/>
      <c r="B850" s="5"/>
    </row>
    <row r="851" customFormat="false" ht="12.75" hidden="false" customHeight="true" outlineLevel="0" collapsed="false">
      <c r="A851" s="5"/>
      <c r="B851" s="5"/>
    </row>
    <row r="852" customFormat="false" ht="12.75" hidden="false" customHeight="true" outlineLevel="0" collapsed="false">
      <c r="A852" s="5"/>
      <c r="B852" s="5"/>
    </row>
    <row r="853" customFormat="false" ht="12.75" hidden="false" customHeight="true" outlineLevel="0" collapsed="false">
      <c r="A853" s="5"/>
      <c r="B853" s="5"/>
    </row>
    <row r="854" customFormat="false" ht="12.75" hidden="false" customHeight="true" outlineLevel="0" collapsed="false">
      <c r="A854" s="5"/>
      <c r="B854" s="5"/>
    </row>
    <row r="855" customFormat="false" ht="12.75" hidden="false" customHeight="true" outlineLevel="0" collapsed="false">
      <c r="A855" s="5"/>
      <c r="B855" s="5"/>
    </row>
    <row r="856" customFormat="false" ht="12.75" hidden="false" customHeight="true" outlineLevel="0" collapsed="false">
      <c r="A856" s="5"/>
      <c r="B856" s="5"/>
    </row>
    <row r="857" customFormat="false" ht="12.75" hidden="false" customHeight="true" outlineLevel="0" collapsed="false">
      <c r="A857" s="5"/>
      <c r="B857" s="5"/>
    </row>
    <row r="858" customFormat="false" ht="12.75" hidden="false" customHeight="true" outlineLevel="0" collapsed="false">
      <c r="A858" s="5"/>
      <c r="B858" s="5"/>
    </row>
    <row r="859" customFormat="false" ht="12.75" hidden="false" customHeight="true" outlineLevel="0" collapsed="false">
      <c r="A859" s="5"/>
      <c r="B859" s="5"/>
    </row>
    <row r="860" customFormat="false" ht="12.75" hidden="false" customHeight="true" outlineLevel="0" collapsed="false">
      <c r="A860" s="5"/>
      <c r="B860" s="5"/>
    </row>
    <row r="861" customFormat="false" ht="12.75" hidden="false" customHeight="true" outlineLevel="0" collapsed="false">
      <c r="A861" s="5"/>
      <c r="B861" s="5"/>
    </row>
    <row r="862" customFormat="false" ht="12.75" hidden="false" customHeight="true" outlineLevel="0" collapsed="false">
      <c r="A862" s="5"/>
      <c r="B862" s="5"/>
    </row>
    <row r="863" customFormat="false" ht="12.75" hidden="false" customHeight="true" outlineLevel="0" collapsed="false">
      <c r="A863" s="5"/>
      <c r="B863" s="5"/>
    </row>
    <row r="864" customFormat="false" ht="12.75" hidden="false" customHeight="true" outlineLevel="0" collapsed="false">
      <c r="A864" s="5"/>
      <c r="B864" s="5"/>
    </row>
    <row r="865" customFormat="false" ht="12.75" hidden="false" customHeight="true" outlineLevel="0" collapsed="false">
      <c r="A865" s="5"/>
      <c r="B865" s="5"/>
    </row>
    <row r="866" customFormat="false" ht="12.75" hidden="false" customHeight="true" outlineLevel="0" collapsed="false">
      <c r="A866" s="5"/>
      <c r="B866" s="5"/>
    </row>
    <row r="867" customFormat="false" ht="12.75" hidden="false" customHeight="true" outlineLevel="0" collapsed="false">
      <c r="A867" s="5"/>
      <c r="B867" s="5"/>
    </row>
    <row r="868" customFormat="false" ht="12.75" hidden="false" customHeight="true" outlineLevel="0" collapsed="false">
      <c r="A868" s="5"/>
      <c r="B868" s="5"/>
    </row>
    <row r="869" customFormat="false" ht="12.75" hidden="false" customHeight="true" outlineLevel="0" collapsed="false">
      <c r="A869" s="5"/>
      <c r="B869" s="5"/>
    </row>
    <row r="870" customFormat="false" ht="12.75" hidden="false" customHeight="true" outlineLevel="0" collapsed="false">
      <c r="A870" s="5"/>
      <c r="B870" s="5"/>
    </row>
    <row r="871" customFormat="false" ht="12.75" hidden="false" customHeight="true" outlineLevel="0" collapsed="false">
      <c r="A871" s="5"/>
      <c r="B871" s="5"/>
    </row>
    <row r="872" customFormat="false" ht="12.75" hidden="false" customHeight="true" outlineLevel="0" collapsed="false">
      <c r="A872" s="5"/>
      <c r="B872" s="5"/>
    </row>
    <row r="873" customFormat="false" ht="12.75" hidden="false" customHeight="true" outlineLevel="0" collapsed="false">
      <c r="A873" s="5"/>
      <c r="B873" s="5"/>
    </row>
    <row r="874" customFormat="false" ht="12.75" hidden="false" customHeight="true" outlineLevel="0" collapsed="false">
      <c r="A874" s="5"/>
      <c r="B874" s="5"/>
    </row>
    <row r="875" customFormat="false" ht="12.75" hidden="false" customHeight="true" outlineLevel="0" collapsed="false">
      <c r="A875" s="5"/>
      <c r="B875" s="5"/>
    </row>
    <row r="876" customFormat="false" ht="12.75" hidden="false" customHeight="true" outlineLevel="0" collapsed="false">
      <c r="A876" s="5"/>
      <c r="B876" s="5"/>
    </row>
    <row r="877" customFormat="false" ht="12.75" hidden="false" customHeight="true" outlineLevel="0" collapsed="false">
      <c r="A877" s="5"/>
      <c r="B877" s="5"/>
    </row>
    <row r="878" customFormat="false" ht="12.75" hidden="false" customHeight="true" outlineLevel="0" collapsed="false">
      <c r="A878" s="5"/>
      <c r="B878" s="5"/>
    </row>
    <row r="879" customFormat="false" ht="12.75" hidden="false" customHeight="true" outlineLevel="0" collapsed="false">
      <c r="A879" s="5"/>
      <c r="B879" s="5"/>
    </row>
    <row r="880" customFormat="false" ht="12.75" hidden="false" customHeight="true" outlineLevel="0" collapsed="false">
      <c r="A880" s="5"/>
      <c r="B880" s="5"/>
    </row>
    <row r="881" customFormat="false" ht="12.75" hidden="false" customHeight="true" outlineLevel="0" collapsed="false">
      <c r="A881" s="5"/>
      <c r="B881" s="5"/>
    </row>
    <row r="882" customFormat="false" ht="12.75" hidden="false" customHeight="true" outlineLevel="0" collapsed="false">
      <c r="A882" s="5"/>
      <c r="B882" s="5"/>
    </row>
    <row r="883" customFormat="false" ht="12.75" hidden="false" customHeight="true" outlineLevel="0" collapsed="false">
      <c r="A883" s="5"/>
      <c r="B883" s="5"/>
    </row>
    <row r="884" customFormat="false" ht="12.75" hidden="false" customHeight="true" outlineLevel="0" collapsed="false">
      <c r="A884" s="5"/>
      <c r="B884" s="5"/>
    </row>
    <row r="885" customFormat="false" ht="12.75" hidden="false" customHeight="true" outlineLevel="0" collapsed="false">
      <c r="A885" s="5"/>
      <c r="B885" s="5"/>
    </row>
    <row r="886" customFormat="false" ht="12.75" hidden="false" customHeight="true" outlineLevel="0" collapsed="false">
      <c r="A886" s="5"/>
      <c r="B886" s="5"/>
    </row>
    <row r="887" customFormat="false" ht="12.75" hidden="false" customHeight="true" outlineLevel="0" collapsed="false">
      <c r="A887" s="5"/>
      <c r="B887" s="5"/>
    </row>
    <row r="888" customFormat="false" ht="12.75" hidden="false" customHeight="true" outlineLevel="0" collapsed="false">
      <c r="A888" s="5"/>
      <c r="B888" s="5"/>
    </row>
    <row r="889" customFormat="false" ht="12.75" hidden="false" customHeight="true" outlineLevel="0" collapsed="false">
      <c r="A889" s="5"/>
      <c r="B889" s="5"/>
    </row>
    <row r="890" customFormat="false" ht="12.75" hidden="false" customHeight="true" outlineLevel="0" collapsed="false">
      <c r="A890" s="5"/>
      <c r="B890" s="5"/>
    </row>
    <row r="891" customFormat="false" ht="12.75" hidden="false" customHeight="true" outlineLevel="0" collapsed="false">
      <c r="A891" s="5"/>
      <c r="B891" s="5"/>
    </row>
    <row r="892" customFormat="false" ht="12.75" hidden="false" customHeight="true" outlineLevel="0" collapsed="false">
      <c r="A892" s="5"/>
      <c r="B892" s="5"/>
    </row>
    <row r="893" customFormat="false" ht="12.75" hidden="false" customHeight="true" outlineLevel="0" collapsed="false">
      <c r="A893" s="5"/>
      <c r="B893" s="5"/>
    </row>
    <row r="894" customFormat="false" ht="12.75" hidden="false" customHeight="true" outlineLevel="0" collapsed="false">
      <c r="A894" s="5"/>
      <c r="B894" s="5"/>
    </row>
    <row r="895" customFormat="false" ht="12.75" hidden="false" customHeight="true" outlineLevel="0" collapsed="false">
      <c r="A895" s="5"/>
      <c r="B895" s="5"/>
    </row>
    <row r="896" customFormat="false" ht="12.75" hidden="false" customHeight="true" outlineLevel="0" collapsed="false">
      <c r="A896" s="5"/>
      <c r="B896" s="5"/>
    </row>
    <row r="897" customFormat="false" ht="12.75" hidden="false" customHeight="true" outlineLevel="0" collapsed="false">
      <c r="A897" s="5"/>
      <c r="B897" s="5"/>
    </row>
    <row r="898" customFormat="false" ht="12.75" hidden="false" customHeight="true" outlineLevel="0" collapsed="false">
      <c r="A898" s="5"/>
      <c r="B898" s="5"/>
    </row>
    <row r="899" customFormat="false" ht="12.75" hidden="false" customHeight="true" outlineLevel="0" collapsed="false">
      <c r="A899" s="5"/>
      <c r="B899" s="5"/>
    </row>
    <row r="900" customFormat="false" ht="12.75" hidden="false" customHeight="true" outlineLevel="0" collapsed="false">
      <c r="A900" s="5"/>
      <c r="B900" s="5"/>
    </row>
    <row r="901" customFormat="false" ht="12.75" hidden="false" customHeight="true" outlineLevel="0" collapsed="false">
      <c r="A901" s="5"/>
      <c r="B901" s="5"/>
    </row>
    <row r="902" customFormat="false" ht="12.75" hidden="false" customHeight="true" outlineLevel="0" collapsed="false">
      <c r="A902" s="5"/>
      <c r="B902" s="5"/>
    </row>
    <row r="903" customFormat="false" ht="12.75" hidden="false" customHeight="true" outlineLevel="0" collapsed="false">
      <c r="A903" s="5"/>
      <c r="B903" s="5"/>
    </row>
    <row r="904" customFormat="false" ht="12.75" hidden="false" customHeight="true" outlineLevel="0" collapsed="false">
      <c r="A904" s="5"/>
      <c r="B904" s="5"/>
    </row>
    <row r="905" customFormat="false" ht="12.75" hidden="false" customHeight="true" outlineLevel="0" collapsed="false">
      <c r="A905" s="5"/>
      <c r="B905" s="5"/>
    </row>
    <row r="906" customFormat="false" ht="12.75" hidden="false" customHeight="true" outlineLevel="0" collapsed="false">
      <c r="A906" s="5"/>
      <c r="B906" s="5"/>
    </row>
    <row r="907" customFormat="false" ht="12.75" hidden="false" customHeight="true" outlineLevel="0" collapsed="false">
      <c r="A907" s="5"/>
      <c r="B907" s="5"/>
    </row>
    <row r="908" customFormat="false" ht="12.75" hidden="false" customHeight="true" outlineLevel="0" collapsed="false">
      <c r="A908" s="5"/>
      <c r="B908" s="5"/>
    </row>
    <row r="909" customFormat="false" ht="12.75" hidden="false" customHeight="true" outlineLevel="0" collapsed="false">
      <c r="A909" s="5"/>
      <c r="B909" s="5"/>
    </row>
    <row r="910" customFormat="false" ht="12.75" hidden="false" customHeight="true" outlineLevel="0" collapsed="false">
      <c r="A910" s="5"/>
      <c r="B910" s="5"/>
    </row>
    <row r="911" customFormat="false" ht="12.75" hidden="false" customHeight="true" outlineLevel="0" collapsed="false">
      <c r="A911" s="5"/>
      <c r="B911" s="5"/>
    </row>
    <row r="912" customFormat="false" ht="12.75" hidden="false" customHeight="true" outlineLevel="0" collapsed="false">
      <c r="A912" s="5"/>
      <c r="B912" s="5"/>
    </row>
    <row r="913" customFormat="false" ht="12.75" hidden="false" customHeight="true" outlineLevel="0" collapsed="false">
      <c r="A913" s="5"/>
      <c r="B913" s="5"/>
    </row>
    <row r="914" customFormat="false" ht="12.75" hidden="false" customHeight="true" outlineLevel="0" collapsed="false">
      <c r="A914" s="5"/>
      <c r="B914" s="5"/>
    </row>
    <row r="915" customFormat="false" ht="12.75" hidden="false" customHeight="true" outlineLevel="0" collapsed="false">
      <c r="A915" s="5"/>
      <c r="B915" s="5"/>
    </row>
    <row r="916" customFormat="false" ht="12.75" hidden="false" customHeight="true" outlineLevel="0" collapsed="false">
      <c r="A916" s="5"/>
      <c r="B916" s="5"/>
    </row>
    <row r="917" customFormat="false" ht="12.75" hidden="false" customHeight="true" outlineLevel="0" collapsed="false">
      <c r="A917" s="5"/>
      <c r="B917" s="5"/>
    </row>
    <row r="918" customFormat="false" ht="12.75" hidden="false" customHeight="true" outlineLevel="0" collapsed="false">
      <c r="A918" s="5"/>
      <c r="B918" s="5"/>
    </row>
    <row r="919" customFormat="false" ht="12.75" hidden="false" customHeight="true" outlineLevel="0" collapsed="false">
      <c r="A919" s="5"/>
      <c r="B919" s="5"/>
    </row>
    <row r="920" customFormat="false" ht="12.75" hidden="false" customHeight="true" outlineLevel="0" collapsed="false">
      <c r="A920" s="5"/>
      <c r="B920" s="5"/>
    </row>
    <row r="921" customFormat="false" ht="12.75" hidden="false" customHeight="true" outlineLevel="0" collapsed="false">
      <c r="A921" s="5"/>
      <c r="B921" s="5"/>
    </row>
    <row r="922" customFormat="false" ht="12.75" hidden="false" customHeight="true" outlineLevel="0" collapsed="false">
      <c r="A922" s="5"/>
      <c r="B922" s="5"/>
    </row>
    <row r="923" customFormat="false" ht="12.75" hidden="false" customHeight="true" outlineLevel="0" collapsed="false">
      <c r="A923" s="5"/>
      <c r="B923" s="5"/>
    </row>
    <row r="924" customFormat="false" ht="12.75" hidden="false" customHeight="true" outlineLevel="0" collapsed="false">
      <c r="A924" s="5"/>
      <c r="B924" s="5"/>
    </row>
    <row r="925" customFormat="false" ht="12.75" hidden="false" customHeight="true" outlineLevel="0" collapsed="false">
      <c r="A925" s="5"/>
      <c r="B925" s="5"/>
    </row>
    <row r="926" customFormat="false" ht="12.75" hidden="false" customHeight="true" outlineLevel="0" collapsed="false">
      <c r="A926" s="5"/>
      <c r="B926" s="5"/>
    </row>
    <row r="927" customFormat="false" ht="12.75" hidden="false" customHeight="true" outlineLevel="0" collapsed="false">
      <c r="A927" s="5"/>
      <c r="B927" s="5"/>
    </row>
    <row r="928" customFormat="false" ht="12.75" hidden="false" customHeight="true" outlineLevel="0" collapsed="false">
      <c r="A928" s="5"/>
      <c r="B928" s="5"/>
    </row>
    <row r="929" customFormat="false" ht="12.75" hidden="false" customHeight="true" outlineLevel="0" collapsed="false">
      <c r="A929" s="5"/>
      <c r="B929" s="5"/>
    </row>
    <row r="930" customFormat="false" ht="12.75" hidden="false" customHeight="true" outlineLevel="0" collapsed="false">
      <c r="A930" s="5"/>
      <c r="B930" s="5"/>
    </row>
    <row r="931" customFormat="false" ht="12.75" hidden="false" customHeight="true" outlineLevel="0" collapsed="false">
      <c r="A931" s="5"/>
      <c r="B931" s="5"/>
    </row>
    <row r="932" customFormat="false" ht="12.75" hidden="false" customHeight="true" outlineLevel="0" collapsed="false">
      <c r="A932" s="5"/>
      <c r="B932" s="5"/>
    </row>
    <row r="933" customFormat="false" ht="12.75" hidden="false" customHeight="true" outlineLevel="0" collapsed="false">
      <c r="A933" s="5"/>
      <c r="B933" s="5"/>
    </row>
    <row r="934" customFormat="false" ht="12.75" hidden="false" customHeight="true" outlineLevel="0" collapsed="false">
      <c r="A934" s="5"/>
      <c r="B934" s="5"/>
    </row>
    <row r="935" customFormat="false" ht="12.75" hidden="false" customHeight="true" outlineLevel="0" collapsed="false">
      <c r="A935" s="5"/>
      <c r="B935" s="5"/>
    </row>
    <row r="936" customFormat="false" ht="12.75" hidden="false" customHeight="true" outlineLevel="0" collapsed="false">
      <c r="A936" s="5"/>
      <c r="B936" s="5"/>
    </row>
    <row r="937" customFormat="false" ht="12.75" hidden="false" customHeight="true" outlineLevel="0" collapsed="false">
      <c r="A937" s="5"/>
      <c r="B937" s="5"/>
    </row>
    <row r="938" customFormat="false" ht="12.75" hidden="false" customHeight="true" outlineLevel="0" collapsed="false">
      <c r="A938" s="5"/>
      <c r="B938" s="5"/>
    </row>
    <row r="939" customFormat="false" ht="12.75" hidden="false" customHeight="true" outlineLevel="0" collapsed="false">
      <c r="A939" s="5"/>
      <c r="B939" s="5"/>
    </row>
    <row r="940" customFormat="false" ht="12.75" hidden="false" customHeight="true" outlineLevel="0" collapsed="false">
      <c r="A940" s="5"/>
      <c r="B940" s="5"/>
    </row>
    <row r="941" customFormat="false" ht="12.75" hidden="false" customHeight="true" outlineLevel="0" collapsed="false">
      <c r="A941" s="5"/>
      <c r="B941" s="5"/>
    </row>
    <row r="942" customFormat="false" ht="12.75" hidden="false" customHeight="true" outlineLevel="0" collapsed="false">
      <c r="A942" s="5"/>
      <c r="B942" s="5"/>
    </row>
    <row r="943" customFormat="false" ht="12.75" hidden="false" customHeight="true" outlineLevel="0" collapsed="false">
      <c r="A943" s="5"/>
      <c r="B943" s="5"/>
    </row>
    <row r="944" customFormat="false" ht="12.75" hidden="false" customHeight="true" outlineLevel="0" collapsed="false">
      <c r="A944" s="5"/>
      <c r="B944" s="5"/>
    </row>
    <row r="945" customFormat="false" ht="12.75" hidden="false" customHeight="true" outlineLevel="0" collapsed="false">
      <c r="A945" s="5"/>
      <c r="B945" s="5"/>
    </row>
    <row r="946" customFormat="false" ht="12.75" hidden="false" customHeight="true" outlineLevel="0" collapsed="false">
      <c r="A946" s="5"/>
      <c r="B946" s="5"/>
    </row>
    <row r="947" customFormat="false" ht="12.75" hidden="false" customHeight="true" outlineLevel="0" collapsed="false">
      <c r="A947" s="5"/>
      <c r="B947" s="5"/>
    </row>
    <row r="948" customFormat="false" ht="12.75" hidden="false" customHeight="true" outlineLevel="0" collapsed="false">
      <c r="A948" s="5"/>
      <c r="B948" s="5"/>
    </row>
    <row r="949" customFormat="false" ht="12.75" hidden="false" customHeight="true" outlineLevel="0" collapsed="false">
      <c r="A949" s="5"/>
      <c r="B949" s="5"/>
    </row>
    <row r="950" customFormat="false" ht="12.75" hidden="false" customHeight="true" outlineLevel="0" collapsed="false">
      <c r="A950" s="5"/>
      <c r="B950" s="5"/>
    </row>
    <row r="951" customFormat="false" ht="12.75" hidden="false" customHeight="true" outlineLevel="0" collapsed="false">
      <c r="A951" s="5"/>
      <c r="B951" s="5"/>
    </row>
    <row r="952" customFormat="false" ht="12.75" hidden="false" customHeight="true" outlineLevel="0" collapsed="false">
      <c r="A952" s="5"/>
      <c r="B952" s="5"/>
    </row>
    <row r="953" customFormat="false" ht="12.75" hidden="false" customHeight="true" outlineLevel="0" collapsed="false">
      <c r="A953" s="5"/>
      <c r="B953" s="5"/>
    </row>
    <row r="954" customFormat="false" ht="12.75" hidden="false" customHeight="true" outlineLevel="0" collapsed="false">
      <c r="A954" s="5"/>
      <c r="B954" s="5"/>
    </row>
    <row r="955" customFormat="false" ht="12.75" hidden="false" customHeight="true" outlineLevel="0" collapsed="false">
      <c r="A955" s="5"/>
      <c r="B955" s="5"/>
    </row>
    <row r="956" customFormat="false" ht="12.75" hidden="false" customHeight="true" outlineLevel="0" collapsed="false">
      <c r="A956" s="5"/>
      <c r="B956" s="5"/>
    </row>
    <row r="957" customFormat="false" ht="12.75" hidden="false" customHeight="true" outlineLevel="0" collapsed="false">
      <c r="A957" s="5"/>
      <c r="B957" s="5"/>
    </row>
    <row r="958" customFormat="false" ht="12.75" hidden="false" customHeight="true" outlineLevel="0" collapsed="false">
      <c r="A958" s="5"/>
      <c r="B958" s="5"/>
    </row>
    <row r="959" customFormat="false" ht="12.75" hidden="false" customHeight="true" outlineLevel="0" collapsed="false">
      <c r="A959" s="5"/>
      <c r="B959" s="5"/>
    </row>
    <row r="960" customFormat="false" ht="12.75" hidden="false" customHeight="true" outlineLevel="0" collapsed="false">
      <c r="A960" s="5"/>
      <c r="B960" s="5"/>
    </row>
    <row r="961" customFormat="false" ht="12.75" hidden="false" customHeight="true" outlineLevel="0" collapsed="false">
      <c r="A961" s="5"/>
      <c r="B961" s="5"/>
    </row>
    <row r="962" customFormat="false" ht="12.75" hidden="false" customHeight="true" outlineLevel="0" collapsed="false">
      <c r="A962" s="5"/>
      <c r="B962" s="5"/>
    </row>
    <row r="963" customFormat="false" ht="12.75" hidden="false" customHeight="true" outlineLevel="0" collapsed="false">
      <c r="A963" s="5"/>
      <c r="B963" s="5"/>
    </row>
    <row r="964" customFormat="false" ht="12.75" hidden="false" customHeight="true" outlineLevel="0" collapsed="false">
      <c r="A964" s="5"/>
      <c r="B964" s="5"/>
    </row>
    <row r="965" customFormat="false" ht="12.75" hidden="false" customHeight="true" outlineLevel="0" collapsed="false">
      <c r="A965" s="5"/>
      <c r="B965" s="5"/>
    </row>
    <row r="966" customFormat="false" ht="12.75" hidden="false" customHeight="true" outlineLevel="0" collapsed="false">
      <c r="A966" s="5"/>
      <c r="B966" s="5"/>
    </row>
    <row r="967" customFormat="false" ht="12.75" hidden="false" customHeight="true" outlineLevel="0" collapsed="false">
      <c r="A967" s="5"/>
      <c r="B967" s="5"/>
    </row>
    <row r="968" customFormat="false" ht="12.75" hidden="false" customHeight="true" outlineLevel="0" collapsed="false">
      <c r="A968" s="5"/>
      <c r="B968" s="5"/>
    </row>
    <row r="969" customFormat="false" ht="12.75" hidden="false" customHeight="true" outlineLevel="0" collapsed="false">
      <c r="A969" s="5"/>
      <c r="B969" s="5"/>
    </row>
    <row r="970" customFormat="false" ht="12.75" hidden="false" customHeight="true" outlineLevel="0" collapsed="false">
      <c r="A970" s="5"/>
      <c r="B970" s="5"/>
    </row>
    <row r="971" customFormat="false" ht="12.75" hidden="false" customHeight="true" outlineLevel="0" collapsed="false">
      <c r="A971" s="5"/>
      <c r="B971" s="5"/>
    </row>
    <row r="972" customFormat="false" ht="12.75" hidden="false" customHeight="true" outlineLevel="0" collapsed="false">
      <c r="A972" s="5"/>
      <c r="B972" s="5"/>
    </row>
    <row r="973" customFormat="false" ht="12.75" hidden="false" customHeight="true" outlineLevel="0" collapsed="false">
      <c r="A973" s="5"/>
      <c r="B973" s="5"/>
    </row>
    <row r="974" customFormat="false" ht="12.75" hidden="false" customHeight="true" outlineLevel="0" collapsed="false">
      <c r="A974" s="5"/>
      <c r="B974" s="5"/>
    </row>
    <row r="975" customFormat="false" ht="12.75" hidden="false" customHeight="true" outlineLevel="0" collapsed="false">
      <c r="A975" s="5"/>
      <c r="B975" s="5"/>
    </row>
    <row r="976" customFormat="false" ht="12.75" hidden="false" customHeight="true" outlineLevel="0" collapsed="false">
      <c r="A976" s="5"/>
      <c r="B976" s="5"/>
    </row>
    <row r="977" customFormat="false" ht="12.75" hidden="false" customHeight="true" outlineLevel="0" collapsed="false">
      <c r="A977" s="5"/>
      <c r="B977" s="5"/>
    </row>
    <row r="978" customFormat="false" ht="12.75" hidden="false" customHeight="true" outlineLevel="0" collapsed="false">
      <c r="A978" s="5"/>
      <c r="B978" s="5"/>
    </row>
    <row r="979" customFormat="false" ht="12.75" hidden="false" customHeight="true" outlineLevel="0" collapsed="false">
      <c r="A979" s="5"/>
      <c r="B979" s="5"/>
    </row>
    <row r="980" customFormat="false" ht="12.75" hidden="false" customHeight="true" outlineLevel="0" collapsed="false">
      <c r="A980" s="5"/>
      <c r="B980" s="5"/>
    </row>
    <row r="981" customFormat="false" ht="12.75" hidden="false" customHeight="true" outlineLevel="0" collapsed="false">
      <c r="A981" s="5"/>
      <c r="B981" s="5"/>
    </row>
    <row r="982" customFormat="false" ht="12.75" hidden="false" customHeight="true" outlineLevel="0" collapsed="false">
      <c r="A982" s="5"/>
      <c r="B982" s="5"/>
    </row>
    <row r="983" customFormat="false" ht="12.75" hidden="false" customHeight="true" outlineLevel="0" collapsed="false">
      <c r="A983" s="5"/>
      <c r="B983" s="5"/>
    </row>
    <row r="984" customFormat="false" ht="12.75" hidden="false" customHeight="true" outlineLevel="0" collapsed="false">
      <c r="A984" s="5"/>
      <c r="B984" s="5"/>
    </row>
    <row r="985" customFormat="false" ht="12.75" hidden="false" customHeight="true" outlineLevel="0" collapsed="false">
      <c r="A985" s="5"/>
      <c r="B985" s="5"/>
    </row>
    <row r="986" customFormat="false" ht="12.75" hidden="false" customHeight="true" outlineLevel="0" collapsed="false">
      <c r="A986" s="5"/>
      <c r="B986" s="5"/>
    </row>
    <row r="987" customFormat="false" ht="12.75" hidden="false" customHeight="true" outlineLevel="0" collapsed="false">
      <c r="A987" s="5"/>
      <c r="B987" s="5"/>
    </row>
    <row r="988" customFormat="false" ht="12.75" hidden="false" customHeight="true" outlineLevel="0" collapsed="false">
      <c r="A988" s="5"/>
      <c r="B988" s="5"/>
    </row>
    <row r="989" customFormat="false" ht="12.75" hidden="false" customHeight="true" outlineLevel="0" collapsed="false">
      <c r="A989" s="5"/>
      <c r="B989" s="5"/>
    </row>
    <row r="990" customFormat="false" ht="12.75" hidden="false" customHeight="true" outlineLevel="0" collapsed="false">
      <c r="A990" s="5"/>
      <c r="B990" s="5"/>
    </row>
    <row r="991" customFormat="false" ht="12.75" hidden="false" customHeight="true" outlineLevel="0" collapsed="false">
      <c r="A991" s="5"/>
      <c r="B991" s="5"/>
    </row>
    <row r="992" customFormat="false" ht="12.75" hidden="false" customHeight="true" outlineLevel="0" collapsed="false">
      <c r="A992" s="5"/>
      <c r="B992" s="5"/>
    </row>
    <row r="993" customFormat="false" ht="12.75" hidden="false" customHeight="true" outlineLevel="0" collapsed="false">
      <c r="A993" s="5"/>
      <c r="B993" s="5"/>
    </row>
    <row r="994" customFormat="false" ht="12.75" hidden="false" customHeight="true" outlineLevel="0" collapsed="false">
      <c r="A994" s="5"/>
      <c r="B994" s="5"/>
    </row>
    <row r="995" customFormat="false" ht="12.75" hidden="false" customHeight="true" outlineLevel="0" collapsed="false">
      <c r="A995" s="5"/>
      <c r="B995" s="5"/>
    </row>
    <row r="996" customFormat="false" ht="12.75" hidden="false" customHeight="true" outlineLevel="0" collapsed="false">
      <c r="A996" s="5"/>
      <c r="B996" s="5"/>
    </row>
    <row r="997" customFormat="false" ht="12.75" hidden="false" customHeight="true" outlineLevel="0" collapsed="false">
      <c r="A997" s="5"/>
      <c r="B997" s="5"/>
    </row>
    <row r="998" customFormat="false" ht="12.75" hidden="false" customHeight="true" outlineLevel="0" collapsed="false">
      <c r="A998" s="5"/>
      <c r="B998" s="5"/>
    </row>
    <row r="999" customFormat="false" ht="12.75" hidden="false" customHeight="true" outlineLevel="0" collapsed="false">
      <c r="A999" s="5"/>
      <c r="B999" s="5"/>
    </row>
    <row r="1000" customFormat="false" ht="12.75" hidden="false" customHeight="true" outlineLevel="0" collapsed="false">
      <c r="A1000" s="5"/>
      <c r="B1000" s="5"/>
    </row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33" activeCellId="0" sqref="M33"/>
    </sheetView>
  </sheetViews>
  <sheetFormatPr defaultColWidth="11.53515625" defaultRowHeight="15" customHeight="true" zeroHeight="false" outlineLevelRow="0" outlineLevelCol="0"/>
  <cols>
    <col collapsed="false" customWidth="true" hidden="false" outlineLevel="0" max="1" min="1" style="1" width="11.85"/>
    <col collapsed="false" customWidth="true" hidden="false" outlineLevel="0" max="2" min="2" style="1" width="8.11"/>
    <col collapsed="false" customWidth="true" hidden="false" outlineLevel="0" max="3" min="3" style="1" width="17.29"/>
    <col collapsed="false" customWidth="true" hidden="false" outlineLevel="0" max="4" min="4" style="1" width="19.38"/>
    <col collapsed="false" customWidth="true" hidden="false" outlineLevel="0" max="5" min="5" style="1" width="25.77"/>
    <col collapsed="false" customWidth="true" hidden="false" outlineLevel="0" max="6" min="6" style="1" width="17.29"/>
    <col collapsed="false" customWidth="true" hidden="false" outlineLevel="0" max="8" min="7" style="1" width="10.48"/>
    <col collapsed="false" customWidth="true" hidden="false" outlineLevel="0" max="9" min="9" style="1" width="14.93"/>
    <col collapsed="false" customWidth="true" hidden="false" outlineLevel="0" max="10" min="10" style="1" width="13.4"/>
    <col collapsed="false" customWidth="true" hidden="false" outlineLevel="0" max="11" min="11" style="1" width="16.89"/>
    <col collapsed="false" customWidth="true" hidden="false" outlineLevel="0" max="12" min="12" style="1" width="13.12"/>
    <col collapsed="false" customWidth="true" hidden="false" outlineLevel="0" max="13" min="13" style="1" width="23.14"/>
    <col collapsed="false" customWidth="true" hidden="false" outlineLevel="0" max="14" min="14" style="1" width="12.28"/>
    <col collapsed="false" customWidth="true" hidden="false" outlineLevel="0" max="15" min="15" style="1" width="5.47"/>
    <col collapsed="false" customWidth="false" hidden="false" outlineLevel="0" max="26" min="16" style="1" width="11.53"/>
  </cols>
  <sheetData>
    <row r="1" customFormat="false" ht="15" hidden="false" customHeight="false" outlineLevel="0" collapsed="false">
      <c r="A1" s="4" t="s">
        <v>81</v>
      </c>
      <c r="B1" s="4" t="s">
        <v>82</v>
      </c>
      <c r="C1" s="4" t="s">
        <v>83</v>
      </c>
      <c r="D1" s="4" t="s">
        <v>84</v>
      </c>
      <c r="E1" s="4" t="s">
        <v>85</v>
      </c>
      <c r="F1" s="4" t="s">
        <v>86</v>
      </c>
      <c r="G1" s="4" t="s">
        <v>87</v>
      </c>
      <c r="H1" s="4" t="s">
        <v>88</v>
      </c>
      <c r="I1" s="4" t="s">
        <v>89</v>
      </c>
      <c r="J1" s="4" t="s">
        <v>90</v>
      </c>
      <c r="K1" s="4" t="s">
        <v>91</v>
      </c>
      <c r="L1" s="4" t="s">
        <v>92</v>
      </c>
      <c r="M1" s="4" t="s">
        <v>93</v>
      </c>
      <c r="N1" s="5" t="s">
        <v>94</v>
      </c>
      <c r="O1" s="5" t="s">
        <v>95</v>
      </c>
    </row>
    <row r="2" customFormat="false" ht="15" hidden="false" customHeight="false" outlineLevel="0" collapsed="false">
      <c r="A2" s="5" t="s">
        <v>120</v>
      </c>
      <c r="B2" s="5" t="s">
        <v>121</v>
      </c>
      <c r="C2" s="5" t="s">
        <v>122</v>
      </c>
      <c r="D2" s="5" t="s">
        <v>123</v>
      </c>
      <c r="E2" s="5" t="s">
        <v>1175</v>
      </c>
      <c r="F2" s="9" t="n">
        <v>0</v>
      </c>
      <c r="G2" s="9" t="n">
        <v>999.19</v>
      </c>
      <c r="H2" s="9" t="n">
        <v>0</v>
      </c>
      <c r="I2" s="9" t="n">
        <f aca="false">F2+G2-H2</f>
        <v>999.19</v>
      </c>
      <c r="J2" s="5" t="s">
        <v>101</v>
      </c>
      <c r="K2" s="5" t="s">
        <v>5</v>
      </c>
      <c r="L2" s="5" t="s">
        <v>3</v>
      </c>
      <c r="M2" s="5" t="s">
        <v>1176</v>
      </c>
      <c r="N2" s="10"/>
    </row>
    <row r="3" customFormat="false" ht="15" hidden="false" customHeight="false" outlineLevel="0" collapsed="false">
      <c r="A3" s="5" t="s">
        <v>168</v>
      </c>
      <c r="B3" s="5" t="s">
        <v>121</v>
      </c>
      <c r="C3" s="5" t="s">
        <v>122</v>
      </c>
      <c r="D3" s="5" t="s">
        <v>169</v>
      </c>
      <c r="E3" s="5" t="s">
        <v>1175</v>
      </c>
      <c r="F3" s="9" t="n">
        <f aca="false">I2</f>
        <v>999.19</v>
      </c>
      <c r="G3" s="9" t="n">
        <v>1100.87</v>
      </c>
      <c r="H3" s="9" t="n">
        <v>0</v>
      </c>
      <c r="I3" s="9" t="n">
        <f aca="false">F3+G3-H3</f>
        <v>2100.06</v>
      </c>
      <c r="J3" s="5" t="s">
        <v>101</v>
      </c>
      <c r="K3" s="5" t="s">
        <v>5</v>
      </c>
      <c r="L3" s="5" t="s">
        <v>3</v>
      </c>
      <c r="M3" s="5" t="s">
        <v>1176</v>
      </c>
      <c r="N3" s="10"/>
    </row>
    <row r="4" customFormat="false" ht="12.75" hidden="false" customHeight="true" outlineLevel="0" collapsed="false">
      <c r="A4" s="17" t="s">
        <v>191</v>
      </c>
      <c r="B4" s="17" t="s">
        <v>121</v>
      </c>
      <c r="C4" s="17" t="s">
        <v>122</v>
      </c>
      <c r="D4" s="17" t="s">
        <v>192</v>
      </c>
      <c r="E4" s="5" t="s">
        <v>1175</v>
      </c>
      <c r="F4" s="9" t="n">
        <f aca="false">I3</f>
        <v>2100.06</v>
      </c>
      <c r="G4" s="18" t="n">
        <v>1200.64</v>
      </c>
      <c r="H4" s="9" t="n">
        <v>0</v>
      </c>
      <c r="I4" s="9" t="n">
        <f aca="false">F4+G4-H4</f>
        <v>3300.7</v>
      </c>
      <c r="J4" s="17" t="s">
        <v>101</v>
      </c>
      <c r="K4" s="5" t="s">
        <v>5</v>
      </c>
      <c r="L4" s="17" t="s">
        <v>3</v>
      </c>
      <c r="M4" s="5" t="s">
        <v>1176</v>
      </c>
      <c r="N4" s="10"/>
    </row>
    <row r="5" customFormat="false" ht="12.75" hidden="false" customHeight="true" outlineLevel="0" collapsed="false">
      <c r="A5" s="5" t="s">
        <v>214</v>
      </c>
      <c r="B5" s="5" t="s">
        <v>121</v>
      </c>
      <c r="C5" s="5" t="s">
        <v>122</v>
      </c>
      <c r="D5" s="5" t="s">
        <v>215</v>
      </c>
      <c r="E5" s="5" t="s">
        <v>1175</v>
      </c>
      <c r="F5" s="9" t="n">
        <f aca="false">I4</f>
        <v>3300.7</v>
      </c>
      <c r="G5" s="9" t="n">
        <v>1299.46</v>
      </c>
      <c r="H5" s="9" t="n">
        <v>0</v>
      </c>
      <c r="I5" s="9" t="n">
        <f aca="false">F5+G5-H5</f>
        <v>4600.16</v>
      </c>
      <c r="J5" s="5" t="s">
        <v>101</v>
      </c>
      <c r="K5" s="5" t="s">
        <v>5</v>
      </c>
      <c r="L5" s="5" t="s">
        <v>3</v>
      </c>
      <c r="M5" s="5" t="s">
        <v>1176</v>
      </c>
      <c r="N5" s="10"/>
    </row>
    <row r="6" customFormat="false" ht="12.75" hidden="false" customHeight="true" outlineLevel="0" collapsed="false">
      <c r="A6" s="5" t="s">
        <v>233</v>
      </c>
      <c r="B6" s="5" t="s">
        <v>121</v>
      </c>
      <c r="C6" s="5" t="s">
        <v>122</v>
      </c>
      <c r="D6" s="5" t="s">
        <v>234</v>
      </c>
      <c r="E6" s="5" t="s">
        <v>1175</v>
      </c>
      <c r="F6" s="9" t="n">
        <f aca="false">I5</f>
        <v>4600.16</v>
      </c>
      <c r="G6" s="9" t="n">
        <v>1400.35</v>
      </c>
      <c r="H6" s="9" t="n">
        <v>0</v>
      </c>
      <c r="I6" s="9" t="n">
        <f aca="false">F6+G6-H6</f>
        <v>6000.51</v>
      </c>
      <c r="J6" s="5" t="s">
        <v>101</v>
      </c>
      <c r="K6" s="5" t="s">
        <v>5</v>
      </c>
      <c r="L6" s="5" t="s">
        <v>3</v>
      </c>
      <c r="M6" s="5" t="s">
        <v>1176</v>
      </c>
      <c r="N6" s="10"/>
    </row>
    <row r="7" customFormat="false" ht="12.75" hidden="false" customHeight="true" outlineLevel="0" collapsed="false">
      <c r="A7" s="5" t="s">
        <v>251</v>
      </c>
      <c r="B7" s="5" t="s">
        <v>121</v>
      </c>
      <c r="C7" s="5" t="s">
        <v>122</v>
      </c>
      <c r="D7" s="5" t="s">
        <v>252</v>
      </c>
      <c r="E7" s="5" t="s">
        <v>1175</v>
      </c>
      <c r="F7" s="9" t="n">
        <f aca="false">I6</f>
        <v>6000.51</v>
      </c>
      <c r="G7" s="9" t="n">
        <v>1499.34</v>
      </c>
      <c r="H7" s="9" t="n">
        <v>0</v>
      </c>
      <c r="I7" s="9" t="n">
        <f aca="false">F7+G7-H7</f>
        <v>7499.85</v>
      </c>
      <c r="J7" s="5" t="s">
        <v>101</v>
      </c>
      <c r="K7" s="5" t="s">
        <v>5</v>
      </c>
      <c r="L7" s="5" t="s">
        <v>3</v>
      </c>
      <c r="M7" s="5" t="s">
        <v>1176</v>
      </c>
      <c r="N7" s="10"/>
    </row>
    <row r="8" customFormat="false" ht="12.75" hidden="false" customHeight="true" outlineLevel="0" collapsed="false">
      <c r="A8" s="5" t="s">
        <v>265</v>
      </c>
      <c r="B8" s="5" t="s">
        <v>121</v>
      </c>
      <c r="C8" s="5" t="s">
        <v>122</v>
      </c>
      <c r="D8" s="5" t="s">
        <v>266</v>
      </c>
      <c r="E8" s="5" t="s">
        <v>1175</v>
      </c>
      <c r="F8" s="9" t="n">
        <f aca="false">I7</f>
        <v>7499.85</v>
      </c>
      <c r="G8" s="9" t="n">
        <v>1599.81</v>
      </c>
      <c r="H8" s="9" t="n">
        <v>0</v>
      </c>
      <c r="I8" s="9" t="n">
        <f aca="false">F8+G8-H8</f>
        <v>9099.66</v>
      </c>
      <c r="J8" s="5" t="s">
        <v>101</v>
      </c>
      <c r="K8" s="5" t="s">
        <v>5</v>
      </c>
      <c r="L8" s="5" t="s">
        <v>3</v>
      </c>
      <c r="M8" s="5" t="s">
        <v>1176</v>
      </c>
      <c r="N8" s="10"/>
    </row>
    <row r="9" customFormat="false" ht="12.75" hidden="false" customHeight="true" outlineLevel="0" collapsed="false">
      <c r="A9" s="5" t="s">
        <v>284</v>
      </c>
      <c r="B9" s="5" t="s">
        <v>121</v>
      </c>
      <c r="C9" s="5" t="s">
        <v>122</v>
      </c>
      <c r="D9" s="5" t="s">
        <v>285</v>
      </c>
      <c r="E9" s="5" t="s">
        <v>1175</v>
      </c>
      <c r="F9" s="9" t="n">
        <f aca="false">I8</f>
        <v>9099.66</v>
      </c>
      <c r="G9" s="9" t="n">
        <v>1699.83</v>
      </c>
      <c r="H9" s="9" t="n">
        <v>0</v>
      </c>
      <c r="I9" s="9" t="n">
        <f aca="false">F9+G9-H9</f>
        <v>10799.49</v>
      </c>
      <c r="J9" s="5" t="s">
        <v>101</v>
      </c>
      <c r="K9" s="5" t="s">
        <v>5</v>
      </c>
      <c r="L9" s="5" t="s">
        <v>3</v>
      </c>
      <c r="M9" s="5" t="s">
        <v>1176</v>
      </c>
      <c r="N9" s="10"/>
    </row>
    <row r="10" customFormat="false" ht="12.75" hidden="false" customHeight="true" outlineLevel="0" collapsed="false">
      <c r="A10" s="5" t="s">
        <v>300</v>
      </c>
      <c r="B10" s="5" t="s">
        <v>121</v>
      </c>
      <c r="C10" s="5" t="s">
        <v>122</v>
      </c>
      <c r="D10" s="5" t="s">
        <v>301</v>
      </c>
      <c r="E10" s="5" t="s">
        <v>1175</v>
      </c>
      <c r="F10" s="9" t="n">
        <f aca="false">I9</f>
        <v>10799.49</v>
      </c>
      <c r="G10" s="9" t="n">
        <v>1800.08</v>
      </c>
      <c r="H10" s="9" t="n">
        <v>0</v>
      </c>
      <c r="I10" s="9" t="n">
        <f aca="false">F10+G10-H10</f>
        <v>12599.57</v>
      </c>
      <c r="J10" s="5" t="s">
        <v>101</v>
      </c>
      <c r="K10" s="5" t="s">
        <v>5</v>
      </c>
      <c r="L10" s="5" t="s">
        <v>3</v>
      </c>
      <c r="M10" s="5" t="s">
        <v>1176</v>
      </c>
      <c r="N10" s="10"/>
    </row>
    <row r="11" customFormat="false" ht="12.75" hidden="false" customHeight="true" outlineLevel="0" collapsed="false">
      <c r="A11" s="5" t="s">
        <v>317</v>
      </c>
      <c r="B11" s="5" t="s">
        <v>121</v>
      </c>
      <c r="C11" s="5" t="s">
        <v>122</v>
      </c>
      <c r="D11" s="5" t="s">
        <v>318</v>
      </c>
      <c r="E11" s="5" t="s">
        <v>1175</v>
      </c>
      <c r="F11" s="9" t="n">
        <f aca="false">I10</f>
        <v>12599.57</v>
      </c>
      <c r="G11" s="9" t="n">
        <v>1899.53</v>
      </c>
      <c r="H11" s="9" t="n">
        <v>0</v>
      </c>
      <c r="I11" s="9" t="n">
        <f aca="false">F11+G11-H11</f>
        <v>14499.1</v>
      </c>
      <c r="J11" s="5" t="s">
        <v>101</v>
      </c>
      <c r="K11" s="5" t="s">
        <v>5</v>
      </c>
      <c r="L11" s="5" t="s">
        <v>3</v>
      </c>
      <c r="M11" s="5" t="s">
        <v>1176</v>
      </c>
      <c r="N11" s="10"/>
    </row>
    <row r="12" customFormat="false" ht="12.75" hidden="false" customHeight="true" outlineLevel="0" collapsed="false">
      <c r="A12" s="5" t="s">
        <v>339</v>
      </c>
      <c r="B12" s="5" t="s">
        <v>121</v>
      </c>
      <c r="C12" s="5" t="s">
        <v>122</v>
      </c>
      <c r="D12" s="5" t="s">
        <v>340</v>
      </c>
      <c r="E12" s="5" t="s">
        <v>1175</v>
      </c>
      <c r="F12" s="9" t="n">
        <f aca="false">I11</f>
        <v>14499.1</v>
      </c>
      <c r="G12" s="9" t="n">
        <v>1999.37</v>
      </c>
      <c r="H12" s="9" t="n">
        <v>0</v>
      </c>
      <c r="I12" s="9" t="n">
        <f aca="false">F12+G12-H12</f>
        <v>16498.47</v>
      </c>
      <c r="J12" s="5" t="s">
        <v>101</v>
      </c>
      <c r="K12" s="5" t="s">
        <v>5</v>
      </c>
      <c r="L12" s="5" t="s">
        <v>3</v>
      </c>
      <c r="M12" s="5" t="s">
        <v>1176</v>
      </c>
      <c r="N12" s="10"/>
    </row>
    <row r="13" customFormat="false" ht="12.75" hidden="false" customHeight="true" outlineLevel="0" collapsed="false">
      <c r="A13" s="5" t="s">
        <v>354</v>
      </c>
      <c r="B13" s="5" t="s">
        <v>121</v>
      </c>
      <c r="C13" s="5" t="s">
        <v>122</v>
      </c>
      <c r="D13" s="5" t="s">
        <v>355</v>
      </c>
      <c r="E13" s="5" t="s">
        <v>1175</v>
      </c>
      <c r="F13" s="9" t="n">
        <f aca="false">I12</f>
        <v>16498.47</v>
      </c>
      <c r="G13" s="9" t="n">
        <v>2099.85</v>
      </c>
      <c r="H13" s="9" t="n">
        <v>0</v>
      </c>
      <c r="I13" s="9" t="n">
        <f aca="false">F13+G13-H13</f>
        <v>18598.32</v>
      </c>
      <c r="J13" s="5" t="s">
        <v>101</v>
      </c>
      <c r="K13" s="5" t="s">
        <v>5</v>
      </c>
      <c r="L13" s="5" t="s">
        <v>3</v>
      </c>
      <c r="M13" s="5" t="s">
        <v>1176</v>
      </c>
      <c r="N13" s="10"/>
    </row>
    <row r="14" customFormat="false" ht="12.75" hidden="false" customHeight="true" outlineLevel="0" collapsed="false">
      <c r="A14" s="5" t="s">
        <v>370</v>
      </c>
      <c r="B14" s="5" t="s">
        <v>121</v>
      </c>
      <c r="C14" s="5" t="s">
        <v>122</v>
      </c>
      <c r="D14" s="5" t="s">
        <v>371</v>
      </c>
      <c r="E14" s="5" t="s">
        <v>1175</v>
      </c>
      <c r="F14" s="9" t="n">
        <f aca="false">I13</f>
        <v>18598.32</v>
      </c>
      <c r="G14" s="9" t="n">
        <v>2200.1</v>
      </c>
      <c r="H14" s="9" t="n">
        <v>0</v>
      </c>
      <c r="I14" s="9" t="n">
        <f aca="false">F14+G14-H14</f>
        <v>20798.42</v>
      </c>
      <c r="J14" s="5" t="s">
        <v>101</v>
      </c>
      <c r="K14" s="5" t="s">
        <v>5</v>
      </c>
      <c r="L14" s="5" t="s">
        <v>3</v>
      </c>
      <c r="M14" s="5" t="s">
        <v>1176</v>
      </c>
      <c r="N14" s="10"/>
    </row>
    <row r="15" customFormat="false" ht="12.75" hidden="false" customHeight="true" outlineLevel="0" collapsed="false">
      <c r="A15" s="5" t="s">
        <v>391</v>
      </c>
      <c r="B15" s="5" t="s">
        <v>121</v>
      </c>
      <c r="C15" s="5" t="s">
        <v>122</v>
      </c>
      <c r="D15" s="5" t="s">
        <v>392</v>
      </c>
      <c r="E15" s="5" t="s">
        <v>1175</v>
      </c>
      <c r="F15" s="9" t="n">
        <f aca="false">I14</f>
        <v>20798.42</v>
      </c>
      <c r="G15" s="9" t="n">
        <v>2300.31</v>
      </c>
      <c r="H15" s="9" t="n">
        <v>0</v>
      </c>
      <c r="I15" s="9" t="n">
        <f aca="false">F15+G15-H15</f>
        <v>23098.73</v>
      </c>
      <c r="J15" s="5" t="s">
        <v>101</v>
      </c>
      <c r="K15" s="5" t="s">
        <v>5</v>
      </c>
      <c r="L15" s="5" t="s">
        <v>3</v>
      </c>
      <c r="M15" s="5" t="s">
        <v>1176</v>
      </c>
      <c r="N15" s="10"/>
    </row>
    <row r="16" customFormat="false" ht="12.75" hidden="false" customHeight="true" outlineLevel="0" collapsed="false">
      <c r="A16" s="5" t="s">
        <v>410</v>
      </c>
      <c r="B16" s="5" t="s">
        <v>121</v>
      </c>
      <c r="C16" s="5" t="s">
        <v>122</v>
      </c>
      <c r="D16" s="5" t="s">
        <v>411</v>
      </c>
      <c r="E16" s="5" t="s">
        <v>1175</v>
      </c>
      <c r="F16" s="9" t="n">
        <f aca="false">I15</f>
        <v>23098.73</v>
      </c>
      <c r="G16" s="9" t="n">
        <v>2399.44</v>
      </c>
      <c r="H16" s="9" t="n">
        <v>0</v>
      </c>
      <c r="I16" s="9" t="n">
        <f aca="false">F16+G16-H16</f>
        <v>25498.17</v>
      </c>
      <c r="J16" s="5" t="s">
        <v>101</v>
      </c>
      <c r="K16" s="5" t="s">
        <v>5</v>
      </c>
      <c r="L16" s="5" t="s">
        <v>3</v>
      </c>
      <c r="M16" s="5" t="s">
        <v>1176</v>
      </c>
      <c r="N16" s="10"/>
    </row>
    <row r="17" customFormat="false" ht="12.75" hidden="false" customHeight="true" outlineLevel="0" collapsed="false">
      <c r="A17" s="5" t="s">
        <v>425</v>
      </c>
      <c r="B17" s="5" t="s">
        <v>121</v>
      </c>
      <c r="C17" s="5" t="s">
        <v>122</v>
      </c>
      <c r="D17" s="5" t="s">
        <v>426</v>
      </c>
      <c r="E17" s="5" t="s">
        <v>1175</v>
      </c>
      <c r="F17" s="9" t="n">
        <f aca="false">I16</f>
        <v>25498.17</v>
      </c>
      <c r="G17" s="9" t="n">
        <v>2499.33</v>
      </c>
      <c r="H17" s="9" t="n">
        <v>0</v>
      </c>
      <c r="I17" s="9" t="n">
        <f aca="false">F17+G17-H17</f>
        <v>27997.5</v>
      </c>
      <c r="J17" s="5" t="s">
        <v>101</v>
      </c>
      <c r="K17" s="5" t="s">
        <v>5</v>
      </c>
      <c r="L17" s="5" t="s">
        <v>3</v>
      </c>
      <c r="M17" s="5" t="s">
        <v>1176</v>
      </c>
      <c r="N17" s="10"/>
    </row>
    <row r="18" customFormat="false" ht="12.75" hidden="false" customHeight="true" outlineLevel="0" collapsed="false">
      <c r="A18" s="5" t="s">
        <v>451</v>
      </c>
      <c r="B18" s="5" t="s">
        <v>121</v>
      </c>
      <c r="C18" s="5" t="s">
        <v>122</v>
      </c>
      <c r="D18" s="5" t="s">
        <v>452</v>
      </c>
      <c r="E18" s="5" t="s">
        <v>1175</v>
      </c>
      <c r="F18" s="9" t="n">
        <f aca="false">I17</f>
        <v>27997.5</v>
      </c>
      <c r="G18" s="9" t="n">
        <v>2600.3</v>
      </c>
      <c r="H18" s="9" t="n">
        <v>0</v>
      </c>
      <c r="I18" s="9" t="n">
        <f aca="false">F18+G18-H18</f>
        <v>30597.8</v>
      </c>
      <c r="J18" s="5" t="s">
        <v>101</v>
      </c>
      <c r="K18" s="5" t="s">
        <v>5</v>
      </c>
      <c r="L18" s="5" t="s">
        <v>3</v>
      </c>
      <c r="M18" s="5" t="s">
        <v>1176</v>
      </c>
      <c r="N18" s="10"/>
    </row>
    <row r="19" customFormat="false" ht="12.75" hidden="false" customHeight="true" outlineLevel="0" collapsed="false">
      <c r="A19" s="5" t="s">
        <v>470</v>
      </c>
      <c r="B19" s="5" t="s">
        <v>121</v>
      </c>
      <c r="C19" s="5" t="s">
        <v>122</v>
      </c>
      <c r="D19" s="5" t="s">
        <v>471</v>
      </c>
      <c r="E19" s="5" t="s">
        <v>1175</v>
      </c>
      <c r="F19" s="9" t="n">
        <f aca="false">I18</f>
        <v>30597.8</v>
      </c>
      <c r="G19" s="9" t="n">
        <v>2700.93</v>
      </c>
      <c r="H19" s="9" t="n">
        <v>0</v>
      </c>
      <c r="I19" s="9" t="n">
        <f aca="false">F19+G19-H19</f>
        <v>33298.73</v>
      </c>
      <c r="J19" s="5" t="s">
        <v>101</v>
      </c>
      <c r="K19" s="5" t="s">
        <v>5</v>
      </c>
      <c r="L19" s="5" t="s">
        <v>3</v>
      </c>
      <c r="M19" s="5" t="s">
        <v>1176</v>
      </c>
      <c r="N19" s="10"/>
    </row>
    <row r="20" customFormat="false" ht="12.75" hidden="false" customHeight="true" outlineLevel="0" collapsed="false">
      <c r="A20" s="5" t="s">
        <v>487</v>
      </c>
      <c r="B20" s="5" t="s">
        <v>121</v>
      </c>
      <c r="C20" s="5" t="s">
        <v>122</v>
      </c>
      <c r="D20" s="5" t="s">
        <v>488</v>
      </c>
      <c r="E20" s="5" t="s">
        <v>1175</v>
      </c>
      <c r="F20" s="9" t="n">
        <f aca="false">I19</f>
        <v>33298.73</v>
      </c>
      <c r="G20" s="9" t="n">
        <v>2799.19</v>
      </c>
      <c r="H20" s="9" t="n">
        <v>0</v>
      </c>
      <c r="I20" s="9" t="n">
        <f aca="false">F20+G20-H20</f>
        <v>36097.92</v>
      </c>
      <c r="J20" s="5" t="s">
        <v>101</v>
      </c>
      <c r="K20" s="5" t="s">
        <v>5</v>
      </c>
      <c r="L20" s="5" t="s">
        <v>3</v>
      </c>
      <c r="M20" s="5" t="s">
        <v>1176</v>
      </c>
      <c r="N20" s="10"/>
    </row>
    <row r="21" customFormat="false" ht="12.75" hidden="false" customHeight="true" outlineLevel="0" collapsed="false">
      <c r="A21" s="5" t="s">
        <v>510</v>
      </c>
      <c r="B21" s="5" t="s">
        <v>121</v>
      </c>
      <c r="C21" s="5" t="s">
        <v>122</v>
      </c>
      <c r="D21" s="5" t="s">
        <v>511</v>
      </c>
      <c r="E21" s="5" t="s">
        <v>1175</v>
      </c>
      <c r="F21" s="9" t="n">
        <f aca="false">I20</f>
        <v>36097.92</v>
      </c>
      <c r="G21" s="9" t="n">
        <v>2900.29</v>
      </c>
      <c r="H21" s="9" t="n">
        <v>0</v>
      </c>
      <c r="I21" s="9" t="n">
        <f aca="false">F21+G21-H21</f>
        <v>38998.21</v>
      </c>
      <c r="J21" s="5" t="s">
        <v>101</v>
      </c>
      <c r="K21" s="5" t="s">
        <v>5</v>
      </c>
      <c r="L21" s="5" t="s">
        <v>3</v>
      </c>
      <c r="M21" s="5" t="s">
        <v>1176</v>
      </c>
      <c r="N21" s="10"/>
    </row>
    <row r="22" customFormat="false" ht="12.75" hidden="false" customHeight="true" outlineLevel="0" collapsed="false">
      <c r="A22" s="5" t="s">
        <v>529</v>
      </c>
      <c r="B22" s="5" t="s">
        <v>121</v>
      </c>
      <c r="C22" s="5" t="s">
        <v>122</v>
      </c>
      <c r="D22" s="5" t="s">
        <v>530</v>
      </c>
      <c r="E22" s="5" t="s">
        <v>1175</v>
      </c>
      <c r="F22" s="9" t="n">
        <f aca="false">I21</f>
        <v>38998.21</v>
      </c>
      <c r="G22" s="9" t="n">
        <v>2999.54</v>
      </c>
      <c r="H22" s="9" t="n">
        <v>0</v>
      </c>
      <c r="I22" s="9" t="n">
        <f aca="false">F22+G22-H22</f>
        <v>41997.75</v>
      </c>
      <c r="J22" s="5" t="s">
        <v>101</v>
      </c>
      <c r="K22" s="5" t="s">
        <v>5</v>
      </c>
      <c r="L22" s="5" t="s">
        <v>3</v>
      </c>
      <c r="M22" s="5" t="s">
        <v>1176</v>
      </c>
      <c r="N22" s="10"/>
    </row>
    <row r="23" customFormat="false" ht="12.75" hidden="false" customHeight="true" outlineLevel="0" collapsed="false">
      <c r="A23" s="5" t="s">
        <v>557</v>
      </c>
      <c r="B23" s="5" t="s">
        <v>121</v>
      </c>
      <c r="C23" s="5" t="s">
        <v>122</v>
      </c>
      <c r="D23" s="5" t="s">
        <v>558</v>
      </c>
      <c r="E23" s="5" t="s">
        <v>1175</v>
      </c>
      <c r="F23" s="9" t="n">
        <f aca="false">I22</f>
        <v>41997.75</v>
      </c>
      <c r="G23" s="9" t="n">
        <v>3100.2</v>
      </c>
      <c r="H23" s="9" t="n">
        <v>0</v>
      </c>
      <c r="I23" s="9" t="n">
        <f aca="false">F23+G23-H23</f>
        <v>45097.95</v>
      </c>
      <c r="J23" s="5" t="s">
        <v>101</v>
      </c>
      <c r="K23" s="5" t="s">
        <v>5</v>
      </c>
      <c r="L23" s="5" t="s">
        <v>3</v>
      </c>
      <c r="M23" s="5" t="s">
        <v>1176</v>
      </c>
      <c r="N23" s="10"/>
    </row>
    <row r="24" customFormat="false" ht="12.75" hidden="false" customHeight="true" outlineLevel="0" collapsed="false">
      <c r="A24" s="5" t="s">
        <v>578</v>
      </c>
      <c r="B24" s="5" t="s">
        <v>121</v>
      </c>
      <c r="C24" s="5" t="s">
        <v>122</v>
      </c>
      <c r="D24" s="5" t="s">
        <v>579</v>
      </c>
      <c r="E24" s="5" t="s">
        <v>1175</v>
      </c>
      <c r="F24" s="9" t="n">
        <f aca="false">I23</f>
        <v>45097.95</v>
      </c>
      <c r="G24" s="9" t="n">
        <v>3200.94</v>
      </c>
      <c r="H24" s="9" t="n">
        <v>0</v>
      </c>
      <c r="I24" s="9" t="n">
        <f aca="false">F24+G24-H24</f>
        <v>48298.89</v>
      </c>
      <c r="J24" s="5" t="s">
        <v>101</v>
      </c>
      <c r="K24" s="5" t="s">
        <v>5</v>
      </c>
      <c r="L24" s="5" t="s">
        <v>3</v>
      </c>
      <c r="M24" s="5" t="s">
        <v>1176</v>
      </c>
      <c r="N24" s="10"/>
    </row>
    <row r="25" customFormat="false" ht="12.75" hidden="false" customHeight="true" outlineLevel="0" collapsed="false">
      <c r="A25" s="5" t="s">
        <v>598</v>
      </c>
      <c r="B25" s="5" t="s">
        <v>121</v>
      </c>
      <c r="C25" s="5" t="s">
        <v>122</v>
      </c>
      <c r="D25" s="5" t="s">
        <v>599</v>
      </c>
      <c r="E25" s="5" t="s">
        <v>1175</v>
      </c>
      <c r="F25" s="9" t="n">
        <f aca="false">I24</f>
        <v>48298.89</v>
      </c>
      <c r="G25" s="9" t="n">
        <v>3299.14</v>
      </c>
      <c r="H25" s="9" t="n">
        <v>0</v>
      </c>
      <c r="I25" s="9" t="n">
        <f aca="false">F25+G25-H25</f>
        <v>51598.03</v>
      </c>
      <c r="J25" s="5" t="s">
        <v>101</v>
      </c>
      <c r="K25" s="5" t="s">
        <v>5</v>
      </c>
      <c r="L25" s="5" t="s">
        <v>3</v>
      </c>
      <c r="M25" s="5" t="s">
        <v>1176</v>
      </c>
      <c r="N25" s="10"/>
    </row>
    <row r="26" customFormat="false" ht="12.75" hidden="false" customHeight="true" outlineLevel="0" collapsed="false">
      <c r="A26" s="5" t="s">
        <v>616</v>
      </c>
      <c r="B26" s="5" t="s">
        <v>121</v>
      </c>
      <c r="C26" s="5" t="s">
        <v>122</v>
      </c>
      <c r="D26" s="5" t="s">
        <v>617</v>
      </c>
      <c r="E26" s="5" t="s">
        <v>1175</v>
      </c>
      <c r="F26" s="9" t="n">
        <f aca="false">I25</f>
        <v>51598.03</v>
      </c>
      <c r="G26" s="9" t="n">
        <v>3400</v>
      </c>
      <c r="H26" s="9" t="n">
        <v>0</v>
      </c>
      <c r="I26" s="9" t="n">
        <f aca="false">F26+G26-H26</f>
        <v>54998.03</v>
      </c>
      <c r="J26" s="5" t="s">
        <v>101</v>
      </c>
      <c r="K26" s="5" t="s">
        <v>5</v>
      </c>
      <c r="L26" s="5" t="s">
        <v>3</v>
      </c>
      <c r="M26" s="5" t="s">
        <v>1176</v>
      </c>
      <c r="N26" s="10"/>
    </row>
    <row r="27" customFormat="false" ht="12.75" hidden="false" customHeight="true" outlineLevel="0" collapsed="false">
      <c r="A27" s="5" t="s">
        <v>642</v>
      </c>
      <c r="B27" s="5" t="s">
        <v>121</v>
      </c>
      <c r="C27" s="5" t="s">
        <v>122</v>
      </c>
      <c r="D27" s="5" t="s">
        <v>643</v>
      </c>
      <c r="E27" s="5" t="s">
        <v>1175</v>
      </c>
      <c r="F27" s="9" t="n">
        <f aca="false">I26</f>
        <v>54998.03</v>
      </c>
      <c r="G27" s="9" t="n">
        <v>3500.34</v>
      </c>
      <c r="H27" s="9" t="n">
        <v>0</v>
      </c>
      <c r="I27" s="9" t="n">
        <f aca="false">F27+G27-H27</f>
        <v>58498.37</v>
      </c>
      <c r="J27" s="5" t="s">
        <v>101</v>
      </c>
      <c r="K27" s="5" t="s">
        <v>5</v>
      </c>
      <c r="L27" s="5" t="s">
        <v>3</v>
      </c>
      <c r="M27" s="5" t="s">
        <v>1176</v>
      </c>
      <c r="N27" s="10"/>
    </row>
    <row r="28" customFormat="false" ht="12.75" hidden="false" customHeight="true" outlineLevel="0" collapsed="false">
      <c r="A28" s="5" t="s">
        <v>662</v>
      </c>
      <c r="B28" s="5" t="s">
        <v>121</v>
      </c>
      <c r="C28" s="5" t="s">
        <v>122</v>
      </c>
      <c r="D28" s="5" t="s">
        <v>663</v>
      </c>
      <c r="E28" s="5" t="s">
        <v>1175</v>
      </c>
      <c r="F28" s="9" t="n">
        <f aca="false">I27</f>
        <v>58498.37</v>
      </c>
      <c r="G28" s="9" t="n">
        <v>3599.95</v>
      </c>
      <c r="H28" s="9" t="n">
        <v>0</v>
      </c>
      <c r="I28" s="9" t="n">
        <f aca="false">F28+G28-H28</f>
        <v>62098.32</v>
      </c>
      <c r="J28" s="5" t="s">
        <v>101</v>
      </c>
      <c r="K28" s="5" t="s">
        <v>5</v>
      </c>
      <c r="L28" s="5" t="s">
        <v>3</v>
      </c>
      <c r="M28" s="5" t="s">
        <v>1176</v>
      </c>
      <c r="N28" s="10"/>
    </row>
    <row r="29" customFormat="false" ht="12.75" hidden="false" customHeight="true" outlineLevel="0" collapsed="false">
      <c r="A29" s="5" t="s">
        <v>680</v>
      </c>
      <c r="B29" s="5" t="s">
        <v>121</v>
      </c>
      <c r="C29" s="5" t="s">
        <v>122</v>
      </c>
      <c r="D29" s="5" t="s">
        <v>681</v>
      </c>
      <c r="E29" s="5" t="s">
        <v>1175</v>
      </c>
      <c r="F29" s="9" t="n">
        <f aca="false">I28</f>
        <v>62098.32</v>
      </c>
      <c r="G29" s="9" t="n">
        <v>3700.83</v>
      </c>
      <c r="H29" s="9" t="n">
        <v>0</v>
      </c>
      <c r="I29" s="9" t="n">
        <f aca="false">F29+G29-H29</f>
        <v>65799.15</v>
      </c>
      <c r="J29" s="5" t="s">
        <v>101</v>
      </c>
      <c r="K29" s="5" t="s">
        <v>5</v>
      </c>
      <c r="L29" s="5" t="s">
        <v>3</v>
      </c>
      <c r="M29" s="5" t="s">
        <v>1176</v>
      </c>
      <c r="N29" s="10"/>
    </row>
    <row r="30" customFormat="false" ht="12.75" hidden="false" customHeight="true" outlineLevel="0" collapsed="false">
      <c r="A30" s="5" t="s">
        <v>703</v>
      </c>
      <c r="B30" s="5" t="s">
        <v>121</v>
      </c>
      <c r="C30" s="5" t="s">
        <v>122</v>
      </c>
      <c r="D30" s="5" t="s">
        <v>704</v>
      </c>
      <c r="E30" s="5" t="s">
        <v>1175</v>
      </c>
      <c r="F30" s="9" t="n">
        <f aca="false">I29</f>
        <v>65799.15</v>
      </c>
      <c r="G30" s="9" t="n">
        <v>3800.48</v>
      </c>
      <c r="H30" s="9" t="n">
        <v>0</v>
      </c>
      <c r="I30" s="9" t="n">
        <f aca="false">F30+G30-H30</f>
        <v>69599.63</v>
      </c>
      <c r="J30" s="5" t="s">
        <v>101</v>
      </c>
      <c r="K30" s="5" t="s">
        <v>5</v>
      </c>
      <c r="L30" s="5" t="s">
        <v>3</v>
      </c>
      <c r="M30" s="5" t="s">
        <v>1176</v>
      </c>
      <c r="N30" s="10"/>
    </row>
    <row r="31" customFormat="false" ht="12.75" hidden="false" customHeight="true" outlineLevel="0" collapsed="false">
      <c r="A31" s="5" t="s">
        <v>724</v>
      </c>
      <c r="B31" s="5" t="s">
        <v>121</v>
      </c>
      <c r="C31" s="5" t="s">
        <v>122</v>
      </c>
      <c r="D31" s="5" t="s">
        <v>725</v>
      </c>
      <c r="E31" s="5" t="s">
        <v>1175</v>
      </c>
      <c r="F31" s="9" t="n">
        <f aca="false">I30</f>
        <v>69599.63</v>
      </c>
      <c r="G31" s="9" t="n">
        <v>3899.9</v>
      </c>
      <c r="H31" s="9" t="n">
        <v>0</v>
      </c>
      <c r="I31" s="9" t="n">
        <f aca="false">F31+G31-H31</f>
        <v>73499.53</v>
      </c>
      <c r="J31" s="5" t="s">
        <v>101</v>
      </c>
      <c r="K31" s="5" t="s">
        <v>5</v>
      </c>
      <c r="L31" s="5" t="s">
        <v>3</v>
      </c>
      <c r="M31" s="5" t="s">
        <v>1176</v>
      </c>
      <c r="N31" s="10"/>
    </row>
    <row r="32" customFormat="false" ht="12.75" hidden="false" customHeight="true" outlineLevel="0" collapsed="false">
      <c r="A32" s="5" t="s">
        <v>744</v>
      </c>
      <c r="B32" s="5" t="s">
        <v>121</v>
      </c>
      <c r="C32" s="5" t="s">
        <v>122</v>
      </c>
      <c r="D32" s="5" t="s">
        <v>745</v>
      </c>
      <c r="E32" s="5" t="s">
        <v>1175</v>
      </c>
      <c r="F32" s="9" t="n">
        <f aca="false">I31</f>
        <v>73499.53</v>
      </c>
      <c r="G32" s="9" t="n">
        <v>4000.81</v>
      </c>
      <c r="H32" s="9" t="n">
        <v>0</v>
      </c>
      <c r="I32" s="9" t="n">
        <f aca="false">F32+G32-H32</f>
        <v>77500.34</v>
      </c>
      <c r="J32" s="5" t="s">
        <v>101</v>
      </c>
      <c r="K32" s="5" t="s">
        <v>5</v>
      </c>
      <c r="L32" s="5" t="s">
        <v>3</v>
      </c>
      <c r="M32" s="5" t="s">
        <v>1176</v>
      </c>
      <c r="N32" s="10"/>
    </row>
    <row r="33" customFormat="false" ht="12.75" hidden="false" customHeight="true" outlineLevel="0" collapsed="false">
      <c r="A33" s="5" t="s">
        <v>773</v>
      </c>
      <c r="B33" s="5" t="s">
        <v>121</v>
      </c>
      <c r="C33" s="5" t="s">
        <v>122</v>
      </c>
      <c r="D33" s="5" t="s">
        <v>774</v>
      </c>
      <c r="E33" s="5" t="s">
        <v>1175</v>
      </c>
      <c r="F33" s="9" t="n">
        <f aca="false">I32</f>
        <v>77500.34</v>
      </c>
      <c r="G33" s="9" t="n">
        <v>20000</v>
      </c>
      <c r="H33" s="9" t="n">
        <v>0</v>
      </c>
      <c r="I33" s="9" t="n">
        <f aca="false">F33+G33-H33</f>
        <v>97500.34</v>
      </c>
      <c r="J33" s="5" t="s">
        <v>101</v>
      </c>
      <c r="K33" s="5" t="s">
        <v>5</v>
      </c>
      <c r="L33" s="5" t="s">
        <v>3</v>
      </c>
      <c r="M33" s="5" t="s">
        <v>1176</v>
      </c>
      <c r="N33" s="10"/>
    </row>
    <row r="34" customFormat="false" ht="12.75" hidden="false" customHeight="true" outlineLevel="0" collapsed="false">
      <c r="A34" s="5" t="s">
        <v>796</v>
      </c>
      <c r="B34" s="5" t="s">
        <v>121</v>
      </c>
      <c r="C34" s="5" t="s">
        <v>122</v>
      </c>
      <c r="D34" s="5" t="s">
        <v>797</v>
      </c>
      <c r="E34" s="5" t="s">
        <v>1175</v>
      </c>
      <c r="F34" s="9" t="n">
        <f aca="false">I33</f>
        <v>97500.34</v>
      </c>
      <c r="G34" s="9" t="n">
        <v>20000</v>
      </c>
      <c r="H34" s="9" t="n">
        <v>0</v>
      </c>
      <c r="I34" s="9" t="n">
        <f aca="false">F34+G34-H34</f>
        <v>117500.34</v>
      </c>
      <c r="J34" s="5" t="s">
        <v>101</v>
      </c>
      <c r="K34" s="5" t="s">
        <v>5</v>
      </c>
      <c r="L34" s="5" t="s">
        <v>3</v>
      </c>
      <c r="M34" s="5" t="s">
        <v>1176</v>
      </c>
      <c r="N34" s="10"/>
    </row>
    <row r="35" customFormat="false" ht="12.75" hidden="false" customHeight="true" outlineLevel="0" collapsed="false">
      <c r="A35" s="5" t="s">
        <v>820</v>
      </c>
      <c r="B35" s="5" t="s">
        <v>121</v>
      </c>
      <c r="C35" s="5" t="s">
        <v>122</v>
      </c>
      <c r="D35" s="5" t="s">
        <v>821</v>
      </c>
      <c r="E35" s="5" t="s">
        <v>1175</v>
      </c>
      <c r="F35" s="9" t="n">
        <f aca="false">I34</f>
        <v>117500.34</v>
      </c>
      <c r="G35" s="9" t="n">
        <v>20000</v>
      </c>
      <c r="H35" s="9" t="n">
        <v>0</v>
      </c>
      <c r="I35" s="9" t="n">
        <f aca="false">F35+G35-H35</f>
        <v>137500.34</v>
      </c>
      <c r="J35" s="5" t="s">
        <v>101</v>
      </c>
      <c r="K35" s="5" t="s">
        <v>5</v>
      </c>
      <c r="L35" s="5" t="s">
        <v>3</v>
      </c>
      <c r="M35" s="5" t="s">
        <v>1176</v>
      </c>
      <c r="N35" s="10"/>
    </row>
    <row r="36" customFormat="false" ht="12.75" hidden="false" customHeight="true" outlineLevel="0" collapsed="false">
      <c r="A36" s="5" t="s">
        <v>843</v>
      </c>
      <c r="B36" s="5" t="s">
        <v>121</v>
      </c>
      <c r="C36" s="5" t="s">
        <v>122</v>
      </c>
      <c r="D36" s="5" t="s">
        <v>844</v>
      </c>
      <c r="E36" s="5" t="s">
        <v>1175</v>
      </c>
      <c r="F36" s="9" t="n">
        <f aca="false">I35</f>
        <v>137500.34</v>
      </c>
      <c r="G36" s="9" t="n">
        <v>20000</v>
      </c>
      <c r="H36" s="9" t="n">
        <v>0</v>
      </c>
      <c r="I36" s="9" t="n">
        <f aca="false">F36+G36-H36</f>
        <v>157500.34</v>
      </c>
      <c r="J36" s="5" t="s">
        <v>101</v>
      </c>
      <c r="K36" s="5" t="s">
        <v>5</v>
      </c>
      <c r="L36" s="5" t="s">
        <v>3</v>
      </c>
      <c r="M36" s="5" t="s">
        <v>1176</v>
      </c>
      <c r="N36" s="10"/>
    </row>
    <row r="37" customFormat="false" ht="12.75" hidden="false" customHeight="true" outlineLevel="0" collapsed="false">
      <c r="A37" s="5" t="s">
        <v>864</v>
      </c>
      <c r="B37" s="5" t="s">
        <v>121</v>
      </c>
      <c r="C37" s="5" t="s">
        <v>122</v>
      </c>
      <c r="D37" s="5" t="s">
        <v>865</v>
      </c>
      <c r="E37" s="5" t="s">
        <v>1175</v>
      </c>
      <c r="F37" s="9" t="n">
        <f aca="false">I36</f>
        <v>157500.34</v>
      </c>
      <c r="G37" s="9" t="n">
        <v>20000</v>
      </c>
      <c r="H37" s="9" t="n">
        <v>0</v>
      </c>
      <c r="I37" s="9" t="n">
        <f aca="false">F37+G37-H37</f>
        <v>177500.34</v>
      </c>
      <c r="J37" s="5" t="s">
        <v>101</v>
      </c>
      <c r="K37" s="5" t="s">
        <v>5</v>
      </c>
      <c r="L37" s="5" t="s">
        <v>3</v>
      </c>
      <c r="M37" s="5" t="s">
        <v>1176</v>
      </c>
      <c r="N37" s="10"/>
    </row>
    <row r="38" customFormat="false" ht="12.75" hidden="false" customHeight="true" outlineLevel="0" collapsed="false">
      <c r="A38" s="5" t="s">
        <v>885</v>
      </c>
      <c r="B38" s="5" t="s">
        <v>121</v>
      </c>
      <c r="C38" s="5" t="s">
        <v>122</v>
      </c>
      <c r="D38" s="5" t="s">
        <v>886</v>
      </c>
      <c r="E38" s="5" t="s">
        <v>1175</v>
      </c>
      <c r="F38" s="9" t="n">
        <f aca="false">I37</f>
        <v>177500.34</v>
      </c>
      <c r="G38" s="9" t="n">
        <v>20000</v>
      </c>
      <c r="H38" s="9" t="n">
        <v>0</v>
      </c>
      <c r="I38" s="9" t="n">
        <f aca="false">F38+G38-H38</f>
        <v>197500.34</v>
      </c>
      <c r="J38" s="5" t="s">
        <v>101</v>
      </c>
      <c r="K38" s="5" t="s">
        <v>5</v>
      </c>
      <c r="L38" s="5" t="s">
        <v>3</v>
      </c>
      <c r="M38" s="5" t="s">
        <v>1176</v>
      </c>
      <c r="N38" s="10"/>
    </row>
    <row r="39" customFormat="false" ht="12.75" hidden="false" customHeight="true" outlineLevel="0" collapsed="false">
      <c r="A39" s="5" t="s">
        <v>913</v>
      </c>
      <c r="B39" s="5" t="s">
        <v>121</v>
      </c>
      <c r="C39" s="5" t="s">
        <v>122</v>
      </c>
      <c r="D39" s="5" t="s">
        <v>914</v>
      </c>
      <c r="E39" s="5" t="s">
        <v>1175</v>
      </c>
      <c r="F39" s="9" t="n">
        <f aca="false">I38</f>
        <v>197500.34</v>
      </c>
      <c r="G39" s="9" t="n">
        <v>20000</v>
      </c>
      <c r="H39" s="9" t="n">
        <v>0</v>
      </c>
      <c r="I39" s="9" t="n">
        <f aca="false">F39+G39-H39</f>
        <v>217500.34</v>
      </c>
      <c r="J39" s="5" t="s">
        <v>101</v>
      </c>
      <c r="K39" s="5" t="s">
        <v>5</v>
      </c>
      <c r="L39" s="5" t="s">
        <v>3</v>
      </c>
      <c r="M39" s="5" t="s">
        <v>1176</v>
      </c>
      <c r="N39" s="10"/>
    </row>
    <row r="40" customFormat="false" ht="12.75" hidden="false" customHeight="true" outlineLevel="0" collapsed="false">
      <c r="A40" s="5" t="s">
        <v>938</v>
      </c>
      <c r="B40" s="5" t="s">
        <v>121</v>
      </c>
      <c r="C40" s="5" t="s">
        <v>122</v>
      </c>
      <c r="D40" s="5" t="s">
        <v>939</v>
      </c>
      <c r="E40" s="5" t="s">
        <v>1175</v>
      </c>
      <c r="F40" s="9" t="n">
        <f aca="false">I39</f>
        <v>217500.34</v>
      </c>
      <c r="G40" s="9" t="n">
        <v>20000</v>
      </c>
      <c r="H40" s="9" t="n">
        <v>0</v>
      </c>
      <c r="I40" s="9" t="n">
        <f aca="false">F40+G40-H40</f>
        <v>237500.34</v>
      </c>
      <c r="J40" s="5" t="s">
        <v>101</v>
      </c>
      <c r="K40" s="5" t="s">
        <v>5</v>
      </c>
      <c r="L40" s="5" t="s">
        <v>3</v>
      </c>
      <c r="M40" s="5" t="s">
        <v>1176</v>
      </c>
      <c r="N40" s="10"/>
    </row>
    <row r="41" customFormat="false" ht="12.75" hidden="false" customHeight="true" outlineLevel="0" collapsed="false">
      <c r="A41" s="5" t="s">
        <v>961</v>
      </c>
      <c r="B41" s="5" t="s">
        <v>121</v>
      </c>
      <c r="C41" s="5" t="s">
        <v>122</v>
      </c>
      <c r="D41" s="5" t="s">
        <v>962</v>
      </c>
      <c r="E41" s="5" t="s">
        <v>1175</v>
      </c>
      <c r="F41" s="9" t="n">
        <f aca="false">I40</f>
        <v>237500.34</v>
      </c>
      <c r="G41" s="9" t="n">
        <v>20000</v>
      </c>
      <c r="H41" s="9" t="n">
        <v>0</v>
      </c>
      <c r="I41" s="9" t="n">
        <f aca="false">F41+G41-H41</f>
        <v>257500.34</v>
      </c>
      <c r="J41" s="5" t="s">
        <v>101</v>
      </c>
      <c r="K41" s="5" t="s">
        <v>5</v>
      </c>
      <c r="L41" s="5" t="s">
        <v>3</v>
      </c>
      <c r="M41" s="5" t="s">
        <v>1176</v>
      </c>
      <c r="N41" s="10"/>
    </row>
    <row r="42" customFormat="false" ht="12.75" hidden="false" customHeight="true" outlineLevel="0" collapsed="false">
      <c r="A42" s="5" t="s">
        <v>987</v>
      </c>
      <c r="B42" s="5" t="s">
        <v>121</v>
      </c>
      <c r="C42" s="5" t="s">
        <v>122</v>
      </c>
      <c r="D42" s="5" t="s">
        <v>988</v>
      </c>
      <c r="E42" s="5" t="s">
        <v>1175</v>
      </c>
      <c r="F42" s="9" t="n">
        <f aca="false">I41</f>
        <v>257500.34</v>
      </c>
      <c r="G42" s="9" t="n">
        <v>20000</v>
      </c>
      <c r="H42" s="9" t="n">
        <v>0</v>
      </c>
      <c r="I42" s="9" t="n">
        <f aca="false">F42+G42-H42</f>
        <v>277500.34</v>
      </c>
      <c r="J42" s="5" t="s">
        <v>101</v>
      </c>
      <c r="K42" s="5" t="s">
        <v>5</v>
      </c>
      <c r="L42" s="5" t="s">
        <v>3</v>
      </c>
      <c r="M42" s="5" t="s">
        <v>1176</v>
      </c>
      <c r="N42" s="10"/>
    </row>
    <row r="43" customFormat="false" ht="12.75" hidden="false" customHeight="true" outlineLevel="0" collapsed="false">
      <c r="A43" s="5" t="s">
        <v>1010</v>
      </c>
      <c r="B43" s="5" t="s">
        <v>121</v>
      </c>
      <c r="C43" s="5" t="s">
        <v>122</v>
      </c>
      <c r="D43" s="5" t="s">
        <v>1011</v>
      </c>
      <c r="E43" s="5" t="s">
        <v>1175</v>
      </c>
      <c r="F43" s="9" t="n">
        <f aca="false">I42</f>
        <v>277500.34</v>
      </c>
      <c r="G43" s="9" t="n">
        <v>20000</v>
      </c>
      <c r="H43" s="9" t="n">
        <v>0</v>
      </c>
      <c r="I43" s="9" t="n">
        <f aca="false">F43+G43-H43</f>
        <v>297500.34</v>
      </c>
      <c r="J43" s="5" t="s">
        <v>101</v>
      </c>
      <c r="K43" s="5" t="s">
        <v>5</v>
      </c>
      <c r="L43" s="5" t="s">
        <v>3</v>
      </c>
      <c r="M43" s="5" t="s">
        <v>1176</v>
      </c>
      <c r="N43" s="10"/>
    </row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1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51" activeCellId="0" sqref="S51"/>
    </sheetView>
  </sheetViews>
  <sheetFormatPr defaultColWidth="11.53515625" defaultRowHeight="13.8" customHeight="true" zeroHeight="false" outlineLevelRow="0" outlineLevelCol="0"/>
  <cols>
    <col collapsed="false" customWidth="true" hidden="false" outlineLevel="0" max="1" min="1" style="0" width="20.63"/>
    <col collapsed="false" customWidth="true" hidden="false" outlineLevel="0" max="2" min="2" style="0" width="11.86"/>
    <col collapsed="false" customWidth="true" hidden="false" outlineLevel="0" max="4" min="3" style="0" width="29.12"/>
    <col collapsed="false" customWidth="true" hidden="false" outlineLevel="0" max="5" min="5" style="0" width="23.55"/>
    <col collapsed="false" customWidth="true" hidden="false" outlineLevel="0" max="7" min="7" style="0" width="17.15"/>
    <col collapsed="false" customWidth="true" hidden="false" outlineLevel="0" max="8" min="8" style="0" width="11.17"/>
    <col collapsed="false" customWidth="true" hidden="false" outlineLevel="0" max="9" min="9" style="0" width="14.51"/>
    <col collapsed="false" customWidth="true" hidden="false" outlineLevel="0" max="10" min="10" style="0" width="35.24"/>
    <col collapsed="false" customWidth="true" hidden="false" outlineLevel="0" max="11" min="11" style="0" width="23.27"/>
    <col collapsed="false" customWidth="true" hidden="false" outlineLevel="0" max="12" min="12" style="0" width="45.68"/>
    <col collapsed="false" customWidth="true" hidden="false" outlineLevel="0" max="14" min="14" style="0" width="12.84"/>
    <col collapsed="false" customWidth="true" hidden="true" outlineLevel="0" max="16" min="16" style="0" width="14.37"/>
    <col collapsed="false" customWidth="true" hidden="true" outlineLevel="0" max="17" min="17" style="0" width="16.74"/>
    <col collapsed="false" customWidth="true" hidden="false" outlineLevel="0" max="18" min="18" style="0" width="12.28"/>
    <col collapsed="false" customWidth="true" hidden="false" outlineLevel="0" max="20" min="20" style="0" width="36.63"/>
  </cols>
  <sheetData>
    <row r="1" s="42" customFormat="true" ht="13.8" hidden="false" customHeight="false" outlineLevel="0" collapsed="false">
      <c r="A1" s="4" t="s">
        <v>84</v>
      </c>
      <c r="B1" s="4" t="s">
        <v>81</v>
      </c>
      <c r="C1" s="4" t="s">
        <v>82</v>
      </c>
      <c r="D1" s="4" t="s">
        <v>85</v>
      </c>
      <c r="E1" s="4" t="s">
        <v>1177</v>
      </c>
      <c r="F1" s="4" t="s">
        <v>1178</v>
      </c>
      <c r="G1" s="4" t="s">
        <v>1179</v>
      </c>
      <c r="H1" s="4" t="s">
        <v>1180</v>
      </c>
      <c r="I1" s="4" t="s">
        <v>1181</v>
      </c>
      <c r="J1" s="41" t="s">
        <v>1158</v>
      </c>
      <c r="K1" s="41" t="s">
        <v>83</v>
      </c>
      <c r="L1" s="4" t="s">
        <v>1182</v>
      </c>
      <c r="M1" s="41" t="s">
        <v>1159</v>
      </c>
      <c r="N1" s="41" t="s">
        <v>1160</v>
      </c>
      <c r="O1" s="41" t="s">
        <v>1161</v>
      </c>
      <c r="P1" s="41" t="s">
        <v>1162</v>
      </c>
      <c r="Q1" s="41" t="s">
        <v>1163</v>
      </c>
      <c r="R1" s="41" t="s">
        <v>1164</v>
      </c>
      <c r="S1" s="41" t="s">
        <v>1165</v>
      </c>
      <c r="T1" s="4" t="s">
        <v>93</v>
      </c>
      <c r="AH1" s="0"/>
      <c r="AI1" s="0"/>
    </row>
    <row r="2" customFormat="false" ht="13.8" hidden="false" customHeight="false" outlineLevel="0" collapsed="false">
      <c r="A2" s="5" t="s">
        <v>154</v>
      </c>
      <c r="B2" s="5" t="s">
        <v>151</v>
      </c>
      <c r="C2" s="5" t="s">
        <v>152</v>
      </c>
      <c r="D2" s="5" t="s">
        <v>152</v>
      </c>
      <c r="E2" s="5" t="str">
        <f aca="false">VLOOKUP($D2,contacts!$A:$F,2, 0)</f>
        <v>120 King St W, Suite 1500</v>
      </c>
      <c r="F2" s="5" t="str">
        <f aca="false">VLOOKUP($D2,contacts!$A:$F,3, 0)</f>
        <v>Toronto</v>
      </c>
      <c r="G2" s="5" t="str">
        <f aca="false">VLOOKUP($D2,contacts!$A:$F,4, 0)</f>
        <v>ON</v>
      </c>
      <c r="H2" s="5" t="str">
        <f aca="false">VLOOKUP($D2,contacts!$A:$F,5, 0)</f>
        <v>Canada</v>
      </c>
      <c r="I2" s="5" t="str">
        <f aca="false">VLOOKUP($D2,contacts!$A:$F,6, 0)</f>
        <v>M5H 1J9</v>
      </c>
      <c r="J2" s="5" t="n">
        <v>4100</v>
      </c>
      <c r="K2" s="5" t="s">
        <v>1183</v>
      </c>
      <c r="L2" s="5" t="s">
        <v>153</v>
      </c>
      <c r="M2" s="5" t="n">
        <v>1</v>
      </c>
      <c r="N2" s="43" t="n">
        <f aca="false">S2/1.13</f>
        <v>8890.48672566372</v>
      </c>
      <c r="O2" s="43" t="n">
        <f aca="false">M2*N2</f>
        <v>8890.48672566372</v>
      </c>
      <c r="P2" s="43"/>
      <c r="Q2" s="43"/>
      <c r="R2" s="43" t="n">
        <f aca="false">N2*0.13</f>
        <v>1155.76327433628</v>
      </c>
      <c r="S2" s="9" t="n">
        <v>10046.25</v>
      </c>
      <c r="T2" s="5" t="s">
        <v>155</v>
      </c>
    </row>
    <row r="3" customFormat="false" ht="13.8" hidden="false" customHeight="false" outlineLevel="0" collapsed="false">
      <c r="A3" s="5" t="s">
        <v>158</v>
      </c>
      <c r="B3" s="5" t="s">
        <v>151</v>
      </c>
      <c r="C3" s="5" t="s">
        <v>156</v>
      </c>
      <c r="D3" s="5" t="s">
        <v>156</v>
      </c>
      <c r="E3" s="5" t="str">
        <f aca="false">VLOOKUP($D3,contacts!$A:$F,2, 0)</f>
        <v>610 Queen St E, Suite 305</v>
      </c>
      <c r="F3" s="5" t="str">
        <f aca="false">VLOOKUP($D3,contacts!$A:$F,3, 0)</f>
        <v>Toronto</v>
      </c>
      <c r="G3" s="5" t="str">
        <f aca="false">VLOOKUP($D3,contacts!$A:$F,4, 0)</f>
        <v>ON</v>
      </c>
      <c r="H3" s="5" t="str">
        <f aca="false">VLOOKUP($D3,contacts!$A:$F,5, 0)</f>
        <v>Canada</v>
      </c>
      <c r="I3" s="5" t="str">
        <f aca="false">VLOOKUP($D3,contacts!$A:$F,6, 0)</f>
        <v>M4M 1G3</v>
      </c>
      <c r="J3" s="5" t="n">
        <v>4100</v>
      </c>
      <c r="K3" s="5" t="s">
        <v>1183</v>
      </c>
      <c r="L3" s="5" t="s">
        <v>157</v>
      </c>
      <c r="M3" s="5" t="n">
        <v>1</v>
      </c>
      <c r="N3" s="43" t="n">
        <f aca="false">S3/1.13</f>
        <v>5927.17699115044</v>
      </c>
      <c r="O3" s="43" t="n">
        <f aca="false">M3*N3</f>
        <v>5927.17699115044</v>
      </c>
      <c r="P3" s="43"/>
      <c r="Q3" s="43"/>
      <c r="R3" s="43" t="n">
        <f aca="false">N3*0.13</f>
        <v>770.533008849558</v>
      </c>
      <c r="S3" s="9" t="n">
        <v>6697.71</v>
      </c>
      <c r="T3" s="5" t="s">
        <v>155</v>
      </c>
    </row>
    <row r="4" customFormat="false" ht="13.8" hidden="false" customHeight="false" outlineLevel="0" collapsed="false">
      <c r="A4" s="5" t="s">
        <v>162</v>
      </c>
      <c r="B4" s="5" t="s">
        <v>159</v>
      </c>
      <c r="C4" s="5" t="s">
        <v>160</v>
      </c>
      <c r="D4" s="5" t="s">
        <v>152</v>
      </c>
      <c r="E4" s="5" t="str">
        <f aca="false">VLOOKUP($D4,contacts!$A:$F,2, 0)</f>
        <v>120 King St W, Suite 1500</v>
      </c>
      <c r="F4" s="5" t="str">
        <f aca="false">VLOOKUP($D4,contacts!$A:$F,3, 0)</f>
        <v>Toronto</v>
      </c>
      <c r="G4" s="5" t="str">
        <f aca="false">VLOOKUP($D4,contacts!$A:$F,4, 0)</f>
        <v>ON</v>
      </c>
      <c r="H4" s="5" t="str">
        <f aca="false">VLOOKUP($D4,contacts!$A:$F,5, 0)</f>
        <v>Canada</v>
      </c>
      <c r="I4" s="5" t="str">
        <f aca="false">VLOOKUP($D4,contacts!$A:$F,6, 0)</f>
        <v>M5H 1J9</v>
      </c>
      <c r="J4" s="5" t="s">
        <v>1184</v>
      </c>
      <c r="K4" s="5" t="s">
        <v>1185</v>
      </c>
      <c r="L4" s="5" t="s">
        <v>161</v>
      </c>
      <c r="M4" s="5" t="n">
        <v>1</v>
      </c>
      <c r="N4" s="43" t="n">
        <f aca="false">S4/1.13</f>
        <v>2568.50442477876</v>
      </c>
      <c r="O4" s="43" t="n">
        <f aca="false">M4*N4</f>
        <v>2568.50442477876</v>
      </c>
      <c r="P4" s="43"/>
      <c r="Q4" s="43"/>
      <c r="R4" s="43" t="n">
        <f aca="false">N4*0.13</f>
        <v>333.905575221239</v>
      </c>
      <c r="S4" s="9" t="n">
        <v>2902.41</v>
      </c>
      <c r="T4" s="5" t="s">
        <v>155</v>
      </c>
    </row>
    <row r="5" customFormat="false" ht="13.8" hidden="false" customHeight="false" outlineLevel="0" collapsed="false">
      <c r="A5" s="5" t="s">
        <v>166</v>
      </c>
      <c r="B5" s="5" t="s">
        <v>163</v>
      </c>
      <c r="C5" s="5" t="s">
        <v>164</v>
      </c>
      <c r="D5" s="11" t="s">
        <v>167</v>
      </c>
      <c r="E5" s="5" t="str">
        <f aca="false">VLOOKUP($D5,contacts!$A:$F,2, 0)</f>
        <v>77 Bay St, Suite 2100</v>
      </c>
      <c r="F5" s="5" t="str">
        <f aca="false">VLOOKUP($D5,contacts!$A:$F,3, 0)</f>
        <v>Toronto</v>
      </c>
      <c r="G5" s="5" t="str">
        <f aca="false">VLOOKUP($D5,contacts!$A:$F,4, 0)</f>
        <v>ON</v>
      </c>
      <c r="H5" s="5" t="str">
        <f aca="false">VLOOKUP($D5,contacts!$A:$F,5, 0)</f>
        <v>Canada</v>
      </c>
      <c r="I5" s="5" t="str">
        <f aca="false">VLOOKUP($D5,contacts!$A:$F,6, 0)</f>
        <v>M5J 0A2</v>
      </c>
      <c r="J5" s="3" t="n">
        <v>4100</v>
      </c>
      <c r="K5" s="5" t="s">
        <v>1183</v>
      </c>
      <c r="L5" s="5" t="s">
        <v>165</v>
      </c>
      <c r="M5" s="5" t="n">
        <v>1</v>
      </c>
      <c r="N5" s="43" t="n">
        <f aca="false">S5/1.13</f>
        <v>834.398230088496</v>
      </c>
      <c r="O5" s="43" t="n">
        <f aca="false">M5*N5</f>
        <v>834.398230088496</v>
      </c>
      <c r="P5" s="43"/>
      <c r="Q5" s="43"/>
      <c r="R5" s="43" t="n">
        <f aca="false">N5*0.13</f>
        <v>108.471769911504</v>
      </c>
      <c r="S5" s="9" t="n">
        <v>942.87</v>
      </c>
      <c r="T5" s="5" t="s">
        <v>155</v>
      </c>
    </row>
    <row r="6" customFormat="false" ht="13.8" hidden="false" customHeight="false" outlineLevel="0" collapsed="false">
      <c r="A6" s="17" t="s">
        <v>181</v>
      </c>
      <c r="B6" s="17" t="s">
        <v>178</v>
      </c>
      <c r="C6" s="17" t="s">
        <v>179</v>
      </c>
      <c r="D6" s="17" t="s">
        <v>182</v>
      </c>
      <c r="E6" s="5" t="str">
        <f aca="false">VLOOKUP($D6,contacts!$A:$F,2, 0)</f>
        <v>150 Elgin St, 7th Floor</v>
      </c>
      <c r="F6" s="5" t="str">
        <f aca="false">VLOOKUP($D6,contacts!$A:$F,3, 0)</f>
        <v>Ottawa</v>
      </c>
      <c r="G6" s="5" t="str">
        <f aca="false">VLOOKUP($D6,contacts!$A:$F,4, 0)</f>
        <v>ON</v>
      </c>
      <c r="H6" s="5" t="str">
        <f aca="false">VLOOKUP($D6,contacts!$A:$F,5, 0)</f>
        <v>Canada</v>
      </c>
      <c r="I6" s="5" t="str">
        <f aca="false">VLOOKUP($D6,contacts!$A:$F,6, 0)</f>
        <v>K2P 1L4</v>
      </c>
      <c r="J6" s="17" t="s">
        <v>1184</v>
      </c>
      <c r="K6" s="5" t="s">
        <v>1185</v>
      </c>
      <c r="L6" s="17" t="s">
        <v>180</v>
      </c>
      <c r="M6" s="5" t="n">
        <v>1</v>
      </c>
      <c r="N6" s="44" t="n">
        <f aca="false">S6/1.13</f>
        <v>26549.0353982301</v>
      </c>
      <c r="O6" s="43" t="n">
        <f aca="false">M6*N6</f>
        <v>26549.0353982301</v>
      </c>
      <c r="P6" s="44"/>
      <c r="Q6" s="44"/>
      <c r="R6" s="44" t="n">
        <f aca="false">N6*0.13</f>
        <v>3451.37460176991</v>
      </c>
      <c r="S6" s="18" t="n">
        <v>30000.41</v>
      </c>
      <c r="T6" s="17" t="s">
        <v>183</v>
      </c>
    </row>
    <row r="7" customFormat="false" ht="13.8" hidden="false" customHeight="false" outlineLevel="0" collapsed="false">
      <c r="A7" s="5" t="s">
        <v>185</v>
      </c>
      <c r="B7" s="5" t="s">
        <v>184</v>
      </c>
      <c r="C7" s="5" t="s">
        <v>156</v>
      </c>
      <c r="D7" s="5" t="s">
        <v>156</v>
      </c>
      <c r="E7" s="5" t="str">
        <f aca="false">VLOOKUP($D7,contacts!$A:$F,2, 0)</f>
        <v>610 Queen St E, Suite 305</v>
      </c>
      <c r="F7" s="5" t="str">
        <f aca="false">VLOOKUP($D7,contacts!$A:$F,3, 0)</f>
        <v>Toronto</v>
      </c>
      <c r="G7" s="5" t="str">
        <f aca="false">VLOOKUP($D7,contacts!$A:$F,4, 0)</f>
        <v>ON</v>
      </c>
      <c r="H7" s="5" t="str">
        <f aca="false">VLOOKUP($D7,contacts!$A:$F,5, 0)</f>
        <v>Canada</v>
      </c>
      <c r="I7" s="5" t="str">
        <f aca="false">VLOOKUP($D7,contacts!$A:$F,6, 0)</f>
        <v>M4M 1G3</v>
      </c>
      <c r="J7" s="5" t="n">
        <v>4100</v>
      </c>
      <c r="K7" s="5" t="s">
        <v>1183</v>
      </c>
      <c r="L7" s="5" t="s">
        <v>157</v>
      </c>
      <c r="M7" s="5" t="n">
        <v>1</v>
      </c>
      <c r="N7" s="43" t="n">
        <f aca="false">S7/1.13</f>
        <v>9348.59292035398</v>
      </c>
      <c r="O7" s="43" t="n">
        <f aca="false">M7*N7</f>
        <v>9348.59292035398</v>
      </c>
      <c r="P7" s="43"/>
      <c r="Q7" s="43"/>
      <c r="R7" s="43" t="n">
        <f aca="false">N7*0.13</f>
        <v>1215.31707964602</v>
      </c>
      <c r="S7" s="9" t="n">
        <v>10563.91</v>
      </c>
      <c r="T7" s="5" t="s">
        <v>155</v>
      </c>
    </row>
    <row r="8" customFormat="false" ht="13.8" hidden="false" customHeight="false" outlineLevel="0" collapsed="false">
      <c r="A8" s="5" t="s">
        <v>188</v>
      </c>
      <c r="B8" s="5" t="s">
        <v>184</v>
      </c>
      <c r="C8" s="5" t="s">
        <v>186</v>
      </c>
      <c r="D8" s="5" t="s">
        <v>186</v>
      </c>
      <c r="E8" s="5" t="str">
        <f aca="false">VLOOKUP($D8,contacts!$A:$F,2, 0)</f>
        <v>223 Dundas St E, Unit 402</v>
      </c>
      <c r="F8" s="5" t="str">
        <f aca="false">VLOOKUP($D8,contacts!$A:$F,3, 0)</f>
        <v>Mississauga</v>
      </c>
      <c r="G8" s="5" t="str">
        <f aca="false">VLOOKUP($D8,contacts!$A:$F,4, 0)</f>
        <v>ON</v>
      </c>
      <c r="H8" s="5" t="str">
        <f aca="false">VLOOKUP($D8,contacts!$A:$F,5, 0)</f>
        <v>Canada</v>
      </c>
      <c r="I8" s="5" t="str">
        <f aca="false">VLOOKUP($D8,contacts!$A:$F,6, 0)</f>
        <v>L5A 1X2</v>
      </c>
      <c r="J8" s="5" t="n">
        <v>4100</v>
      </c>
      <c r="K8" s="5" t="s">
        <v>1183</v>
      </c>
      <c r="L8" s="5" t="s">
        <v>187</v>
      </c>
      <c r="M8" s="5" t="n">
        <v>1</v>
      </c>
      <c r="N8" s="43" t="n">
        <f aca="false">S8/1.13</f>
        <v>6232.69026548673</v>
      </c>
      <c r="O8" s="43" t="n">
        <f aca="false">M8*N8</f>
        <v>6232.69026548673</v>
      </c>
      <c r="P8" s="43"/>
      <c r="Q8" s="43"/>
      <c r="R8" s="43" t="n">
        <f aca="false">N8*0.13</f>
        <v>810.249734513275</v>
      </c>
      <c r="S8" s="9" t="n">
        <v>7042.94</v>
      </c>
      <c r="T8" s="5" t="s">
        <v>155</v>
      </c>
    </row>
    <row r="9" customFormat="false" ht="13.8" hidden="false" customHeight="false" outlineLevel="0" collapsed="false">
      <c r="A9" s="5" t="s">
        <v>190</v>
      </c>
      <c r="B9" s="5" t="s">
        <v>189</v>
      </c>
      <c r="C9" s="5" t="s">
        <v>160</v>
      </c>
      <c r="D9" s="11" t="s">
        <v>167</v>
      </c>
      <c r="E9" s="5" t="str">
        <f aca="false">VLOOKUP($D9,contacts!$A:$F,2, 0)</f>
        <v>77 Bay St, Suite 2100</v>
      </c>
      <c r="F9" s="5" t="str">
        <f aca="false">VLOOKUP($D9,contacts!$A:$F,3, 0)</f>
        <v>Toronto</v>
      </c>
      <c r="G9" s="5" t="str">
        <f aca="false">VLOOKUP($D9,contacts!$A:$F,4, 0)</f>
        <v>ON</v>
      </c>
      <c r="H9" s="5" t="str">
        <f aca="false">VLOOKUP($D9,contacts!$A:$F,5, 0)</f>
        <v>Canada</v>
      </c>
      <c r="I9" s="5" t="str">
        <f aca="false">VLOOKUP($D9,contacts!$A:$F,6, 0)</f>
        <v>M5J 0A2</v>
      </c>
      <c r="J9" s="5" t="s">
        <v>1184</v>
      </c>
      <c r="K9" s="5" t="s">
        <v>1185</v>
      </c>
      <c r="L9" s="5" t="s">
        <v>161</v>
      </c>
      <c r="M9" s="5" t="n">
        <v>1</v>
      </c>
      <c r="N9" s="43" t="n">
        <f aca="false">S9/1.13</f>
        <v>2993.9203539823</v>
      </c>
      <c r="O9" s="43" t="n">
        <f aca="false">M9*N9</f>
        <v>2993.9203539823</v>
      </c>
      <c r="P9" s="43"/>
      <c r="Q9" s="43"/>
      <c r="R9" s="43" t="n">
        <f aca="false">N9*0.13</f>
        <v>389.209646017699</v>
      </c>
      <c r="S9" s="9" t="n">
        <v>3383.13</v>
      </c>
      <c r="T9" s="5" t="s">
        <v>155</v>
      </c>
    </row>
    <row r="10" customFormat="false" ht="13.8" hidden="false" customHeight="false" outlineLevel="0" collapsed="false">
      <c r="A10" s="5" t="s">
        <v>207</v>
      </c>
      <c r="B10" s="5" t="s">
        <v>206</v>
      </c>
      <c r="C10" s="5" t="s">
        <v>186</v>
      </c>
      <c r="D10" s="5" t="s">
        <v>186</v>
      </c>
      <c r="E10" s="5" t="str">
        <f aca="false">VLOOKUP($D10,contacts!$A:$F,2, 0)</f>
        <v>223 Dundas St E, Unit 402</v>
      </c>
      <c r="F10" s="5" t="str">
        <f aca="false">VLOOKUP($D10,contacts!$A:$F,3, 0)</f>
        <v>Mississauga</v>
      </c>
      <c r="G10" s="5" t="str">
        <f aca="false">VLOOKUP($D10,contacts!$A:$F,4, 0)</f>
        <v>ON</v>
      </c>
      <c r="H10" s="5" t="str">
        <f aca="false">VLOOKUP($D10,contacts!$A:$F,5, 0)</f>
        <v>Canada</v>
      </c>
      <c r="I10" s="5" t="str">
        <f aca="false">VLOOKUP($D10,contacts!$A:$F,6, 0)</f>
        <v>L5A 1X2</v>
      </c>
      <c r="J10" s="5" t="n">
        <v>4100</v>
      </c>
      <c r="K10" s="5" t="s">
        <v>1183</v>
      </c>
      <c r="L10" s="5" t="s">
        <v>187</v>
      </c>
      <c r="M10" s="5" t="n">
        <v>1</v>
      </c>
      <c r="N10" s="43" t="n">
        <f aca="false">S10/1.13</f>
        <v>15351.9026548673</v>
      </c>
      <c r="O10" s="43" t="n">
        <f aca="false">M10*N10</f>
        <v>15351.9026548673</v>
      </c>
      <c r="P10" s="43"/>
      <c r="Q10" s="43"/>
      <c r="R10" s="43" t="n">
        <f aca="false">N10*0.13</f>
        <v>1995.74734513274</v>
      </c>
      <c r="S10" s="9" t="n">
        <v>17347.65</v>
      </c>
      <c r="T10" s="5" t="s">
        <v>155</v>
      </c>
    </row>
    <row r="11" customFormat="false" ht="13.8" hidden="false" customHeight="false" outlineLevel="0" collapsed="false">
      <c r="A11" s="5" t="s">
        <v>210</v>
      </c>
      <c r="B11" s="5" t="s">
        <v>206</v>
      </c>
      <c r="C11" s="5" t="s">
        <v>208</v>
      </c>
      <c r="D11" s="5" t="s">
        <v>208</v>
      </c>
      <c r="E11" s="5" t="str">
        <f aca="false">VLOOKUP($D11,contacts!$A:$F,2, 0)</f>
        <v>1425 Industrial Pkwy N</v>
      </c>
      <c r="F11" s="5" t="str">
        <f aca="false">VLOOKUP($D11,contacts!$A:$F,3, 0)</f>
        <v>Milton</v>
      </c>
      <c r="G11" s="5" t="str">
        <f aca="false">VLOOKUP($D11,contacts!$A:$F,4, 0)</f>
        <v>ON</v>
      </c>
      <c r="H11" s="5" t="str">
        <f aca="false">VLOOKUP($D11,contacts!$A:$F,5, 0)</f>
        <v>Canada</v>
      </c>
      <c r="I11" s="5" t="str">
        <f aca="false">VLOOKUP($D11,contacts!$A:$F,6, 0)</f>
        <v>L9T 5A1</v>
      </c>
      <c r="J11" s="5" t="n">
        <v>4100</v>
      </c>
      <c r="K11" s="5" t="s">
        <v>1183</v>
      </c>
      <c r="L11" s="5" t="s">
        <v>209</v>
      </c>
      <c r="M11" s="5" t="n">
        <v>1</v>
      </c>
      <c r="N11" s="43" t="n">
        <f aca="false">S11/1.13</f>
        <v>10234.9292035398</v>
      </c>
      <c r="O11" s="43" t="n">
        <f aca="false">M11*N11</f>
        <v>10234.9292035398</v>
      </c>
      <c r="P11" s="43"/>
      <c r="Q11" s="43"/>
      <c r="R11" s="43" t="n">
        <f aca="false">N11*0.13</f>
        <v>1330.54079646018</v>
      </c>
      <c r="S11" s="9" t="n">
        <v>11565.47</v>
      </c>
      <c r="T11" s="5" t="s">
        <v>155</v>
      </c>
    </row>
    <row r="12" customFormat="false" ht="13.8" hidden="false" customHeight="false" outlineLevel="0" collapsed="false">
      <c r="A12" s="5" t="s">
        <v>212</v>
      </c>
      <c r="B12" s="5" t="s">
        <v>211</v>
      </c>
      <c r="C12" s="5" t="s">
        <v>160</v>
      </c>
      <c r="D12" s="5" t="s">
        <v>213</v>
      </c>
      <c r="E12" s="5" t="str">
        <f aca="false">VLOOKUP($D12,contacts!$A:$F,2, 0)</f>
        <v>5100 Erin Mills Pkwy</v>
      </c>
      <c r="F12" s="5" t="str">
        <f aca="false">VLOOKUP($D12,contacts!$A:$F,3, 0)</f>
        <v>Mississauga</v>
      </c>
      <c r="G12" s="5" t="str">
        <f aca="false">VLOOKUP($D12,contacts!$A:$F,4, 0)</f>
        <v>ON</v>
      </c>
      <c r="H12" s="5" t="str">
        <f aca="false">VLOOKUP($D12,contacts!$A:$F,5, 0)</f>
        <v>Canada</v>
      </c>
      <c r="I12" s="5" t="str">
        <f aca="false">VLOOKUP($D12,contacts!$A:$F,6, 0)</f>
        <v>L5M 4Z5</v>
      </c>
      <c r="J12" s="5" t="s">
        <v>1184</v>
      </c>
      <c r="K12" s="5" t="s">
        <v>1185</v>
      </c>
      <c r="L12" s="5" t="s">
        <v>161</v>
      </c>
      <c r="M12" s="5" t="n">
        <v>1</v>
      </c>
      <c r="N12" s="43" t="n">
        <f aca="false">S12/1.13</f>
        <v>3133.92920353982</v>
      </c>
      <c r="O12" s="43" t="n">
        <f aca="false">M12*N12</f>
        <v>3133.92920353982</v>
      </c>
      <c r="P12" s="43"/>
      <c r="Q12" s="43"/>
      <c r="R12" s="43" t="n">
        <f aca="false">N12*0.13</f>
        <v>407.410796460177</v>
      </c>
      <c r="S12" s="9" t="n">
        <v>3541.34</v>
      </c>
      <c r="T12" s="5" t="s">
        <v>155</v>
      </c>
    </row>
    <row r="13" customFormat="false" ht="13.8" hidden="false" customHeight="false" outlineLevel="0" collapsed="false">
      <c r="A13" s="5" t="s">
        <v>225</v>
      </c>
      <c r="B13" s="5" t="s">
        <v>224</v>
      </c>
      <c r="C13" s="5" t="s">
        <v>208</v>
      </c>
      <c r="D13" s="5" t="s">
        <v>208</v>
      </c>
      <c r="E13" s="5" t="str">
        <f aca="false">VLOOKUP($D13,contacts!$A:$F,2, 0)</f>
        <v>1425 Industrial Pkwy N</v>
      </c>
      <c r="F13" s="5" t="str">
        <f aca="false">VLOOKUP($D13,contacts!$A:$F,3, 0)</f>
        <v>Milton</v>
      </c>
      <c r="G13" s="5" t="str">
        <f aca="false">VLOOKUP($D13,contacts!$A:$F,4, 0)</f>
        <v>ON</v>
      </c>
      <c r="H13" s="5" t="str">
        <f aca="false">VLOOKUP($D13,contacts!$A:$F,5, 0)</f>
        <v>Canada</v>
      </c>
      <c r="I13" s="5" t="str">
        <f aca="false">VLOOKUP($D13,contacts!$A:$F,6, 0)</f>
        <v>L9T 5A1</v>
      </c>
      <c r="J13" s="5" t="n">
        <v>4100</v>
      </c>
      <c r="K13" s="5" t="s">
        <v>1183</v>
      </c>
      <c r="L13" s="5" t="s">
        <v>209</v>
      </c>
      <c r="M13" s="5" t="n">
        <v>1</v>
      </c>
      <c r="N13" s="43" t="n">
        <f aca="false">S13/1.13</f>
        <v>14572.4778761062</v>
      </c>
      <c r="O13" s="43" t="n">
        <f aca="false">M13*N13</f>
        <v>14572.4778761062</v>
      </c>
      <c r="P13" s="43"/>
      <c r="Q13" s="43"/>
      <c r="R13" s="43" t="n">
        <f aca="false">N13*0.13</f>
        <v>1894.42212389381</v>
      </c>
      <c r="S13" s="9" t="n">
        <v>16466.9</v>
      </c>
      <c r="T13" s="5" t="s">
        <v>155</v>
      </c>
    </row>
    <row r="14" customFormat="false" ht="13.8" hidden="false" customHeight="false" outlineLevel="0" collapsed="false">
      <c r="A14" s="5" t="s">
        <v>228</v>
      </c>
      <c r="B14" s="5" t="s">
        <v>224</v>
      </c>
      <c r="C14" s="5" t="s">
        <v>226</v>
      </c>
      <c r="D14" s="5" t="s">
        <v>226</v>
      </c>
      <c r="E14" s="5" t="str">
        <f aca="false">VLOOKUP($D14,contacts!$A:$F,2, 0)</f>
        <v>845 Riverbend Rd</v>
      </c>
      <c r="F14" s="5" t="str">
        <f aca="false">VLOOKUP($D14,contacts!$A:$F,3, 0)</f>
        <v>Ottawa</v>
      </c>
      <c r="G14" s="5" t="str">
        <f aca="false">VLOOKUP($D14,contacts!$A:$F,4, 0)</f>
        <v>ON</v>
      </c>
      <c r="H14" s="5" t="str">
        <f aca="false">VLOOKUP($D14,contacts!$A:$F,5, 0)</f>
        <v>Canada</v>
      </c>
      <c r="I14" s="5" t="str">
        <f aca="false">VLOOKUP($D14,contacts!$A:$F,6, 0)</f>
        <v>K2C 3M1</v>
      </c>
      <c r="J14" s="5" t="n">
        <v>4100</v>
      </c>
      <c r="K14" s="5" t="s">
        <v>1183</v>
      </c>
      <c r="L14" s="5" t="s">
        <v>227</v>
      </c>
      <c r="M14" s="5" t="n">
        <v>1</v>
      </c>
      <c r="N14" s="43" t="n">
        <f aca="false">S14/1.13</f>
        <v>9713.63716814159</v>
      </c>
      <c r="O14" s="43" t="n">
        <f aca="false">M14*N14</f>
        <v>9713.63716814159</v>
      </c>
      <c r="P14" s="43"/>
      <c r="Q14" s="43"/>
      <c r="R14" s="43" t="n">
        <f aca="false">N14*0.13</f>
        <v>1262.77283185841</v>
      </c>
      <c r="S14" s="9" t="n">
        <v>10976.41</v>
      </c>
      <c r="T14" s="5" t="s">
        <v>155</v>
      </c>
    </row>
    <row r="15" customFormat="false" ht="13.8" hidden="false" customHeight="false" outlineLevel="0" collapsed="false">
      <c r="A15" s="5" t="s">
        <v>230</v>
      </c>
      <c r="B15" s="5" t="s">
        <v>229</v>
      </c>
      <c r="C15" s="5" t="s">
        <v>160</v>
      </c>
      <c r="D15" s="5" t="s">
        <v>213</v>
      </c>
      <c r="E15" s="5" t="str">
        <f aca="false">VLOOKUP($D15,contacts!$A:$F,2, 0)</f>
        <v>5100 Erin Mills Pkwy</v>
      </c>
      <c r="F15" s="5" t="str">
        <f aca="false">VLOOKUP($D15,contacts!$A:$F,3, 0)</f>
        <v>Mississauga</v>
      </c>
      <c r="G15" s="5" t="str">
        <f aca="false">VLOOKUP($D15,contacts!$A:$F,4, 0)</f>
        <v>ON</v>
      </c>
      <c r="H15" s="5" t="str">
        <f aca="false">VLOOKUP($D15,contacts!$A:$F,5, 0)</f>
        <v>Canada</v>
      </c>
      <c r="I15" s="5" t="str">
        <f aca="false">VLOOKUP($D15,contacts!$A:$F,6, 0)</f>
        <v>L5M 4Z5</v>
      </c>
      <c r="J15" s="5" t="s">
        <v>1184</v>
      </c>
      <c r="K15" s="5" t="s">
        <v>1185</v>
      </c>
      <c r="L15" s="5" t="s">
        <v>161</v>
      </c>
      <c r="M15" s="5" t="n">
        <v>1</v>
      </c>
      <c r="N15" s="43" t="n">
        <f aca="false">S15/1.13</f>
        <v>3391.54867256637</v>
      </c>
      <c r="O15" s="43" t="n">
        <f aca="false">M15*N15</f>
        <v>3391.54867256637</v>
      </c>
      <c r="P15" s="43"/>
      <c r="Q15" s="43"/>
      <c r="R15" s="43" t="n">
        <f aca="false">N15*0.13</f>
        <v>440.901327433628</v>
      </c>
      <c r="S15" s="9" t="n">
        <v>3832.45</v>
      </c>
      <c r="T15" s="5" t="s">
        <v>155</v>
      </c>
    </row>
    <row r="16" customFormat="false" ht="13.8" hidden="false" customHeight="false" outlineLevel="0" collapsed="false">
      <c r="A16" s="5" t="s">
        <v>232</v>
      </c>
      <c r="B16" s="5" t="s">
        <v>231</v>
      </c>
      <c r="C16" s="5" t="s">
        <v>164</v>
      </c>
      <c r="D16" s="11" t="s">
        <v>167</v>
      </c>
      <c r="E16" s="5" t="str">
        <f aca="false">VLOOKUP($D16,contacts!$A:$F,2, 0)</f>
        <v>77 Bay St, Suite 2100</v>
      </c>
      <c r="F16" s="5" t="str">
        <f aca="false">VLOOKUP($D16,contacts!$A:$F,3, 0)</f>
        <v>Toronto</v>
      </c>
      <c r="G16" s="5" t="str">
        <f aca="false">VLOOKUP($D16,contacts!$A:$F,4, 0)</f>
        <v>ON</v>
      </c>
      <c r="H16" s="5" t="str">
        <f aca="false">VLOOKUP($D16,contacts!$A:$F,5, 0)</f>
        <v>Canada</v>
      </c>
      <c r="I16" s="5" t="str">
        <f aca="false">VLOOKUP($D16,contacts!$A:$F,6, 0)</f>
        <v>M5J 0A2</v>
      </c>
      <c r="J16" s="3" t="n">
        <v>4100</v>
      </c>
      <c r="K16" s="5" t="s">
        <v>1183</v>
      </c>
      <c r="L16" s="5" t="s">
        <v>165</v>
      </c>
      <c r="M16" s="5" t="n">
        <v>1</v>
      </c>
      <c r="N16" s="43" t="n">
        <f aca="false">S16/1.13</f>
        <v>1001.93805309735</v>
      </c>
      <c r="O16" s="43" t="n">
        <f aca="false">M16*N16</f>
        <v>1001.93805309735</v>
      </c>
      <c r="P16" s="43"/>
      <c r="Q16" s="43"/>
      <c r="R16" s="43" t="n">
        <f aca="false">N16*0.13</f>
        <v>130.251946902655</v>
      </c>
      <c r="S16" s="9" t="n">
        <v>1132.19</v>
      </c>
      <c r="T16" s="5" t="s">
        <v>155</v>
      </c>
    </row>
    <row r="17" customFormat="false" ht="13.8" hidden="false" customHeight="false" outlineLevel="0" collapsed="false">
      <c r="A17" s="5" t="s">
        <v>247</v>
      </c>
      <c r="B17" s="5" t="s">
        <v>246</v>
      </c>
      <c r="C17" s="5" t="s">
        <v>226</v>
      </c>
      <c r="D17" s="5" t="s">
        <v>226</v>
      </c>
      <c r="E17" s="5" t="str">
        <f aca="false">VLOOKUP($D17,contacts!$A:$F,2, 0)</f>
        <v>845 Riverbend Rd</v>
      </c>
      <c r="F17" s="5" t="str">
        <f aca="false">VLOOKUP($D17,contacts!$A:$F,3, 0)</f>
        <v>Ottawa</v>
      </c>
      <c r="G17" s="5" t="str">
        <f aca="false">VLOOKUP($D17,contacts!$A:$F,4, 0)</f>
        <v>ON</v>
      </c>
      <c r="H17" s="5" t="str">
        <f aca="false">VLOOKUP($D17,contacts!$A:$F,5, 0)</f>
        <v>Canada</v>
      </c>
      <c r="I17" s="5" t="str">
        <f aca="false">VLOOKUP($D17,contacts!$A:$F,6, 0)</f>
        <v>K2C 3M1</v>
      </c>
      <c r="J17" s="5" t="n">
        <v>4100</v>
      </c>
      <c r="K17" s="5" t="s">
        <v>1183</v>
      </c>
      <c r="L17" s="5" t="s">
        <v>227</v>
      </c>
      <c r="M17" s="5" t="n">
        <v>1</v>
      </c>
      <c r="N17" s="43" t="n">
        <f aca="false">S17/1.13</f>
        <v>20428.4601769912</v>
      </c>
      <c r="O17" s="43" t="n">
        <f aca="false">M17*N17</f>
        <v>20428.4601769912</v>
      </c>
      <c r="P17" s="43"/>
      <c r="Q17" s="43"/>
      <c r="R17" s="43" t="n">
        <f aca="false">N17*0.13</f>
        <v>2655.69982300885</v>
      </c>
      <c r="S17" s="9" t="n">
        <v>23084.16</v>
      </c>
      <c r="T17" s="5" t="s">
        <v>155</v>
      </c>
    </row>
    <row r="18" customFormat="false" ht="13.8" hidden="false" customHeight="false" outlineLevel="0" collapsed="false">
      <c r="A18" s="5" t="s">
        <v>248</v>
      </c>
      <c r="B18" s="5" t="s">
        <v>246</v>
      </c>
      <c r="C18" s="5" t="s">
        <v>152</v>
      </c>
      <c r="D18" s="5" t="s">
        <v>152</v>
      </c>
      <c r="E18" s="5" t="str">
        <f aca="false">VLOOKUP($D18,contacts!$A:$F,2, 0)</f>
        <v>120 King St W, Suite 1500</v>
      </c>
      <c r="F18" s="5" t="str">
        <f aca="false">VLOOKUP($D18,contacts!$A:$F,3, 0)</f>
        <v>Toronto</v>
      </c>
      <c r="G18" s="5" t="str">
        <f aca="false">VLOOKUP($D18,contacts!$A:$F,4, 0)</f>
        <v>ON</v>
      </c>
      <c r="H18" s="5" t="str">
        <f aca="false">VLOOKUP($D18,contacts!$A:$F,5, 0)</f>
        <v>Canada</v>
      </c>
      <c r="I18" s="5" t="str">
        <f aca="false">VLOOKUP($D18,contacts!$A:$F,6, 0)</f>
        <v>M5H 1J9</v>
      </c>
      <c r="J18" s="5" t="n">
        <v>4100</v>
      </c>
      <c r="K18" s="5" t="s">
        <v>1183</v>
      </c>
      <c r="L18" s="5" t="s">
        <v>153</v>
      </c>
      <c r="M18" s="5" t="n">
        <v>1</v>
      </c>
      <c r="N18" s="43" t="n">
        <f aca="false">S18/1.13</f>
        <v>13618.9911504425</v>
      </c>
      <c r="O18" s="43" t="n">
        <f aca="false">M18*N18</f>
        <v>13618.9911504425</v>
      </c>
      <c r="P18" s="43"/>
      <c r="Q18" s="43"/>
      <c r="R18" s="43" t="n">
        <f aca="false">N18*0.13</f>
        <v>1770.46884955752</v>
      </c>
      <c r="S18" s="9" t="n">
        <v>15389.46</v>
      </c>
      <c r="T18" s="5" t="s">
        <v>155</v>
      </c>
    </row>
    <row r="19" customFormat="false" ht="13.8" hidden="false" customHeight="false" outlineLevel="0" collapsed="false">
      <c r="A19" s="5" t="s">
        <v>250</v>
      </c>
      <c r="B19" s="5" t="s">
        <v>249</v>
      </c>
      <c r="C19" s="5" t="s">
        <v>160</v>
      </c>
      <c r="D19" s="11" t="s">
        <v>167</v>
      </c>
      <c r="E19" s="5" t="str">
        <f aca="false">VLOOKUP($D19,contacts!$A:$F,2, 0)</f>
        <v>77 Bay St, Suite 2100</v>
      </c>
      <c r="F19" s="5" t="str">
        <f aca="false">VLOOKUP($D19,contacts!$A:$F,3, 0)</f>
        <v>Toronto</v>
      </c>
      <c r="G19" s="5" t="str">
        <f aca="false">VLOOKUP($D19,contacts!$A:$F,4, 0)</f>
        <v>ON</v>
      </c>
      <c r="H19" s="5" t="str">
        <f aca="false">VLOOKUP($D19,contacts!$A:$F,5, 0)</f>
        <v>Canada</v>
      </c>
      <c r="I19" s="5" t="str">
        <f aca="false">VLOOKUP($D19,contacts!$A:$F,6, 0)</f>
        <v>M5J 0A2</v>
      </c>
      <c r="J19" s="5" t="s">
        <v>1184</v>
      </c>
      <c r="K19" s="5" t="s">
        <v>1185</v>
      </c>
      <c r="L19" s="5" t="s">
        <v>161</v>
      </c>
      <c r="M19" s="5" t="n">
        <v>1</v>
      </c>
      <c r="N19" s="43" t="n">
        <f aca="false">S19/1.13</f>
        <v>3826.95575221239</v>
      </c>
      <c r="O19" s="43" t="n">
        <f aca="false">M19*N19</f>
        <v>3826.95575221239</v>
      </c>
      <c r="P19" s="43"/>
      <c r="Q19" s="43"/>
      <c r="R19" s="43" t="n">
        <f aca="false">N19*0.13</f>
        <v>497.504247787611</v>
      </c>
      <c r="S19" s="9" t="n">
        <v>4324.46</v>
      </c>
      <c r="T19" s="5" t="s">
        <v>155</v>
      </c>
    </row>
    <row r="20" customFormat="false" ht="13.8" hidden="false" customHeight="false" outlineLevel="0" collapsed="false">
      <c r="A20" s="5" t="s">
        <v>261</v>
      </c>
      <c r="B20" s="5" t="s">
        <v>260</v>
      </c>
      <c r="C20" s="5" t="s">
        <v>152</v>
      </c>
      <c r="D20" s="5" t="s">
        <v>152</v>
      </c>
      <c r="E20" s="5" t="str">
        <f aca="false">VLOOKUP($D20,contacts!$A:$F,2, 0)</f>
        <v>120 King St W, Suite 1500</v>
      </c>
      <c r="F20" s="5" t="str">
        <f aca="false">VLOOKUP($D20,contacts!$A:$F,3, 0)</f>
        <v>Toronto</v>
      </c>
      <c r="G20" s="5" t="str">
        <f aca="false">VLOOKUP($D20,contacts!$A:$F,4, 0)</f>
        <v>ON</v>
      </c>
      <c r="H20" s="5" t="str">
        <f aca="false">VLOOKUP($D20,contacts!$A:$F,5, 0)</f>
        <v>Canada</v>
      </c>
      <c r="I20" s="5" t="str">
        <f aca="false">VLOOKUP($D20,contacts!$A:$F,6, 0)</f>
        <v>M5H 1J9</v>
      </c>
      <c r="J20" s="5" t="n">
        <v>4000</v>
      </c>
      <c r="K20" s="5" t="s">
        <v>1186</v>
      </c>
      <c r="L20" s="5" t="s">
        <v>153</v>
      </c>
      <c r="M20" s="5" t="n">
        <v>1</v>
      </c>
      <c r="N20" s="43" t="n">
        <f aca="false">S20/1.13</f>
        <v>18743.9292035398</v>
      </c>
      <c r="O20" s="43" t="n">
        <f aca="false">M20*N20</f>
        <v>18743.9292035398</v>
      </c>
      <c r="P20" s="43"/>
      <c r="Q20" s="43"/>
      <c r="R20" s="43" t="n">
        <f aca="false">N20*0.13</f>
        <v>2436.71079646018</v>
      </c>
      <c r="S20" s="9" t="n">
        <v>21180.64</v>
      </c>
      <c r="T20" s="5" t="s">
        <v>155</v>
      </c>
    </row>
    <row r="21" customFormat="false" ht="13.8" hidden="false" customHeight="false" outlineLevel="0" collapsed="false">
      <c r="A21" s="5" t="s">
        <v>262</v>
      </c>
      <c r="B21" s="5" t="s">
        <v>260</v>
      </c>
      <c r="C21" s="5" t="s">
        <v>156</v>
      </c>
      <c r="D21" s="5" t="s">
        <v>156</v>
      </c>
      <c r="E21" s="5" t="str">
        <f aca="false">VLOOKUP($D21,contacts!$A:$F,2, 0)</f>
        <v>610 Queen St E, Suite 305</v>
      </c>
      <c r="F21" s="5" t="str">
        <f aca="false">VLOOKUP($D21,contacts!$A:$F,3, 0)</f>
        <v>Toronto</v>
      </c>
      <c r="G21" s="5" t="str">
        <f aca="false">VLOOKUP($D21,contacts!$A:$F,4, 0)</f>
        <v>ON</v>
      </c>
      <c r="H21" s="5" t="str">
        <f aca="false">VLOOKUP($D21,contacts!$A:$F,5, 0)</f>
        <v>Canada</v>
      </c>
      <c r="I21" s="5" t="str">
        <f aca="false">VLOOKUP($D21,contacts!$A:$F,6, 0)</f>
        <v>M4M 1G3</v>
      </c>
      <c r="J21" s="5" t="n">
        <v>4000</v>
      </c>
      <c r="K21" s="5" t="s">
        <v>1186</v>
      </c>
      <c r="L21" s="5" t="s">
        <v>157</v>
      </c>
      <c r="M21" s="5" t="n">
        <v>1</v>
      </c>
      <c r="N21" s="43" t="n">
        <f aca="false">S21/1.13</f>
        <v>12495.982300885</v>
      </c>
      <c r="O21" s="43" t="n">
        <f aca="false">M21*N21</f>
        <v>12495.982300885</v>
      </c>
      <c r="P21" s="43"/>
      <c r="Q21" s="43"/>
      <c r="R21" s="43" t="n">
        <f aca="false">N21*0.13</f>
        <v>1624.47769911504</v>
      </c>
      <c r="S21" s="9" t="n">
        <v>14120.46</v>
      </c>
      <c r="T21" s="5" t="s">
        <v>155</v>
      </c>
    </row>
    <row r="22" customFormat="false" ht="13.8" hidden="false" customHeight="false" outlineLevel="0" collapsed="false">
      <c r="A22" s="5" t="s">
        <v>264</v>
      </c>
      <c r="B22" s="5" t="s">
        <v>263</v>
      </c>
      <c r="C22" s="5" t="s">
        <v>160</v>
      </c>
      <c r="D22" s="5" t="s">
        <v>213</v>
      </c>
      <c r="E22" s="5" t="str">
        <f aca="false">VLOOKUP($D22,contacts!$A:$F,2, 0)</f>
        <v>5100 Erin Mills Pkwy</v>
      </c>
      <c r="F22" s="5" t="str">
        <f aca="false">VLOOKUP($D22,contacts!$A:$F,3, 0)</f>
        <v>Mississauga</v>
      </c>
      <c r="G22" s="5" t="str">
        <f aca="false">VLOOKUP($D22,contacts!$A:$F,4, 0)</f>
        <v>ON</v>
      </c>
      <c r="H22" s="5" t="str">
        <f aca="false">VLOOKUP($D22,contacts!$A:$F,5, 0)</f>
        <v>Canada</v>
      </c>
      <c r="I22" s="5" t="str">
        <f aca="false">VLOOKUP($D22,contacts!$A:$F,6, 0)</f>
        <v>L5M 4Z5</v>
      </c>
      <c r="J22" s="5" t="s">
        <v>1184</v>
      </c>
      <c r="K22" s="5" t="s">
        <v>1185</v>
      </c>
      <c r="L22" s="5" t="s">
        <v>161</v>
      </c>
      <c r="M22" s="5" t="n">
        <v>1</v>
      </c>
      <c r="N22" s="43" t="n">
        <f aca="false">S22/1.13</f>
        <v>4044.15044247788</v>
      </c>
      <c r="O22" s="43" t="n">
        <f aca="false">M22*N22</f>
        <v>4044.15044247788</v>
      </c>
      <c r="P22" s="43"/>
      <c r="Q22" s="43"/>
      <c r="R22" s="43" t="n">
        <f aca="false">N22*0.13</f>
        <v>525.739557522124</v>
      </c>
      <c r="S22" s="9" t="n">
        <v>4569.89</v>
      </c>
      <c r="T22" s="5" t="s">
        <v>155</v>
      </c>
    </row>
    <row r="23" customFormat="false" ht="13.8" hidden="false" customHeight="false" outlineLevel="0" collapsed="false">
      <c r="A23" s="5" t="s">
        <v>278</v>
      </c>
      <c r="B23" s="5" t="s">
        <v>277</v>
      </c>
      <c r="C23" s="5" t="s">
        <v>156</v>
      </c>
      <c r="D23" s="5" t="s">
        <v>156</v>
      </c>
      <c r="E23" s="5" t="str">
        <f aca="false">VLOOKUP($D23,contacts!$A:$F,2, 0)</f>
        <v>610 Queen St E, Suite 305</v>
      </c>
      <c r="F23" s="5" t="str">
        <f aca="false">VLOOKUP($D23,contacts!$A:$F,3, 0)</f>
        <v>Toronto</v>
      </c>
      <c r="G23" s="5" t="str">
        <f aca="false">VLOOKUP($D23,contacts!$A:$F,4, 0)</f>
        <v>ON</v>
      </c>
      <c r="H23" s="5" t="str">
        <f aca="false">VLOOKUP($D23,contacts!$A:$F,5, 0)</f>
        <v>Canada</v>
      </c>
      <c r="I23" s="5" t="str">
        <f aca="false">VLOOKUP($D23,contacts!$A:$F,6, 0)</f>
        <v>M4M 1G3</v>
      </c>
      <c r="J23" s="5" t="n">
        <v>4000</v>
      </c>
      <c r="K23" s="5" t="s">
        <v>1186</v>
      </c>
      <c r="L23" s="5" t="s">
        <v>157</v>
      </c>
      <c r="M23" s="5" t="n">
        <v>1</v>
      </c>
      <c r="N23" s="43" t="n">
        <f aca="false">S23/1.13</f>
        <v>23166.3539823009</v>
      </c>
      <c r="O23" s="43" t="n">
        <f aca="false">M23*N23</f>
        <v>23166.3539823009</v>
      </c>
      <c r="P23" s="43"/>
      <c r="Q23" s="43"/>
      <c r="R23" s="43" t="n">
        <f aca="false">N23*0.13</f>
        <v>3011.62601769912</v>
      </c>
      <c r="S23" s="9" t="n">
        <v>26177.98</v>
      </c>
      <c r="T23" s="5" t="s">
        <v>155</v>
      </c>
    </row>
    <row r="24" customFormat="false" ht="13.8" hidden="false" customHeight="false" outlineLevel="0" collapsed="false">
      <c r="A24" s="5" t="s">
        <v>279</v>
      </c>
      <c r="B24" s="5" t="s">
        <v>277</v>
      </c>
      <c r="C24" s="5" t="s">
        <v>186</v>
      </c>
      <c r="D24" s="5" t="s">
        <v>186</v>
      </c>
      <c r="E24" s="5" t="str">
        <f aca="false">VLOOKUP($D24,contacts!$A:$F,2, 0)</f>
        <v>223 Dundas St E, Unit 402</v>
      </c>
      <c r="F24" s="5" t="str">
        <f aca="false">VLOOKUP($D24,contacts!$A:$F,3, 0)</f>
        <v>Mississauga</v>
      </c>
      <c r="G24" s="5" t="str">
        <f aca="false">VLOOKUP($D24,contacts!$A:$F,4, 0)</f>
        <v>ON</v>
      </c>
      <c r="H24" s="5" t="str">
        <f aca="false">VLOOKUP($D24,contacts!$A:$F,5, 0)</f>
        <v>Canada</v>
      </c>
      <c r="I24" s="5" t="str">
        <f aca="false">VLOOKUP($D24,contacts!$A:$F,6, 0)</f>
        <v>L5A 1X2</v>
      </c>
      <c r="J24" s="5" t="n">
        <v>4000</v>
      </c>
      <c r="K24" s="5" t="s">
        <v>1186</v>
      </c>
      <c r="L24" s="5" t="s">
        <v>187</v>
      </c>
      <c r="M24" s="5" t="n">
        <v>1</v>
      </c>
      <c r="N24" s="43" t="n">
        <f aca="false">S24/1.13</f>
        <v>15443.6991150443</v>
      </c>
      <c r="O24" s="43" t="n">
        <f aca="false">M24*N24</f>
        <v>15443.6991150443</v>
      </c>
      <c r="P24" s="43"/>
      <c r="Q24" s="43"/>
      <c r="R24" s="43" t="n">
        <f aca="false">N24*0.13</f>
        <v>2007.68088495575</v>
      </c>
      <c r="S24" s="9" t="n">
        <v>17451.38</v>
      </c>
      <c r="T24" s="5" t="s">
        <v>155</v>
      </c>
    </row>
    <row r="25" customFormat="false" ht="13.8" hidden="false" customHeight="false" outlineLevel="0" collapsed="false">
      <c r="A25" s="5" t="s">
        <v>281</v>
      </c>
      <c r="B25" s="5" t="s">
        <v>280</v>
      </c>
      <c r="C25" s="5" t="s">
        <v>160</v>
      </c>
      <c r="D25" s="5" t="s">
        <v>213</v>
      </c>
      <c r="E25" s="5" t="str">
        <f aca="false">VLOOKUP($D25,contacts!$A:$F,2, 0)</f>
        <v>5100 Erin Mills Pkwy</v>
      </c>
      <c r="F25" s="5" t="str">
        <f aca="false">VLOOKUP($D25,contacts!$A:$F,3, 0)</f>
        <v>Mississauga</v>
      </c>
      <c r="G25" s="5" t="str">
        <f aca="false">VLOOKUP($D25,contacts!$A:$F,4, 0)</f>
        <v>ON</v>
      </c>
      <c r="H25" s="5" t="str">
        <f aca="false">VLOOKUP($D25,contacts!$A:$F,5, 0)</f>
        <v>Canada</v>
      </c>
      <c r="I25" s="5" t="str">
        <f aca="false">VLOOKUP($D25,contacts!$A:$F,6, 0)</f>
        <v>L5M 4Z5</v>
      </c>
      <c r="J25" s="5" t="s">
        <v>1184</v>
      </c>
      <c r="K25" s="5" t="s">
        <v>1185</v>
      </c>
      <c r="L25" s="5" t="s">
        <v>161</v>
      </c>
      <c r="M25" s="5" t="n">
        <v>1</v>
      </c>
      <c r="N25" s="43" t="n">
        <f aca="false">S25/1.13</f>
        <v>4333.92920353982</v>
      </c>
      <c r="O25" s="43" t="n">
        <f aca="false">M25*N25</f>
        <v>4333.92920353982</v>
      </c>
      <c r="P25" s="43"/>
      <c r="Q25" s="43"/>
      <c r="R25" s="43" t="n">
        <f aca="false">N25*0.13</f>
        <v>563.410796460177</v>
      </c>
      <c r="S25" s="9" t="n">
        <v>4897.34</v>
      </c>
      <c r="T25" s="5" t="s">
        <v>155</v>
      </c>
    </row>
    <row r="26" customFormat="false" ht="13.8" hidden="false" customHeight="false" outlineLevel="0" collapsed="false">
      <c r="A26" s="5" t="s">
        <v>283</v>
      </c>
      <c r="B26" s="5" t="s">
        <v>282</v>
      </c>
      <c r="C26" s="5" t="s">
        <v>164</v>
      </c>
      <c r="D26" s="11" t="s">
        <v>167</v>
      </c>
      <c r="E26" s="5" t="str">
        <f aca="false">VLOOKUP($D26,contacts!$A:$F,2, 0)</f>
        <v>77 Bay St, Suite 2100</v>
      </c>
      <c r="F26" s="5" t="str">
        <f aca="false">VLOOKUP($D26,contacts!$A:$F,3, 0)</f>
        <v>Toronto</v>
      </c>
      <c r="G26" s="5" t="str">
        <f aca="false">VLOOKUP($D26,contacts!$A:$F,4, 0)</f>
        <v>ON</v>
      </c>
      <c r="H26" s="5" t="str">
        <f aca="false">VLOOKUP($D26,contacts!$A:$F,5, 0)</f>
        <v>Canada</v>
      </c>
      <c r="I26" s="5" t="str">
        <f aca="false">VLOOKUP($D26,contacts!$A:$F,6, 0)</f>
        <v>M5J 0A2</v>
      </c>
      <c r="J26" s="3" t="n">
        <v>4100</v>
      </c>
      <c r="K26" s="5" t="s">
        <v>1183</v>
      </c>
      <c r="L26" s="5" t="s">
        <v>165</v>
      </c>
      <c r="M26" s="5" t="n">
        <v>1</v>
      </c>
      <c r="N26" s="43" t="n">
        <f aca="false">S26/1.13</f>
        <v>741.911504424779</v>
      </c>
      <c r="O26" s="43" t="n">
        <f aca="false">M26*N26</f>
        <v>741.911504424779</v>
      </c>
      <c r="P26" s="43"/>
      <c r="Q26" s="43"/>
      <c r="R26" s="43" t="n">
        <f aca="false">N26*0.13</f>
        <v>96.4484955752213</v>
      </c>
      <c r="S26" s="9" t="n">
        <v>838.36</v>
      </c>
      <c r="T26" s="5" t="s">
        <v>155</v>
      </c>
    </row>
    <row r="27" customFormat="false" ht="13.8" hidden="false" customHeight="false" outlineLevel="0" collapsed="false">
      <c r="A27" s="5" t="s">
        <v>294</v>
      </c>
      <c r="B27" s="5" t="s">
        <v>293</v>
      </c>
      <c r="C27" s="5" t="s">
        <v>179</v>
      </c>
      <c r="D27" s="5" t="s">
        <v>182</v>
      </c>
      <c r="E27" s="5" t="str">
        <f aca="false">VLOOKUP($D27,contacts!$A:$F,2, 0)</f>
        <v>150 Elgin St, 7th Floor</v>
      </c>
      <c r="F27" s="5" t="str">
        <f aca="false">VLOOKUP($D27,contacts!$A:$F,3, 0)</f>
        <v>Ottawa</v>
      </c>
      <c r="G27" s="5" t="str">
        <f aca="false">VLOOKUP($D27,contacts!$A:$F,4, 0)</f>
        <v>ON</v>
      </c>
      <c r="H27" s="5" t="str">
        <f aca="false">VLOOKUP($D27,contacts!$A:$F,5, 0)</f>
        <v>Canada</v>
      </c>
      <c r="I27" s="5" t="str">
        <f aca="false">VLOOKUP($D27,contacts!$A:$F,6, 0)</f>
        <v>K2P 1L4</v>
      </c>
      <c r="J27" s="5" t="s">
        <v>1184</v>
      </c>
      <c r="K27" s="5" t="s">
        <v>1185</v>
      </c>
      <c r="L27" s="5" t="s">
        <v>180</v>
      </c>
      <c r="M27" s="5" t="n">
        <v>1</v>
      </c>
      <c r="N27" s="43" t="n">
        <f aca="false">S27/1.13</f>
        <v>26548.3097345133</v>
      </c>
      <c r="O27" s="43" t="n">
        <f aca="false">M27*N27</f>
        <v>26548.3097345133</v>
      </c>
      <c r="P27" s="43"/>
      <c r="Q27" s="43"/>
      <c r="R27" s="43" t="n">
        <f aca="false">N27*0.13</f>
        <v>3451.28026548673</v>
      </c>
      <c r="S27" s="9" t="n">
        <v>29999.59</v>
      </c>
      <c r="T27" s="5" t="s">
        <v>183</v>
      </c>
    </row>
    <row r="28" customFormat="false" ht="13.8" hidden="false" customHeight="false" outlineLevel="0" collapsed="false">
      <c r="A28" s="5" t="s">
        <v>296</v>
      </c>
      <c r="B28" s="5" t="s">
        <v>295</v>
      </c>
      <c r="C28" s="5" t="s">
        <v>186</v>
      </c>
      <c r="D28" s="5" t="s">
        <v>186</v>
      </c>
      <c r="E28" s="5" t="str">
        <f aca="false">VLOOKUP($D28,contacts!$A:$F,2, 0)</f>
        <v>223 Dundas St E, Unit 402</v>
      </c>
      <c r="F28" s="5" t="str">
        <f aca="false">VLOOKUP($D28,contacts!$A:$F,3, 0)</f>
        <v>Mississauga</v>
      </c>
      <c r="G28" s="5" t="str">
        <f aca="false">VLOOKUP($D28,contacts!$A:$F,4, 0)</f>
        <v>ON</v>
      </c>
      <c r="H28" s="5" t="str">
        <f aca="false">VLOOKUP($D28,contacts!$A:$F,5, 0)</f>
        <v>Canada</v>
      </c>
      <c r="I28" s="5" t="str">
        <f aca="false">VLOOKUP($D28,contacts!$A:$F,6, 0)</f>
        <v>L5A 1X2</v>
      </c>
      <c r="J28" s="5" t="n">
        <v>4000</v>
      </c>
      <c r="K28" s="5" t="s">
        <v>1186</v>
      </c>
      <c r="L28" s="5" t="s">
        <v>187</v>
      </c>
      <c r="M28" s="5" t="n">
        <v>1</v>
      </c>
      <c r="N28" s="43" t="n">
        <f aca="false">S28/1.13</f>
        <v>23997.4955752212</v>
      </c>
      <c r="O28" s="43" t="n">
        <f aca="false">M28*N28</f>
        <v>23997.4955752212</v>
      </c>
      <c r="P28" s="43"/>
      <c r="Q28" s="43"/>
      <c r="R28" s="43" t="n">
        <f aca="false">N28*0.13</f>
        <v>3119.67442477876</v>
      </c>
      <c r="S28" s="9" t="n">
        <v>27117.17</v>
      </c>
      <c r="T28" s="5" t="s">
        <v>155</v>
      </c>
    </row>
    <row r="29" customFormat="false" ht="13.8" hidden="false" customHeight="false" outlineLevel="0" collapsed="false">
      <c r="A29" s="5" t="s">
        <v>297</v>
      </c>
      <c r="B29" s="5" t="s">
        <v>295</v>
      </c>
      <c r="C29" s="5" t="s">
        <v>208</v>
      </c>
      <c r="D29" s="5" t="s">
        <v>208</v>
      </c>
      <c r="E29" s="5" t="str">
        <f aca="false">VLOOKUP($D29,contacts!$A:$F,2, 0)</f>
        <v>1425 Industrial Pkwy N</v>
      </c>
      <c r="F29" s="5" t="str">
        <f aca="false">VLOOKUP($D29,contacts!$A:$F,3, 0)</f>
        <v>Milton</v>
      </c>
      <c r="G29" s="5" t="str">
        <f aca="false">VLOOKUP($D29,contacts!$A:$F,4, 0)</f>
        <v>ON</v>
      </c>
      <c r="H29" s="5" t="str">
        <f aca="false">VLOOKUP($D29,contacts!$A:$F,5, 0)</f>
        <v>Canada</v>
      </c>
      <c r="I29" s="5" t="str">
        <f aca="false">VLOOKUP($D29,contacts!$A:$F,6, 0)</f>
        <v>L9T 5A1</v>
      </c>
      <c r="J29" s="5" t="n">
        <v>4000</v>
      </c>
      <c r="K29" s="5" t="s">
        <v>1186</v>
      </c>
      <c r="L29" s="5" t="s">
        <v>209</v>
      </c>
      <c r="M29" s="5" t="n">
        <v>1</v>
      </c>
      <c r="N29" s="43" t="n">
        <f aca="false">S29/1.13</f>
        <v>15999.0265486726</v>
      </c>
      <c r="O29" s="43" t="n">
        <f aca="false">M29*N29</f>
        <v>15999.0265486726</v>
      </c>
      <c r="P29" s="43"/>
      <c r="Q29" s="43"/>
      <c r="R29" s="43" t="n">
        <f aca="false">N29*0.13</f>
        <v>2079.87345132743</v>
      </c>
      <c r="S29" s="9" t="n">
        <v>18078.9</v>
      </c>
      <c r="T29" s="5" t="s">
        <v>155</v>
      </c>
    </row>
    <row r="30" customFormat="false" ht="13.8" hidden="false" customHeight="false" outlineLevel="0" collapsed="false">
      <c r="A30" s="5" t="s">
        <v>299</v>
      </c>
      <c r="B30" s="5" t="s">
        <v>298</v>
      </c>
      <c r="C30" s="5" t="s">
        <v>160</v>
      </c>
      <c r="D30" s="11" t="s">
        <v>167</v>
      </c>
      <c r="E30" s="5" t="str">
        <f aca="false">VLOOKUP($D30,contacts!$A:$F,2, 0)</f>
        <v>77 Bay St, Suite 2100</v>
      </c>
      <c r="F30" s="5" t="str">
        <f aca="false">VLOOKUP($D30,contacts!$A:$F,3, 0)</f>
        <v>Toronto</v>
      </c>
      <c r="G30" s="5" t="str">
        <f aca="false">VLOOKUP($D30,contacts!$A:$F,4, 0)</f>
        <v>ON</v>
      </c>
      <c r="H30" s="5" t="str">
        <f aca="false">VLOOKUP($D30,contacts!$A:$F,5, 0)</f>
        <v>Canada</v>
      </c>
      <c r="I30" s="5" t="str">
        <f aca="false">VLOOKUP($D30,contacts!$A:$F,6, 0)</f>
        <v>M5J 0A2</v>
      </c>
      <c r="J30" s="5" t="s">
        <v>1184</v>
      </c>
      <c r="K30" s="5" t="s">
        <v>1185</v>
      </c>
      <c r="L30" s="5" t="s">
        <v>161</v>
      </c>
      <c r="M30" s="5" t="n">
        <v>1</v>
      </c>
      <c r="N30" s="43" t="n">
        <f aca="false">S30/1.13</f>
        <v>4584.27433628319</v>
      </c>
      <c r="O30" s="43" t="n">
        <f aca="false">M30*N30</f>
        <v>4584.27433628319</v>
      </c>
      <c r="P30" s="43"/>
      <c r="Q30" s="43"/>
      <c r="R30" s="43" t="n">
        <f aca="false">N30*0.13</f>
        <v>595.955663716814</v>
      </c>
      <c r="S30" s="9" t="n">
        <v>5180.23</v>
      </c>
      <c r="T30" s="5" t="s">
        <v>155</v>
      </c>
    </row>
    <row r="31" customFormat="false" ht="13.8" hidden="false" customHeight="false" outlineLevel="0" collapsed="false">
      <c r="A31" s="5" t="s">
        <v>313</v>
      </c>
      <c r="B31" s="5" t="s">
        <v>312</v>
      </c>
      <c r="C31" s="5" t="s">
        <v>208</v>
      </c>
      <c r="D31" s="5" t="s">
        <v>208</v>
      </c>
      <c r="E31" s="5" t="str">
        <f aca="false">VLOOKUP($D31,contacts!$A:$F,2, 0)</f>
        <v>1425 Industrial Pkwy N</v>
      </c>
      <c r="F31" s="5" t="str">
        <f aca="false">VLOOKUP($D31,contacts!$A:$F,3, 0)</f>
        <v>Milton</v>
      </c>
      <c r="G31" s="5" t="str">
        <f aca="false">VLOOKUP($D31,contacts!$A:$F,4, 0)</f>
        <v>ON</v>
      </c>
      <c r="H31" s="5" t="str">
        <f aca="false">VLOOKUP($D31,contacts!$A:$F,5, 0)</f>
        <v>Canada</v>
      </c>
      <c r="I31" s="5" t="str">
        <f aca="false">VLOOKUP($D31,contacts!$A:$F,6, 0)</f>
        <v>L9T 5A1</v>
      </c>
      <c r="J31" s="5" t="n">
        <v>4000</v>
      </c>
      <c r="K31" s="5" t="s">
        <v>1186</v>
      </c>
      <c r="L31" s="5" t="s">
        <v>209</v>
      </c>
      <c r="M31" s="5" t="n">
        <v>1</v>
      </c>
      <c r="N31" s="43" t="n">
        <f aca="false">S31/1.13</f>
        <v>29322.9911504425</v>
      </c>
      <c r="O31" s="43" t="n">
        <f aca="false">M31*N31</f>
        <v>29322.9911504425</v>
      </c>
      <c r="P31" s="43"/>
      <c r="Q31" s="43"/>
      <c r="R31" s="43" t="n">
        <f aca="false">N31*0.13</f>
        <v>3811.98884955752</v>
      </c>
      <c r="S31" s="9" t="n">
        <v>33134.98</v>
      </c>
      <c r="T31" s="5" t="s">
        <v>155</v>
      </c>
    </row>
    <row r="32" customFormat="false" ht="13.8" hidden="false" customHeight="false" outlineLevel="0" collapsed="false">
      <c r="A32" s="5" t="s">
        <v>314</v>
      </c>
      <c r="B32" s="5" t="s">
        <v>312</v>
      </c>
      <c r="C32" s="5" t="s">
        <v>226</v>
      </c>
      <c r="D32" s="5" t="s">
        <v>226</v>
      </c>
      <c r="E32" s="5" t="str">
        <f aca="false">VLOOKUP($D32,contacts!$A:$F,2, 0)</f>
        <v>845 Riverbend Rd</v>
      </c>
      <c r="F32" s="5" t="str">
        <f aca="false">VLOOKUP($D32,contacts!$A:$F,3, 0)</f>
        <v>Ottawa</v>
      </c>
      <c r="G32" s="5" t="str">
        <f aca="false">VLOOKUP($D32,contacts!$A:$F,4, 0)</f>
        <v>ON</v>
      </c>
      <c r="H32" s="5" t="str">
        <f aca="false">VLOOKUP($D32,contacts!$A:$F,5, 0)</f>
        <v>Canada</v>
      </c>
      <c r="I32" s="5" t="str">
        <f aca="false">VLOOKUP($D32,contacts!$A:$F,6, 0)</f>
        <v>K2C 3M1</v>
      </c>
      <c r="J32" s="5" t="n">
        <v>4000</v>
      </c>
      <c r="K32" s="5" t="s">
        <v>1186</v>
      </c>
      <c r="L32" s="5" t="s">
        <v>227</v>
      </c>
      <c r="M32" s="5" t="n">
        <v>1</v>
      </c>
      <c r="N32" s="43" t="n">
        <f aca="false">S32/1.13</f>
        <v>19548.3716814159</v>
      </c>
      <c r="O32" s="43" t="n">
        <f aca="false">M32*N32</f>
        <v>19548.3716814159</v>
      </c>
      <c r="P32" s="43"/>
      <c r="Q32" s="43"/>
      <c r="R32" s="43" t="n">
        <f aca="false">N32*0.13</f>
        <v>2541.28831858407</v>
      </c>
      <c r="S32" s="9" t="n">
        <v>22089.66</v>
      </c>
      <c r="T32" s="5" t="s">
        <v>155</v>
      </c>
    </row>
    <row r="33" customFormat="false" ht="13.8" hidden="false" customHeight="false" outlineLevel="0" collapsed="false">
      <c r="A33" s="5" t="s">
        <v>316</v>
      </c>
      <c r="B33" s="5" t="s">
        <v>315</v>
      </c>
      <c r="C33" s="5" t="s">
        <v>160</v>
      </c>
      <c r="D33" s="5" t="s">
        <v>213</v>
      </c>
      <c r="E33" s="5" t="str">
        <f aca="false">VLOOKUP($D33,contacts!$A:$F,2, 0)</f>
        <v>5100 Erin Mills Pkwy</v>
      </c>
      <c r="F33" s="5" t="str">
        <f aca="false">VLOOKUP($D33,contacts!$A:$F,3, 0)</f>
        <v>Mississauga</v>
      </c>
      <c r="G33" s="5" t="str">
        <f aca="false">VLOOKUP($D33,contacts!$A:$F,4, 0)</f>
        <v>ON</v>
      </c>
      <c r="H33" s="5" t="str">
        <f aca="false">VLOOKUP($D33,contacts!$A:$F,5, 0)</f>
        <v>Canada</v>
      </c>
      <c r="I33" s="5" t="str">
        <f aca="false">VLOOKUP($D33,contacts!$A:$F,6, 0)</f>
        <v>L5M 4Z5</v>
      </c>
      <c r="J33" s="5" t="s">
        <v>1184</v>
      </c>
      <c r="K33" s="5" t="s">
        <v>1185</v>
      </c>
      <c r="L33" s="5" t="s">
        <v>161</v>
      </c>
      <c r="M33" s="5" t="n">
        <v>1</v>
      </c>
      <c r="N33" s="43" t="n">
        <f aca="false">S33/1.13</f>
        <v>4959.1592920354</v>
      </c>
      <c r="O33" s="43" t="n">
        <f aca="false">M33*N33</f>
        <v>4959.1592920354</v>
      </c>
      <c r="P33" s="43"/>
      <c r="Q33" s="43"/>
      <c r="R33" s="43" t="n">
        <f aca="false">N33*0.13</f>
        <v>644.690707964602</v>
      </c>
      <c r="S33" s="9" t="n">
        <v>5603.85</v>
      </c>
      <c r="T33" s="5" t="s">
        <v>155</v>
      </c>
    </row>
    <row r="34" customFormat="false" ht="13.8" hidden="false" customHeight="false" outlineLevel="0" collapsed="false">
      <c r="A34" s="5" t="s">
        <v>333</v>
      </c>
      <c r="B34" s="5" t="s">
        <v>332</v>
      </c>
      <c r="C34" s="5" t="s">
        <v>226</v>
      </c>
      <c r="D34" s="5" t="s">
        <v>226</v>
      </c>
      <c r="E34" s="5" t="str">
        <f aca="false">VLOOKUP($D34,contacts!$A:$F,2, 0)</f>
        <v>845 Riverbend Rd</v>
      </c>
      <c r="F34" s="5" t="str">
        <f aca="false">VLOOKUP($D34,contacts!$A:$F,3, 0)</f>
        <v>Ottawa</v>
      </c>
      <c r="G34" s="5" t="str">
        <f aca="false">VLOOKUP($D34,contacts!$A:$F,4, 0)</f>
        <v>ON</v>
      </c>
      <c r="H34" s="5" t="str">
        <f aca="false">VLOOKUP($D34,contacts!$A:$F,5, 0)</f>
        <v>Canada</v>
      </c>
      <c r="I34" s="5" t="str">
        <f aca="false">VLOOKUP($D34,contacts!$A:$F,6, 0)</f>
        <v>K2C 3M1</v>
      </c>
      <c r="J34" s="5" t="n">
        <v>4000</v>
      </c>
      <c r="K34" s="5" t="s">
        <v>1186</v>
      </c>
      <c r="L34" s="5" t="s">
        <v>227</v>
      </c>
      <c r="M34" s="5" t="n">
        <v>1</v>
      </c>
      <c r="N34" s="43" t="n">
        <f aca="false">S34/1.13</f>
        <v>28792.6991150443</v>
      </c>
      <c r="O34" s="43" t="n">
        <f aca="false">M34*N34</f>
        <v>28792.6991150443</v>
      </c>
      <c r="P34" s="43"/>
      <c r="Q34" s="43"/>
      <c r="R34" s="43" t="n">
        <f aca="false">N34*0.13</f>
        <v>3743.05088495575</v>
      </c>
      <c r="S34" s="9" t="n">
        <v>32535.75</v>
      </c>
      <c r="T34" s="5" t="s">
        <v>155</v>
      </c>
    </row>
    <row r="35" customFormat="false" ht="13.8" hidden="false" customHeight="false" outlineLevel="0" collapsed="false">
      <c r="A35" s="5" t="s">
        <v>334</v>
      </c>
      <c r="B35" s="5" t="s">
        <v>332</v>
      </c>
      <c r="C35" s="5" t="s">
        <v>152</v>
      </c>
      <c r="D35" s="5" t="s">
        <v>152</v>
      </c>
      <c r="E35" s="5" t="str">
        <f aca="false">VLOOKUP($D35,contacts!$A:$F,2, 0)</f>
        <v>120 King St W, Suite 1500</v>
      </c>
      <c r="F35" s="5" t="str">
        <f aca="false">VLOOKUP($D35,contacts!$A:$F,3, 0)</f>
        <v>Toronto</v>
      </c>
      <c r="G35" s="5" t="str">
        <f aca="false">VLOOKUP($D35,contacts!$A:$F,4, 0)</f>
        <v>ON</v>
      </c>
      <c r="H35" s="5" t="str">
        <f aca="false">VLOOKUP($D35,contacts!$A:$F,5, 0)</f>
        <v>Canada</v>
      </c>
      <c r="I35" s="5" t="str">
        <f aca="false">VLOOKUP($D35,contacts!$A:$F,6, 0)</f>
        <v>M5H 1J9</v>
      </c>
      <c r="J35" s="5" t="n">
        <v>4000</v>
      </c>
      <c r="K35" s="5" t="s">
        <v>1186</v>
      </c>
      <c r="L35" s="5" t="s">
        <v>153</v>
      </c>
      <c r="M35" s="5" t="n">
        <v>1</v>
      </c>
      <c r="N35" s="43" t="n">
        <f aca="false">S35/1.13</f>
        <v>19194.0796460177</v>
      </c>
      <c r="O35" s="43" t="n">
        <f aca="false">M35*N35</f>
        <v>19194.0796460177</v>
      </c>
      <c r="P35" s="43"/>
      <c r="Q35" s="43"/>
      <c r="R35" s="43" t="n">
        <f aca="false">N35*0.13</f>
        <v>2495.2303539823</v>
      </c>
      <c r="S35" s="9" t="n">
        <v>21689.31</v>
      </c>
      <c r="T35" s="5" t="s">
        <v>155</v>
      </c>
    </row>
    <row r="36" customFormat="false" ht="13.8" hidden="false" customHeight="false" outlineLevel="0" collapsed="false">
      <c r="A36" s="5" t="s">
        <v>336</v>
      </c>
      <c r="B36" s="5" t="s">
        <v>335</v>
      </c>
      <c r="C36" s="5" t="s">
        <v>160</v>
      </c>
      <c r="D36" s="5" t="s">
        <v>213</v>
      </c>
      <c r="E36" s="5" t="str">
        <f aca="false">VLOOKUP($D36,contacts!$A:$F,2, 0)</f>
        <v>5100 Erin Mills Pkwy</v>
      </c>
      <c r="F36" s="5" t="str">
        <f aca="false">VLOOKUP($D36,contacts!$A:$F,3, 0)</f>
        <v>Mississauga</v>
      </c>
      <c r="G36" s="5" t="str">
        <f aca="false">VLOOKUP($D36,contacts!$A:$F,4, 0)</f>
        <v>ON</v>
      </c>
      <c r="H36" s="5" t="str">
        <f aca="false">VLOOKUP($D36,contacts!$A:$F,5, 0)</f>
        <v>Canada</v>
      </c>
      <c r="I36" s="5" t="str">
        <f aca="false">VLOOKUP($D36,contacts!$A:$F,6, 0)</f>
        <v>L5M 4Z5</v>
      </c>
      <c r="J36" s="5" t="s">
        <v>1184</v>
      </c>
      <c r="K36" s="5" t="s">
        <v>1185</v>
      </c>
      <c r="L36" s="5" t="s">
        <v>161</v>
      </c>
      <c r="M36" s="5" t="n">
        <v>1</v>
      </c>
      <c r="N36" s="43" t="n">
        <f aca="false">S36/1.13</f>
        <v>5195.56637168142</v>
      </c>
      <c r="O36" s="43" t="n">
        <f aca="false">M36*N36</f>
        <v>5195.56637168142</v>
      </c>
      <c r="P36" s="43"/>
      <c r="Q36" s="43"/>
      <c r="R36" s="43" t="n">
        <f aca="false">N36*0.13</f>
        <v>675.423628318584</v>
      </c>
      <c r="S36" s="9" t="n">
        <v>5870.99</v>
      </c>
      <c r="T36" s="5" t="s">
        <v>155</v>
      </c>
    </row>
    <row r="37" customFormat="false" ht="13.8" hidden="false" customHeight="false" outlineLevel="0" collapsed="false">
      <c r="A37" s="5" t="s">
        <v>338</v>
      </c>
      <c r="B37" s="5" t="s">
        <v>337</v>
      </c>
      <c r="C37" s="5" t="s">
        <v>164</v>
      </c>
      <c r="D37" s="11" t="s">
        <v>167</v>
      </c>
      <c r="E37" s="5" t="str">
        <f aca="false">VLOOKUP($D37,contacts!$A:$F,2, 0)</f>
        <v>77 Bay St, Suite 2100</v>
      </c>
      <c r="F37" s="5" t="str">
        <f aca="false">VLOOKUP($D37,contacts!$A:$F,3, 0)</f>
        <v>Toronto</v>
      </c>
      <c r="G37" s="5" t="str">
        <f aca="false">VLOOKUP($D37,contacts!$A:$F,4, 0)</f>
        <v>ON</v>
      </c>
      <c r="H37" s="5" t="str">
        <f aca="false">VLOOKUP($D37,contacts!$A:$F,5, 0)</f>
        <v>Canada</v>
      </c>
      <c r="I37" s="5" t="str">
        <f aca="false">VLOOKUP($D37,contacts!$A:$F,6, 0)</f>
        <v>M5J 0A2</v>
      </c>
      <c r="J37" s="3" t="n">
        <v>4100</v>
      </c>
      <c r="K37" s="5" t="s">
        <v>1183</v>
      </c>
      <c r="L37" s="5" t="s">
        <v>165</v>
      </c>
      <c r="M37" s="5" t="n">
        <v>1</v>
      </c>
      <c r="N37" s="43" t="n">
        <f aca="false">S37/1.13</f>
        <v>850.106194690266</v>
      </c>
      <c r="O37" s="43" t="n">
        <f aca="false">M37*N37</f>
        <v>850.106194690266</v>
      </c>
      <c r="P37" s="43"/>
      <c r="Q37" s="43"/>
      <c r="R37" s="43" t="n">
        <f aca="false">N37*0.13</f>
        <v>110.513805309735</v>
      </c>
      <c r="S37" s="9" t="n">
        <v>960.62</v>
      </c>
      <c r="T37" s="5" t="s">
        <v>155</v>
      </c>
    </row>
    <row r="38" customFormat="false" ht="13.8" hidden="false" customHeight="false" outlineLevel="0" collapsed="false">
      <c r="A38" s="5" t="s">
        <v>350</v>
      </c>
      <c r="B38" s="5" t="s">
        <v>349</v>
      </c>
      <c r="C38" s="5" t="s">
        <v>152</v>
      </c>
      <c r="D38" s="5" t="s">
        <v>152</v>
      </c>
      <c r="E38" s="5" t="str">
        <f aca="false">VLOOKUP($D38,contacts!$A:$F,2, 0)</f>
        <v>120 King St W, Suite 1500</v>
      </c>
      <c r="F38" s="5" t="str">
        <f aca="false">VLOOKUP($D38,contacts!$A:$F,3, 0)</f>
        <v>Toronto</v>
      </c>
      <c r="G38" s="5" t="str">
        <f aca="false">VLOOKUP($D38,contacts!$A:$F,4, 0)</f>
        <v>ON</v>
      </c>
      <c r="H38" s="5" t="str">
        <f aca="false">VLOOKUP($D38,contacts!$A:$F,5, 0)</f>
        <v>Canada</v>
      </c>
      <c r="I38" s="5" t="str">
        <f aca="false">VLOOKUP($D38,contacts!$A:$F,6, 0)</f>
        <v>M5H 1J9</v>
      </c>
      <c r="J38" s="5" t="n">
        <v>4000</v>
      </c>
      <c r="K38" s="5" t="s">
        <v>1186</v>
      </c>
      <c r="L38" s="5" t="s">
        <v>153</v>
      </c>
      <c r="M38" s="5" t="n">
        <v>1</v>
      </c>
      <c r="N38" s="43" t="n">
        <f aca="false">S38/1.13</f>
        <v>29986.5486725664</v>
      </c>
      <c r="O38" s="43" t="n">
        <f aca="false">M38*N38</f>
        <v>29986.5486725664</v>
      </c>
      <c r="P38" s="43"/>
      <c r="Q38" s="43"/>
      <c r="R38" s="43" t="n">
        <f aca="false">N38*0.13</f>
        <v>3898.25132743363</v>
      </c>
      <c r="S38" s="9" t="n">
        <v>33884.8</v>
      </c>
      <c r="T38" s="5" t="s">
        <v>155</v>
      </c>
    </row>
    <row r="39" customFormat="false" ht="13.8" hidden="false" customHeight="false" outlineLevel="0" collapsed="false">
      <c r="A39" s="5" t="s">
        <v>351</v>
      </c>
      <c r="B39" s="5" t="s">
        <v>349</v>
      </c>
      <c r="C39" s="5" t="s">
        <v>156</v>
      </c>
      <c r="D39" s="5" t="s">
        <v>156</v>
      </c>
      <c r="E39" s="5" t="str">
        <f aca="false">VLOOKUP($D39,contacts!$A:$F,2, 0)</f>
        <v>610 Queen St E, Suite 305</v>
      </c>
      <c r="F39" s="5" t="str">
        <f aca="false">VLOOKUP($D39,contacts!$A:$F,3, 0)</f>
        <v>Toronto</v>
      </c>
      <c r="G39" s="5" t="str">
        <f aca="false">VLOOKUP($D39,contacts!$A:$F,4, 0)</f>
        <v>ON</v>
      </c>
      <c r="H39" s="5" t="str">
        <f aca="false">VLOOKUP($D39,contacts!$A:$F,5, 0)</f>
        <v>Canada</v>
      </c>
      <c r="I39" s="5" t="str">
        <f aca="false">VLOOKUP($D39,contacts!$A:$F,6, 0)</f>
        <v>M4M 1G3</v>
      </c>
      <c r="J39" s="5" t="n">
        <v>4000</v>
      </c>
      <c r="K39" s="5" t="s">
        <v>1186</v>
      </c>
      <c r="L39" s="5" t="s">
        <v>157</v>
      </c>
      <c r="M39" s="5" t="n">
        <v>1</v>
      </c>
      <c r="N39" s="43" t="n">
        <f aca="false">S39/1.13</f>
        <v>19991.7610619469</v>
      </c>
      <c r="O39" s="43" t="n">
        <f aca="false">M39*N39</f>
        <v>19991.7610619469</v>
      </c>
      <c r="P39" s="43"/>
      <c r="Q39" s="43"/>
      <c r="R39" s="43" t="n">
        <f aca="false">N39*0.13</f>
        <v>2598.9289380531</v>
      </c>
      <c r="S39" s="9" t="n">
        <v>22590.69</v>
      </c>
      <c r="T39" s="5" t="s">
        <v>155</v>
      </c>
    </row>
    <row r="40" customFormat="false" ht="13.8" hidden="false" customHeight="false" outlineLevel="0" collapsed="false">
      <c r="A40" s="5" t="s">
        <v>353</v>
      </c>
      <c r="B40" s="5" t="s">
        <v>352</v>
      </c>
      <c r="C40" s="5" t="s">
        <v>160</v>
      </c>
      <c r="D40" s="11" t="s">
        <v>167</v>
      </c>
      <c r="E40" s="5" t="str">
        <f aca="false">VLOOKUP($D40,contacts!$A:$F,2, 0)</f>
        <v>77 Bay St, Suite 2100</v>
      </c>
      <c r="F40" s="5" t="str">
        <f aca="false">VLOOKUP($D40,contacts!$A:$F,3, 0)</f>
        <v>Toronto</v>
      </c>
      <c r="G40" s="5" t="str">
        <f aca="false">VLOOKUP($D40,contacts!$A:$F,4, 0)</f>
        <v>ON</v>
      </c>
      <c r="H40" s="5" t="str">
        <f aca="false">VLOOKUP($D40,contacts!$A:$F,5, 0)</f>
        <v>Canada</v>
      </c>
      <c r="I40" s="5" t="str">
        <f aca="false">VLOOKUP($D40,contacts!$A:$F,6, 0)</f>
        <v>M5J 0A2</v>
      </c>
      <c r="J40" s="5" t="s">
        <v>1184</v>
      </c>
      <c r="K40" s="5" t="s">
        <v>1185</v>
      </c>
      <c r="L40" s="5" t="s">
        <v>161</v>
      </c>
      <c r="M40" s="5" t="n">
        <v>1</v>
      </c>
      <c r="N40" s="43" t="n">
        <f aca="false">S40/1.13</f>
        <v>5321.84955752212</v>
      </c>
      <c r="O40" s="43" t="n">
        <f aca="false">M40*N40</f>
        <v>5321.84955752212</v>
      </c>
      <c r="P40" s="43"/>
      <c r="Q40" s="43"/>
      <c r="R40" s="43" t="n">
        <f aca="false">N40*0.13</f>
        <v>691.840442477876</v>
      </c>
      <c r="S40" s="9" t="n">
        <v>6013.69</v>
      </c>
      <c r="T40" s="5" t="s">
        <v>155</v>
      </c>
    </row>
    <row r="41" customFormat="false" ht="13.8" hidden="false" customHeight="false" outlineLevel="0" collapsed="false">
      <c r="A41" s="5" t="s">
        <v>366</v>
      </c>
      <c r="B41" s="5" t="s">
        <v>365</v>
      </c>
      <c r="C41" s="5" t="s">
        <v>156</v>
      </c>
      <c r="D41" s="5" t="s">
        <v>156</v>
      </c>
      <c r="E41" s="5" t="str">
        <f aca="false">VLOOKUP($D41,contacts!$A:$F,2, 0)</f>
        <v>610 Queen St E, Suite 305</v>
      </c>
      <c r="F41" s="5" t="str">
        <f aca="false">VLOOKUP($D41,contacts!$A:$F,3, 0)</f>
        <v>Toronto</v>
      </c>
      <c r="G41" s="5" t="str">
        <f aca="false">VLOOKUP($D41,contacts!$A:$F,4, 0)</f>
        <v>ON</v>
      </c>
      <c r="H41" s="5" t="str">
        <f aca="false">VLOOKUP($D41,contacts!$A:$F,5, 0)</f>
        <v>Canada</v>
      </c>
      <c r="I41" s="5" t="str">
        <f aca="false">VLOOKUP($D41,contacts!$A:$F,6, 0)</f>
        <v>M4M 1G3</v>
      </c>
      <c r="J41" s="5" t="n">
        <v>4000</v>
      </c>
      <c r="K41" s="5" t="s">
        <v>1186</v>
      </c>
      <c r="L41" s="5" t="s">
        <v>157</v>
      </c>
      <c r="M41" s="5" t="n">
        <v>1</v>
      </c>
      <c r="N41" s="43" t="n">
        <f aca="false">S41/1.13</f>
        <v>32933.6017699115</v>
      </c>
      <c r="O41" s="43" t="n">
        <f aca="false">M41*N41</f>
        <v>32933.6017699115</v>
      </c>
      <c r="P41" s="43"/>
      <c r="Q41" s="43"/>
      <c r="R41" s="43" t="n">
        <f aca="false">N41*0.13</f>
        <v>4281.3682300885</v>
      </c>
      <c r="S41" s="9" t="n">
        <v>37214.97</v>
      </c>
      <c r="T41" s="5" t="s">
        <v>155</v>
      </c>
    </row>
    <row r="42" customFormat="false" ht="13.8" hidden="false" customHeight="false" outlineLevel="0" collapsed="false">
      <c r="A42" s="5" t="s">
        <v>367</v>
      </c>
      <c r="B42" s="5" t="s">
        <v>365</v>
      </c>
      <c r="C42" s="5" t="s">
        <v>186</v>
      </c>
      <c r="D42" s="5" t="s">
        <v>186</v>
      </c>
      <c r="E42" s="5" t="str">
        <f aca="false">VLOOKUP($D42,contacts!$A:$F,2, 0)</f>
        <v>223 Dundas St E, Unit 402</v>
      </c>
      <c r="F42" s="5" t="str">
        <f aca="false">VLOOKUP($D42,contacts!$A:$F,3, 0)</f>
        <v>Mississauga</v>
      </c>
      <c r="G42" s="5" t="str">
        <f aca="false">VLOOKUP($D42,contacts!$A:$F,4, 0)</f>
        <v>ON</v>
      </c>
      <c r="H42" s="5" t="str">
        <f aca="false">VLOOKUP($D42,contacts!$A:$F,5, 0)</f>
        <v>Canada</v>
      </c>
      <c r="I42" s="5" t="str">
        <f aca="false">VLOOKUP($D42,contacts!$A:$F,6, 0)</f>
        <v>L5A 1X2</v>
      </c>
      <c r="J42" s="5" t="n">
        <v>4000</v>
      </c>
      <c r="K42" s="5" t="s">
        <v>1186</v>
      </c>
      <c r="L42" s="5" t="s">
        <v>187</v>
      </c>
      <c r="M42" s="5" t="n">
        <v>1</v>
      </c>
      <c r="N42" s="43" t="n">
        <f aca="false">S42/1.13</f>
        <v>21955.3539823009</v>
      </c>
      <c r="O42" s="43" t="n">
        <f aca="false">M42*N42</f>
        <v>21955.3539823009</v>
      </c>
      <c r="P42" s="43"/>
      <c r="Q42" s="43"/>
      <c r="R42" s="43" t="n">
        <f aca="false">N42*0.13</f>
        <v>2854.19601769912</v>
      </c>
      <c r="S42" s="9" t="n">
        <v>24809.55</v>
      </c>
      <c r="T42" s="5" t="s">
        <v>155</v>
      </c>
    </row>
    <row r="43" customFormat="false" ht="13.8" hidden="false" customHeight="false" outlineLevel="0" collapsed="false">
      <c r="A43" s="5" t="s">
        <v>369</v>
      </c>
      <c r="B43" s="5" t="s">
        <v>368</v>
      </c>
      <c r="C43" s="5" t="s">
        <v>160</v>
      </c>
      <c r="D43" s="5" t="s">
        <v>213</v>
      </c>
      <c r="E43" s="5" t="str">
        <f aca="false">VLOOKUP($D43,contacts!$A:$F,2, 0)</f>
        <v>5100 Erin Mills Pkwy</v>
      </c>
      <c r="F43" s="5" t="str">
        <f aca="false">VLOOKUP($D43,contacts!$A:$F,3, 0)</f>
        <v>Mississauga</v>
      </c>
      <c r="G43" s="5" t="str">
        <f aca="false">VLOOKUP($D43,contacts!$A:$F,4, 0)</f>
        <v>ON</v>
      </c>
      <c r="H43" s="5" t="str">
        <f aca="false">VLOOKUP($D43,contacts!$A:$F,5, 0)</f>
        <v>Canada</v>
      </c>
      <c r="I43" s="5" t="str">
        <f aca="false">VLOOKUP($D43,contacts!$A:$F,6, 0)</f>
        <v>L5M 4Z5</v>
      </c>
      <c r="J43" s="5" t="s">
        <v>1184</v>
      </c>
      <c r="K43" s="5" t="s">
        <v>1185</v>
      </c>
      <c r="L43" s="5" t="s">
        <v>161</v>
      </c>
      <c r="M43" s="5" t="n">
        <v>1</v>
      </c>
      <c r="N43" s="43" t="n">
        <f aca="false">S43/1.13</f>
        <v>5763.70796460177</v>
      </c>
      <c r="O43" s="43" t="n">
        <f aca="false">M43*N43</f>
        <v>5763.70796460177</v>
      </c>
      <c r="P43" s="43"/>
      <c r="Q43" s="43"/>
      <c r="R43" s="43" t="n">
        <f aca="false">N43*0.13</f>
        <v>749.28203539823</v>
      </c>
      <c r="S43" s="9" t="n">
        <v>6512.99</v>
      </c>
      <c r="T43" s="5" t="s">
        <v>155</v>
      </c>
    </row>
    <row r="44" customFormat="false" ht="13.8" hidden="false" customHeight="false" outlineLevel="0" collapsed="false">
      <c r="A44" s="5" t="s">
        <v>385</v>
      </c>
      <c r="B44" s="5" t="s">
        <v>384</v>
      </c>
      <c r="C44" s="5" t="s">
        <v>186</v>
      </c>
      <c r="D44" s="5" t="s">
        <v>186</v>
      </c>
      <c r="E44" s="5" t="str">
        <f aca="false">VLOOKUP($D44,contacts!$A:$F,2, 0)</f>
        <v>223 Dundas St E, Unit 402</v>
      </c>
      <c r="F44" s="5" t="str">
        <f aca="false">VLOOKUP($D44,contacts!$A:$F,3, 0)</f>
        <v>Mississauga</v>
      </c>
      <c r="G44" s="5" t="str">
        <f aca="false">VLOOKUP($D44,contacts!$A:$F,4, 0)</f>
        <v>ON</v>
      </c>
      <c r="H44" s="5" t="str">
        <f aca="false">VLOOKUP($D44,contacts!$A:$F,5, 0)</f>
        <v>Canada</v>
      </c>
      <c r="I44" s="5" t="str">
        <f aca="false">VLOOKUP($D44,contacts!$A:$F,6, 0)</f>
        <v>L5A 1X2</v>
      </c>
      <c r="J44" s="5" t="n">
        <v>4000</v>
      </c>
      <c r="K44" s="5" t="s">
        <v>1186</v>
      </c>
      <c r="L44" s="5" t="s">
        <v>187</v>
      </c>
      <c r="M44" s="5" t="n">
        <v>1</v>
      </c>
      <c r="N44" s="43" t="n">
        <f aca="false">S44/1.13</f>
        <v>34058.2743362832</v>
      </c>
      <c r="O44" s="43" t="n">
        <f aca="false">M44*N44</f>
        <v>34058.2743362832</v>
      </c>
      <c r="P44" s="43"/>
      <c r="Q44" s="43"/>
      <c r="R44" s="43" t="n">
        <f aca="false">N44*0.13</f>
        <v>4427.57566371682</v>
      </c>
      <c r="S44" s="9" t="n">
        <v>38485.85</v>
      </c>
      <c r="T44" s="5" t="s">
        <v>155</v>
      </c>
    </row>
    <row r="45" customFormat="false" ht="13.8" hidden="false" customHeight="false" outlineLevel="0" collapsed="false">
      <c r="A45" s="5" t="s">
        <v>386</v>
      </c>
      <c r="B45" s="5" t="s">
        <v>384</v>
      </c>
      <c r="C45" s="5" t="s">
        <v>208</v>
      </c>
      <c r="D45" s="5" t="s">
        <v>208</v>
      </c>
      <c r="E45" s="5" t="str">
        <f aca="false">VLOOKUP($D45,contacts!$A:$F,2, 0)</f>
        <v>1425 Industrial Pkwy N</v>
      </c>
      <c r="F45" s="5" t="str">
        <f aca="false">VLOOKUP($D45,contacts!$A:$F,3, 0)</f>
        <v>Milton</v>
      </c>
      <c r="G45" s="5" t="str">
        <f aca="false">VLOOKUP($D45,contacts!$A:$F,4, 0)</f>
        <v>ON</v>
      </c>
      <c r="H45" s="5" t="str">
        <f aca="false">VLOOKUP($D45,contacts!$A:$F,5, 0)</f>
        <v>Canada</v>
      </c>
      <c r="I45" s="5" t="str">
        <f aca="false">VLOOKUP($D45,contacts!$A:$F,6, 0)</f>
        <v>L9T 5A1</v>
      </c>
      <c r="J45" s="5" t="n">
        <v>4000</v>
      </c>
      <c r="K45" s="5" t="s">
        <v>1186</v>
      </c>
      <c r="L45" s="5" t="s">
        <v>209</v>
      </c>
      <c r="M45" s="5" t="n">
        <v>1</v>
      </c>
      <c r="N45" s="43" t="n">
        <f aca="false">S45/1.13</f>
        <v>22706.5221238938</v>
      </c>
      <c r="O45" s="43" t="n">
        <f aca="false">M45*N45</f>
        <v>22706.5221238938</v>
      </c>
      <c r="P45" s="43"/>
      <c r="Q45" s="43"/>
      <c r="R45" s="43" t="n">
        <f aca="false">N45*0.13</f>
        <v>2951.8478761062</v>
      </c>
      <c r="S45" s="9" t="n">
        <v>25658.37</v>
      </c>
      <c r="T45" s="5" t="s">
        <v>155</v>
      </c>
    </row>
    <row r="46" customFormat="false" ht="13.8" hidden="false" customHeight="false" outlineLevel="0" collapsed="false">
      <c r="A46" s="5" t="s">
        <v>388</v>
      </c>
      <c r="B46" s="5" t="s">
        <v>387</v>
      </c>
      <c r="C46" s="5" t="s">
        <v>160</v>
      </c>
      <c r="D46" s="5" t="s">
        <v>213</v>
      </c>
      <c r="E46" s="5" t="str">
        <f aca="false">VLOOKUP($D46,contacts!$A:$F,2, 0)</f>
        <v>5100 Erin Mills Pkwy</v>
      </c>
      <c r="F46" s="5" t="str">
        <f aca="false">VLOOKUP($D46,contacts!$A:$F,3, 0)</f>
        <v>Mississauga</v>
      </c>
      <c r="G46" s="5" t="str">
        <f aca="false">VLOOKUP($D46,contacts!$A:$F,4, 0)</f>
        <v>ON</v>
      </c>
      <c r="H46" s="5" t="str">
        <f aca="false">VLOOKUP($D46,contacts!$A:$F,5, 0)</f>
        <v>Canada</v>
      </c>
      <c r="I46" s="5" t="str">
        <f aca="false">VLOOKUP($D46,contacts!$A:$F,6, 0)</f>
        <v>L5M 4Z5</v>
      </c>
      <c r="J46" s="5" t="s">
        <v>1184</v>
      </c>
      <c r="K46" s="5" t="s">
        <v>1185</v>
      </c>
      <c r="L46" s="5" t="s">
        <v>161</v>
      </c>
      <c r="M46" s="5" t="n">
        <v>1</v>
      </c>
      <c r="N46" s="43" t="n">
        <f aca="false">S46/1.13</f>
        <v>5898.17699115044</v>
      </c>
      <c r="O46" s="43" t="n">
        <f aca="false">M46*N46</f>
        <v>5898.17699115044</v>
      </c>
      <c r="P46" s="43"/>
      <c r="Q46" s="43"/>
      <c r="R46" s="43" t="n">
        <f aca="false">N46*0.13</f>
        <v>766.763008849558</v>
      </c>
      <c r="S46" s="9" t="n">
        <v>6664.94</v>
      </c>
      <c r="T46" s="5" t="s">
        <v>155</v>
      </c>
    </row>
    <row r="47" customFormat="false" ht="13.8" hidden="false" customHeight="false" outlineLevel="0" collapsed="false">
      <c r="A47" s="5" t="s">
        <v>390</v>
      </c>
      <c r="B47" s="5" t="s">
        <v>389</v>
      </c>
      <c r="C47" s="5" t="s">
        <v>164</v>
      </c>
      <c r="D47" s="11" t="s">
        <v>167</v>
      </c>
      <c r="E47" s="5" t="str">
        <f aca="false">VLOOKUP($D47,contacts!$A:$F,2, 0)</f>
        <v>77 Bay St, Suite 2100</v>
      </c>
      <c r="F47" s="5" t="str">
        <f aca="false">VLOOKUP($D47,contacts!$A:$F,3, 0)</f>
        <v>Toronto</v>
      </c>
      <c r="G47" s="5" t="str">
        <f aca="false">VLOOKUP($D47,contacts!$A:$F,4, 0)</f>
        <v>ON</v>
      </c>
      <c r="H47" s="5" t="str">
        <f aca="false">VLOOKUP($D47,contacts!$A:$F,5, 0)</f>
        <v>Canada</v>
      </c>
      <c r="I47" s="5" t="str">
        <f aca="false">VLOOKUP($D47,contacts!$A:$F,6, 0)</f>
        <v>M5J 0A2</v>
      </c>
      <c r="J47" s="3" t="n">
        <v>4100</v>
      </c>
      <c r="K47" s="5" t="s">
        <v>1183</v>
      </c>
      <c r="L47" s="5" t="s">
        <v>165</v>
      </c>
      <c r="M47" s="5" t="n">
        <v>1</v>
      </c>
      <c r="N47" s="43" t="n">
        <f aca="false">S47/1.13</f>
        <v>740.495575221239</v>
      </c>
      <c r="O47" s="43" t="n">
        <f aca="false">M47*N47</f>
        <v>740.495575221239</v>
      </c>
      <c r="P47" s="43"/>
      <c r="Q47" s="43"/>
      <c r="R47" s="43" t="n">
        <f aca="false">N47*0.13</f>
        <v>96.2644247787611</v>
      </c>
      <c r="S47" s="9" t="n">
        <v>836.76</v>
      </c>
      <c r="T47" s="5" t="s">
        <v>155</v>
      </c>
    </row>
    <row r="48" customFormat="false" ht="13.8" hidden="false" customHeight="false" outlineLevel="0" collapsed="false">
      <c r="A48" s="5" t="s">
        <v>404</v>
      </c>
      <c r="B48" s="5" t="s">
        <v>403</v>
      </c>
      <c r="C48" s="5" t="s">
        <v>179</v>
      </c>
      <c r="D48" s="5" t="s">
        <v>182</v>
      </c>
      <c r="E48" s="5" t="str">
        <f aca="false">VLOOKUP($D48,contacts!$A:$F,2, 0)</f>
        <v>150 Elgin St, 7th Floor</v>
      </c>
      <c r="F48" s="5" t="str">
        <f aca="false">VLOOKUP($D48,contacts!$A:$F,3, 0)</f>
        <v>Ottawa</v>
      </c>
      <c r="G48" s="5" t="str">
        <f aca="false">VLOOKUP($D48,contacts!$A:$F,4, 0)</f>
        <v>ON</v>
      </c>
      <c r="H48" s="5" t="str">
        <f aca="false">VLOOKUP($D48,contacts!$A:$F,5, 0)</f>
        <v>Canada</v>
      </c>
      <c r="I48" s="5" t="str">
        <f aca="false">VLOOKUP($D48,contacts!$A:$F,6, 0)</f>
        <v>K2P 1L4</v>
      </c>
      <c r="J48" s="5" t="s">
        <v>1184</v>
      </c>
      <c r="K48" s="5" t="s">
        <v>1185</v>
      </c>
      <c r="L48" s="5" t="s">
        <v>180</v>
      </c>
      <c r="M48" s="5" t="n">
        <v>1</v>
      </c>
      <c r="N48" s="43" t="n">
        <f aca="false">S48/1.13</f>
        <v>26548.3362831858</v>
      </c>
      <c r="O48" s="43" t="n">
        <f aca="false">M48*N48</f>
        <v>26548.3362831858</v>
      </c>
      <c r="P48" s="43"/>
      <c r="Q48" s="43"/>
      <c r="R48" s="43" t="n">
        <f aca="false">N48*0.13</f>
        <v>3451.28371681416</v>
      </c>
      <c r="S48" s="9" t="n">
        <v>29999.62</v>
      </c>
      <c r="T48" s="5" t="s">
        <v>183</v>
      </c>
    </row>
    <row r="49" customFormat="false" ht="13.8" hidden="false" customHeight="false" outlineLevel="0" collapsed="false">
      <c r="A49" s="5" t="s">
        <v>406</v>
      </c>
      <c r="B49" s="5" t="s">
        <v>405</v>
      </c>
      <c r="C49" s="5" t="s">
        <v>208</v>
      </c>
      <c r="D49" s="5" t="s">
        <v>208</v>
      </c>
      <c r="E49" s="5" t="str">
        <f aca="false">VLOOKUP($D49,contacts!$A:$F,2, 0)</f>
        <v>1425 Industrial Pkwy N</v>
      </c>
      <c r="F49" s="5" t="str">
        <f aca="false">VLOOKUP($D49,contacts!$A:$F,3, 0)</f>
        <v>Milton</v>
      </c>
      <c r="G49" s="5" t="str">
        <f aca="false">VLOOKUP($D49,contacts!$A:$F,4, 0)</f>
        <v>ON</v>
      </c>
      <c r="H49" s="5" t="str">
        <f aca="false">VLOOKUP($D49,contacts!$A:$F,5, 0)</f>
        <v>Canada</v>
      </c>
      <c r="I49" s="5" t="str">
        <f aca="false">VLOOKUP($D49,contacts!$A:$F,6, 0)</f>
        <v>L9T 5A1</v>
      </c>
      <c r="J49" s="5" t="n">
        <v>4000</v>
      </c>
      <c r="K49" s="5" t="s">
        <v>1186</v>
      </c>
      <c r="L49" s="5" t="s">
        <v>209</v>
      </c>
      <c r="M49" s="5" t="n">
        <v>1</v>
      </c>
      <c r="N49" s="43" t="n">
        <f aca="false">S49/1.13</f>
        <v>37745</v>
      </c>
      <c r="O49" s="43" t="n">
        <f aca="false">M49*N49</f>
        <v>37745</v>
      </c>
      <c r="P49" s="43"/>
      <c r="Q49" s="43"/>
      <c r="R49" s="43" t="n">
        <f aca="false">N49*0.13</f>
        <v>4906.85</v>
      </c>
      <c r="S49" s="9" t="n">
        <v>42651.85</v>
      </c>
      <c r="T49" s="5" t="s">
        <v>155</v>
      </c>
    </row>
    <row r="50" customFormat="false" ht="13.8" hidden="false" customHeight="false" outlineLevel="0" collapsed="false">
      <c r="A50" s="5" t="s">
        <v>407</v>
      </c>
      <c r="B50" s="5" t="s">
        <v>405</v>
      </c>
      <c r="C50" s="5" t="s">
        <v>226</v>
      </c>
      <c r="D50" s="5" t="s">
        <v>226</v>
      </c>
      <c r="E50" s="5" t="str">
        <f aca="false">VLOOKUP($D50,contacts!$A:$F,2, 0)</f>
        <v>845 Riverbend Rd</v>
      </c>
      <c r="F50" s="5" t="str">
        <f aca="false">VLOOKUP($D50,contacts!$A:$F,3, 0)</f>
        <v>Ottawa</v>
      </c>
      <c r="G50" s="5" t="str">
        <f aca="false">VLOOKUP($D50,contacts!$A:$F,4, 0)</f>
        <v>ON</v>
      </c>
      <c r="H50" s="5" t="str">
        <f aca="false">VLOOKUP($D50,contacts!$A:$F,5, 0)</f>
        <v>Canada</v>
      </c>
      <c r="I50" s="5" t="str">
        <f aca="false">VLOOKUP($D50,contacts!$A:$F,6, 0)</f>
        <v>K2C 3M1</v>
      </c>
      <c r="J50" s="5" t="n">
        <v>4000</v>
      </c>
      <c r="K50" s="5" t="s">
        <v>1186</v>
      </c>
      <c r="L50" s="5" t="s">
        <v>227</v>
      </c>
      <c r="M50" s="5" t="n">
        <v>1</v>
      </c>
      <c r="N50" s="43" t="n">
        <f aca="false">S50/1.13</f>
        <v>25163.7876106195</v>
      </c>
      <c r="O50" s="43" t="n">
        <f aca="false">M50*N50</f>
        <v>25163.7876106195</v>
      </c>
      <c r="P50" s="43"/>
      <c r="Q50" s="43"/>
      <c r="R50" s="43" t="n">
        <f aca="false">N50*0.13</f>
        <v>3271.29238938053</v>
      </c>
      <c r="S50" s="9" t="n">
        <v>28435.08</v>
      </c>
      <c r="T50" s="5" t="s">
        <v>155</v>
      </c>
    </row>
    <row r="51" customFormat="false" ht="13.8" hidden="false" customHeight="false" outlineLevel="0" collapsed="false">
      <c r="A51" s="5" t="s">
        <v>409</v>
      </c>
      <c r="B51" s="5" t="s">
        <v>408</v>
      </c>
      <c r="C51" s="5" t="s">
        <v>160</v>
      </c>
      <c r="D51" s="11" t="s">
        <v>167</v>
      </c>
      <c r="E51" s="5" t="str">
        <f aca="false">VLOOKUP($D51,contacts!$A:$F,2, 0)</f>
        <v>77 Bay St, Suite 2100</v>
      </c>
      <c r="F51" s="5" t="str">
        <f aca="false">VLOOKUP($D51,contacts!$A:$F,3, 0)</f>
        <v>Toronto</v>
      </c>
      <c r="G51" s="5" t="str">
        <f aca="false">VLOOKUP($D51,contacts!$A:$F,4, 0)</f>
        <v>ON</v>
      </c>
      <c r="H51" s="5" t="str">
        <f aca="false">VLOOKUP($D51,contacts!$A:$F,5, 0)</f>
        <v>Canada</v>
      </c>
      <c r="I51" s="5" t="str">
        <f aca="false">VLOOKUP($D51,contacts!$A:$F,6, 0)</f>
        <v>M5J 0A2</v>
      </c>
      <c r="J51" s="5" t="s">
        <v>1184</v>
      </c>
      <c r="K51" s="5" t="s">
        <v>1185</v>
      </c>
      <c r="L51" s="5" t="s">
        <v>161</v>
      </c>
      <c r="M51" s="5" t="n">
        <v>1</v>
      </c>
      <c r="N51" s="43" t="n">
        <f aca="false">S51/1.13</f>
        <v>6191.53982300885</v>
      </c>
      <c r="O51" s="43" t="n">
        <f aca="false">M51*N51</f>
        <v>6191.53982300885</v>
      </c>
      <c r="P51" s="43"/>
      <c r="Q51" s="43"/>
      <c r="R51" s="43" t="n">
        <f aca="false">N51*0.13</f>
        <v>804.900176991151</v>
      </c>
      <c r="S51" s="9" t="n">
        <v>6996.44</v>
      </c>
      <c r="T51" s="5" t="s">
        <v>155</v>
      </c>
    </row>
    <row r="52" customFormat="false" ht="13.8" hidden="false" customHeight="false" outlineLevel="0" collapsed="false">
      <c r="A52" s="5" t="s">
        <v>421</v>
      </c>
      <c r="B52" s="5" t="s">
        <v>420</v>
      </c>
      <c r="C52" s="5" t="s">
        <v>226</v>
      </c>
      <c r="D52" s="5" t="s">
        <v>226</v>
      </c>
      <c r="E52" s="5" t="str">
        <f aca="false">VLOOKUP($D52,contacts!$A:$F,2, 0)</f>
        <v>845 Riverbend Rd</v>
      </c>
      <c r="F52" s="5" t="str">
        <f aca="false">VLOOKUP($D52,contacts!$A:$F,3, 0)</f>
        <v>Ottawa</v>
      </c>
      <c r="G52" s="5" t="str">
        <f aca="false">VLOOKUP($D52,contacts!$A:$F,4, 0)</f>
        <v>ON</v>
      </c>
      <c r="H52" s="5" t="str">
        <f aca="false">VLOOKUP($D52,contacts!$A:$F,5, 0)</f>
        <v>Canada</v>
      </c>
      <c r="I52" s="5" t="str">
        <f aca="false">VLOOKUP($D52,contacts!$A:$F,6, 0)</f>
        <v>K2C 3M1</v>
      </c>
      <c r="J52" s="5" t="n">
        <v>4000</v>
      </c>
      <c r="K52" s="5" t="s">
        <v>1186</v>
      </c>
      <c r="L52" s="5" t="s">
        <v>227</v>
      </c>
      <c r="M52" s="5" t="n">
        <v>1</v>
      </c>
      <c r="N52" s="43" t="n">
        <f aca="false">S52/1.13</f>
        <v>37926.5840707965</v>
      </c>
      <c r="O52" s="43" t="n">
        <f aca="false">M52*N52</f>
        <v>37926.5840707965</v>
      </c>
      <c r="P52" s="43"/>
      <c r="Q52" s="43"/>
      <c r="R52" s="43" t="n">
        <f aca="false">N52*0.13</f>
        <v>4930.45592920354</v>
      </c>
      <c r="S52" s="9" t="n">
        <v>42857.04</v>
      </c>
      <c r="T52" s="5" t="s">
        <v>155</v>
      </c>
    </row>
    <row r="53" customFormat="false" ht="13.8" hidden="false" customHeight="false" outlineLevel="0" collapsed="false">
      <c r="A53" s="5" t="s">
        <v>422</v>
      </c>
      <c r="B53" s="5" t="s">
        <v>420</v>
      </c>
      <c r="C53" s="5" t="s">
        <v>152</v>
      </c>
      <c r="D53" s="5" t="s">
        <v>152</v>
      </c>
      <c r="E53" s="5" t="str">
        <f aca="false">VLOOKUP($D53,contacts!$A:$F,2, 0)</f>
        <v>120 King St W, Suite 1500</v>
      </c>
      <c r="F53" s="5" t="str">
        <f aca="false">VLOOKUP($D53,contacts!$A:$F,3, 0)</f>
        <v>Toronto</v>
      </c>
      <c r="G53" s="5" t="str">
        <f aca="false">VLOOKUP($D53,contacts!$A:$F,4, 0)</f>
        <v>ON</v>
      </c>
      <c r="H53" s="5" t="str">
        <f aca="false">VLOOKUP($D53,contacts!$A:$F,5, 0)</f>
        <v>Canada</v>
      </c>
      <c r="I53" s="5" t="str">
        <f aca="false">VLOOKUP($D53,contacts!$A:$F,6, 0)</f>
        <v>M5H 1J9</v>
      </c>
      <c r="J53" s="5" t="n">
        <v>4000</v>
      </c>
      <c r="K53" s="5" t="s">
        <v>1186</v>
      </c>
      <c r="L53" s="5" t="s">
        <v>153</v>
      </c>
      <c r="M53" s="5" t="n">
        <v>1</v>
      </c>
      <c r="N53" s="43" t="n">
        <f aca="false">S53/1.13</f>
        <v>25283.1504424779</v>
      </c>
      <c r="O53" s="43" t="n">
        <f aca="false">M53*N53</f>
        <v>25283.1504424779</v>
      </c>
      <c r="P53" s="43"/>
      <c r="Q53" s="43"/>
      <c r="R53" s="43" t="n">
        <f aca="false">N53*0.13</f>
        <v>3286.80955752212</v>
      </c>
      <c r="S53" s="9" t="n">
        <v>28569.96</v>
      </c>
      <c r="T53" s="5" t="s">
        <v>155</v>
      </c>
    </row>
    <row r="54" customFormat="false" ht="13.8" hidden="false" customHeight="false" outlineLevel="0" collapsed="false">
      <c r="A54" s="5" t="s">
        <v>424</v>
      </c>
      <c r="B54" s="5" t="s">
        <v>423</v>
      </c>
      <c r="C54" s="5" t="s">
        <v>160</v>
      </c>
      <c r="D54" s="5" t="s">
        <v>213</v>
      </c>
      <c r="E54" s="5" t="str">
        <f aca="false">VLOOKUP($D54,contacts!$A:$F,2, 0)</f>
        <v>5100 Erin Mills Pkwy</v>
      </c>
      <c r="F54" s="5" t="str">
        <f aca="false">VLOOKUP($D54,contacts!$A:$F,3, 0)</f>
        <v>Mississauga</v>
      </c>
      <c r="G54" s="5" t="str">
        <f aca="false">VLOOKUP($D54,contacts!$A:$F,4, 0)</f>
        <v>ON</v>
      </c>
      <c r="H54" s="5" t="str">
        <f aca="false">VLOOKUP($D54,contacts!$A:$F,5, 0)</f>
        <v>Canada</v>
      </c>
      <c r="I54" s="5" t="str">
        <f aca="false">VLOOKUP($D54,contacts!$A:$F,6, 0)</f>
        <v>L5M 4Z5</v>
      </c>
      <c r="J54" s="5" t="s">
        <v>1184</v>
      </c>
      <c r="K54" s="5" t="s">
        <v>1185</v>
      </c>
      <c r="L54" s="5" t="s">
        <v>161</v>
      </c>
      <c r="M54" s="5" t="n">
        <v>1</v>
      </c>
      <c r="N54" s="43" t="n">
        <f aca="false">S54/1.13</f>
        <v>6419.11504424779</v>
      </c>
      <c r="O54" s="43" t="n">
        <f aca="false">M54*N54</f>
        <v>6419.11504424779</v>
      </c>
      <c r="P54" s="43"/>
      <c r="Q54" s="43"/>
      <c r="R54" s="43" t="n">
        <f aca="false">N54*0.13</f>
        <v>834.484955752213</v>
      </c>
      <c r="S54" s="9" t="n">
        <v>7253.6</v>
      </c>
      <c r="T54" s="5" t="s">
        <v>155</v>
      </c>
    </row>
    <row r="55" customFormat="false" ht="13.8" hidden="false" customHeight="false" outlineLevel="0" collapsed="false">
      <c r="A55" s="5" t="s">
        <v>445</v>
      </c>
      <c r="B55" s="5" t="s">
        <v>444</v>
      </c>
      <c r="C55" s="5" t="s">
        <v>152</v>
      </c>
      <c r="D55" s="5" t="s">
        <v>152</v>
      </c>
      <c r="E55" s="5" t="str">
        <f aca="false">VLOOKUP($D55,contacts!$A:$F,2, 0)</f>
        <v>120 King St W, Suite 1500</v>
      </c>
      <c r="F55" s="5" t="str">
        <f aca="false">VLOOKUP($D55,contacts!$A:$F,3, 0)</f>
        <v>Toronto</v>
      </c>
      <c r="G55" s="5" t="str">
        <f aca="false">VLOOKUP($D55,contacts!$A:$F,4, 0)</f>
        <v>ON</v>
      </c>
      <c r="H55" s="5" t="str">
        <f aca="false">VLOOKUP($D55,contacts!$A:$F,5, 0)</f>
        <v>Canada</v>
      </c>
      <c r="I55" s="5" t="str">
        <f aca="false">VLOOKUP($D55,contacts!$A:$F,6, 0)</f>
        <v>M5H 1J9</v>
      </c>
      <c r="J55" s="5" t="n">
        <v>4000</v>
      </c>
      <c r="K55" s="5" t="s">
        <v>1186</v>
      </c>
      <c r="L55" s="5" t="s">
        <v>153</v>
      </c>
      <c r="M55" s="5" t="n">
        <v>1</v>
      </c>
      <c r="N55" s="43" t="n">
        <f aca="false">S55/1.13</f>
        <v>44648.4690265487</v>
      </c>
      <c r="O55" s="43" t="n">
        <f aca="false">M55*N55</f>
        <v>44648.4690265487</v>
      </c>
      <c r="P55" s="43"/>
      <c r="Q55" s="43"/>
      <c r="R55" s="43" t="n">
        <f aca="false">N55*0.13</f>
        <v>5804.30097345133</v>
      </c>
      <c r="S55" s="9" t="n">
        <v>50452.77</v>
      </c>
      <c r="T55" s="5" t="s">
        <v>155</v>
      </c>
    </row>
    <row r="56" customFormat="false" ht="13.8" hidden="false" customHeight="false" outlineLevel="0" collapsed="false">
      <c r="A56" s="5" t="s">
        <v>446</v>
      </c>
      <c r="B56" s="5" t="s">
        <v>444</v>
      </c>
      <c r="C56" s="5" t="s">
        <v>156</v>
      </c>
      <c r="D56" s="5" t="s">
        <v>156</v>
      </c>
      <c r="E56" s="5" t="str">
        <f aca="false">VLOOKUP($D56,contacts!$A:$F,2, 0)</f>
        <v>610 Queen St E, Suite 305</v>
      </c>
      <c r="F56" s="5" t="str">
        <f aca="false">VLOOKUP($D56,contacts!$A:$F,3, 0)</f>
        <v>Toronto</v>
      </c>
      <c r="G56" s="5" t="str">
        <f aca="false">VLOOKUP($D56,contacts!$A:$F,4, 0)</f>
        <v>ON</v>
      </c>
      <c r="H56" s="5" t="str">
        <f aca="false">VLOOKUP($D56,contacts!$A:$F,5, 0)</f>
        <v>Canada</v>
      </c>
      <c r="I56" s="5" t="str">
        <f aca="false">VLOOKUP($D56,contacts!$A:$F,6, 0)</f>
        <v>M4M 1G3</v>
      </c>
      <c r="J56" s="5" t="n">
        <v>4000</v>
      </c>
      <c r="K56" s="5" t="s">
        <v>1186</v>
      </c>
      <c r="L56" s="5" t="s">
        <v>157</v>
      </c>
      <c r="M56" s="5" t="n">
        <v>1</v>
      </c>
      <c r="N56" s="43" t="n">
        <f aca="false">S56/1.13</f>
        <v>29765.814159292</v>
      </c>
      <c r="O56" s="43" t="n">
        <f aca="false">M56*N56</f>
        <v>29765.814159292</v>
      </c>
      <c r="P56" s="43"/>
      <c r="Q56" s="43"/>
      <c r="R56" s="43" t="n">
        <f aca="false">N56*0.13</f>
        <v>3869.55584070797</v>
      </c>
      <c r="S56" s="9" t="n">
        <v>33635.37</v>
      </c>
      <c r="T56" s="5" t="s">
        <v>155</v>
      </c>
    </row>
    <row r="57" customFormat="false" ht="13.8" hidden="false" customHeight="false" outlineLevel="0" collapsed="false">
      <c r="A57" s="5" t="s">
        <v>448</v>
      </c>
      <c r="B57" s="5" t="s">
        <v>447</v>
      </c>
      <c r="C57" s="5" t="s">
        <v>160</v>
      </c>
      <c r="D57" s="5" t="s">
        <v>213</v>
      </c>
      <c r="E57" s="5" t="str">
        <f aca="false">VLOOKUP($D57,contacts!$A:$F,2, 0)</f>
        <v>5100 Erin Mills Pkwy</v>
      </c>
      <c r="F57" s="5" t="str">
        <f aca="false">VLOOKUP($D57,contacts!$A:$F,3, 0)</f>
        <v>Mississauga</v>
      </c>
      <c r="G57" s="5" t="str">
        <f aca="false">VLOOKUP($D57,contacts!$A:$F,4, 0)</f>
        <v>ON</v>
      </c>
      <c r="H57" s="5" t="str">
        <f aca="false">VLOOKUP($D57,contacts!$A:$F,5, 0)</f>
        <v>Canada</v>
      </c>
      <c r="I57" s="5" t="str">
        <f aca="false">VLOOKUP($D57,contacts!$A:$F,6, 0)</f>
        <v>L5M 4Z5</v>
      </c>
      <c r="J57" s="5" t="s">
        <v>1184</v>
      </c>
      <c r="K57" s="5" t="s">
        <v>1185</v>
      </c>
      <c r="L57" s="5" t="s">
        <v>161</v>
      </c>
      <c r="M57" s="5" t="n">
        <v>1</v>
      </c>
      <c r="N57" s="43" t="n">
        <f aca="false">S57/1.13</f>
        <v>6886.18584070797</v>
      </c>
      <c r="O57" s="43" t="n">
        <f aca="false">M57*N57</f>
        <v>6886.18584070797</v>
      </c>
      <c r="P57" s="43"/>
      <c r="Q57" s="43"/>
      <c r="R57" s="43" t="n">
        <f aca="false">N57*0.13</f>
        <v>895.204159292036</v>
      </c>
      <c r="S57" s="9" t="n">
        <v>7781.39</v>
      </c>
      <c r="T57" s="5" t="s">
        <v>155</v>
      </c>
    </row>
    <row r="58" customFormat="false" ht="13.8" hidden="false" customHeight="false" outlineLevel="0" collapsed="false">
      <c r="A58" s="5" t="s">
        <v>450</v>
      </c>
      <c r="B58" s="5" t="s">
        <v>449</v>
      </c>
      <c r="C58" s="5" t="s">
        <v>164</v>
      </c>
      <c r="D58" s="11" t="s">
        <v>167</v>
      </c>
      <c r="E58" s="5" t="str">
        <f aca="false">VLOOKUP($D58,contacts!$A:$F,2, 0)</f>
        <v>77 Bay St, Suite 2100</v>
      </c>
      <c r="F58" s="5" t="str">
        <f aca="false">VLOOKUP($D58,contacts!$A:$F,3, 0)</f>
        <v>Toronto</v>
      </c>
      <c r="G58" s="5" t="str">
        <f aca="false">VLOOKUP($D58,contacts!$A:$F,4, 0)</f>
        <v>ON</v>
      </c>
      <c r="H58" s="5" t="str">
        <f aca="false">VLOOKUP($D58,contacts!$A:$F,5, 0)</f>
        <v>Canada</v>
      </c>
      <c r="I58" s="5" t="str">
        <f aca="false">VLOOKUP($D58,contacts!$A:$F,6, 0)</f>
        <v>M5J 0A2</v>
      </c>
      <c r="J58" s="3" t="n">
        <v>4100</v>
      </c>
      <c r="K58" s="5" t="s">
        <v>1183</v>
      </c>
      <c r="L58" s="5" t="s">
        <v>165</v>
      </c>
      <c r="M58" s="5" t="n">
        <v>1</v>
      </c>
      <c r="N58" s="43" t="n">
        <f aca="false">S58/1.13</f>
        <v>1037.71681415929</v>
      </c>
      <c r="O58" s="43" t="n">
        <f aca="false">M58*N58</f>
        <v>1037.71681415929</v>
      </c>
      <c r="P58" s="43"/>
      <c r="Q58" s="43"/>
      <c r="R58" s="43" t="n">
        <f aca="false">N58*0.13</f>
        <v>134.903185840708</v>
      </c>
      <c r="S58" s="9" t="n">
        <v>1172.62</v>
      </c>
      <c r="T58" s="5" t="s">
        <v>155</v>
      </c>
    </row>
    <row r="59" customFormat="false" ht="13.8" hidden="false" customHeight="false" outlineLevel="0" collapsed="false">
      <c r="A59" s="5" t="s">
        <v>466</v>
      </c>
      <c r="B59" s="5" t="s">
        <v>465</v>
      </c>
      <c r="C59" s="5" t="s">
        <v>156</v>
      </c>
      <c r="D59" s="5" t="s">
        <v>156</v>
      </c>
      <c r="E59" s="5" t="str">
        <f aca="false">VLOOKUP($D59,contacts!$A:$F,2, 0)</f>
        <v>610 Queen St E, Suite 305</v>
      </c>
      <c r="F59" s="5" t="str">
        <f aca="false">VLOOKUP($D59,contacts!$A:$F,3, 0)</f>
        <v>Toronto</v>
      </c>
      <c r="G59" s="5" t="str">
        <f aca="false">VLOOKUP($D59,contacts!$A:$F,4, 0)</f>
        <v>ON</v>
      </c>
      <c r="H59" s="5" t="str">
        <f aca="false">VLOOKUP($D59,contacts!$A:$F,5, 0)</f>
        <v>Canada</v>
      </c>
      <c r="I59" s="5" t="str">
        <f aca="false">VLOOKUP($D59,contacts!$A:$F,6, 0)</f>
        <v>M4M 1G3</v>
      </c>
      <c r="J59" s="5" t="s">
        <v>1184</v>
      </c>
      <c r="K59" s="5" t="s">
        <v>1185</v>
      </c>
      <c r="L59" s="5" t="s">
        <v>157</v>
      </c>
      <c r="M59" s="5" t="n">
        <v>1</v>
      </c>
      <c r="N59" s="43" t="n">
        <f aca="false">S59/1.13</f>
        <v>43015.1769911504</v>
      </c>
      <c r="O59" s="43" t="n">
        <f aca="false">M59*N59</f>
        <v>43015.1769911504</v>
      </c>
      <c r="P59" s="43"/>
      <c r="Q59" s="43"/>
      <c r="R59" s="43" t="n">
        <f aca="false">N59*0.13</f>
        <v>5591.97300884956</v>
      </c>
      <c r="S59" s="9" t="n">
        <v>48607.15</v>
      </c>
      <c r="T59" s="5" t="s">
        <v>155</v>
      </c>
    </row>
    <row r="60" customFormat="false" ht="13.8" hidden="false" customHeight="false" outlineLevel="0" collapsed="false">
      <c r="A60" s="5" t="s">
        <v>467</v>
      </c>
      <c r="B60" s="5" t="s">
        <v>465</v>
      </c>
      <c r="C60" s="5" t="s">
        <v>186</v>
      </c>
      <c r="D60" s="5" t="s">
        <v>186</v>
      </c>
      <c r="E60" s="5" t="str">
        <f aca="false">VLOOKUP($D60,contacts!$A:$F,2, 0)</f>
        <v>223 Dundas St E, Unit 402</v>
      </c>
      <c r="F60" s="5" t="str">
        <f aca="false">VLOOKUP($D60,contacts!$A:$F,3, 0)</f>
        <v>Mississauga</v>
      </c>
      <c r="G60" s="5" t="str">
        <f aca="false">VLOOKUP($D60,contacts!$A:$F,4, 0)</f>
        <v>ON</v>
      </c>
      <c r="H60" s="5" t="str">
        <f aca="false">VLOOKUP($D60,contacts!$A:$F,5, 0)</f>
        <v>Canada</v>
      </c>
      <c r="I60" s="5" t="str">
        <f aca="false">VLOOKUP($D60,contacts!$A:$F,6, 0)</f>
        <v>L5A 1X2</v>
      </c>
      <c r="J60" s="5" t="n">
        <v>4000</v>
      </c>
      <c r="K60" s="5" t="s">
        <v>1186</v>
      </c>
      <c r="L60" s="5" t="s">
        <v>187</v>
      </c>
      <c r="M60" s="5" t="n">
        <v>1</v>
      </c>
      <c r="N60" s="43" t="n">
        <f aca="false">S60/1.13</f>
        <v>28677.2654867257</v>
      </c>
      <c r="O60" s="43" t="n">
        <f aca="false">M60*N60</f>
        <v>28677.2654867257</v>
      </c>
      <c r="P60" s="43"/>
      <c r="Q60" s="43"/>
      <c r="R60" s="43" t="n">
        <f aca="false">N60*0.13</f>
        <v>3728.04451327434</v>
      </c>
      <c r="S60" s="9" t="n">
        <v>32405.31</v>
      </c>
      <c r="T60" s="5" t="s">
        <v>155</v>
      </c>
    </row>
    <row r="61" customFormat="false" ht="13.8" hidden="false" customHeight="false" outlineLevel="0" collapsed="false">
      <c r="A61" s="5" t="s">
        <v>469</v>
      </c>
      <c r="B61" s="5" t="s">
        <v>468</v>
      </c>
      <c r="C61" s="5" t="s">
        <v>160</v>
      </c>
      <c r="D61" s="11" t="s">
        <v>167</v>
      </c>
      <c r="E61" s="5" t="str">
        <f aca="false">VLOOKUP($D61,contacts!$A:$F,2, 0)</f>
        <v>77 Bay St, Suite 2100</v>
      </c>
      <c r="F61" s="5" t="str">
        <f aca="false">VLOOKUP($D61,contacts!$A:$F,3, 0)</f>
        <v>Toronto</v>
      </c>
      <c r="G61" s="5" t="str">
        <f aca="false">VLOOKUP($D61,contacts!$A:$F,4, 0)</f>
        <v>ON</v>
      </c>
      <c r="H61" s="5" t="str">
        <f aca="false">VLOOKUP($D61,contacts!$A:$F,5, 0)</f>
        <v>Canada</v>
      </c>
      <c r="I61" s="5" t="str">
        <f aca="false">VLOOKUP($D61,contacts!$A:$F,6, 0)</f>
        <v>M5J 0A2</v>
      </c>
      <c r="J61" s="5" t="s">
        <v>1184</v>
      </c>
      <c r="K61" s="5" t="s">
        <v>1185</v>
      </c>
      <c r="L61" s="5" t="s">
        <v>161</v>
      </c>
      <c r="M61" s="5" t="n">
        <v>1</v>
      </c>
      <c r="N61" s="43" t="n">
        <f aca="false">S61/1.13</f>
        <v>7098.29203539823</v>
      </c>
      <c r="O61" s="43" t="n">
        <f aca="false">M61*N61</f>
        <v>7098.29203539823</v>
      </c>
      <c r="P61" s="43"/>
      <c r="Q61" s="43"/>
      <c r="R61" s="43" t="n">
        <f aca="false">N61*0.13</f>
        <v>922.77796460177</v>
      </c>
      <c r="S61" s="9" t="n">
        <v>8021.07</v>
      </c>
      <c r="T61" s="5" t="s">
        <v>155</v>
      </c>
    </row>
    <row r="62" customFormat="false" ht="13.8" hidden="false" customHeight="false" outlineLevel="0" collapsed="false">
      <c r="A62" s="5" t="s">
        <v>483</v>
      </c>
      <c r="B62" s="5" t="s">
        <v>482</v>
      </c>
      <c r="C62" s="5" t="s">
        <v>186</v>
      </c>
      <c r="D62" s="5" t="s">
        <v>186</v>
      </c>
      <c r="E62" s="5" t="str">
        <f aca="false">VLOOKUP($D62,contacts!$A:$F,2, 0)</f>
        <v>223 Dundas St E, Unit 402</v>
      </c>
      <c r="F62" s="5" t="str">
        <f aca="false">VLOOKUP($D62,contacts!$A:$F,3, 0)</f>
        <v>Mississauga</v>
      </c>
      <c r="G62" s="5" t="str">
        <f aca="false">VLOOKUP($D62,contacts!$A:$F,4, 0)</f>
        <v>ON</v>
      </c>
      <c r="H62" s="5" t="str">
        <f aca="false">VLOOKUP($D62,contacts!$A:$F,5, 0)</f>
        <v>Canada</v>
      </c>
      <c r="I62" s="5" t="str">
        <f aca="false">VLOOKUP($D62,contacts!$A:$F,6, 0)</f>
        <v>L5A 1X2</v>
      </c>
      <c r="J62" s="5" t="n">
        <v>4000</v>
      </c>
      <c r="K62" s="5" t="s">
        <v>1186</v>
      </c>
      <c r="L62" s="5" t="s">
        <v>187</v>
      </c>
      <c r="M62" s="5" t="n">
        <v>1</v>
      </c>
      <c r="N62" s="43" t="n">
        <f aca="false">S62/1.13</f>
        <v>43065.814159292</v>
      </c>
      <c r="O62" s="43" t="n">
        <f aca="false">M62*N62</f>
        <v>43065.814159292</v>
      </c>
      <c r="P62" s="43"/>
      <c r="Q62" s="43"/>
      <c r="R62" s="43" t="n">
        <f aca="false">N62*0.13</f>
        <v>5598.55584070797</v>
      </c>
      <c r="S62" s="9" t="n">
        <v>48664.37</v>
      </c>
      <c r="T62" s="5" t="s">
        <v>155</v>
      </c>
    </row>
    <row r="63" customFormat="false" ht="13.8" hidden="false" customHeight="false" outlineLevel="0" collapsed="false">
      <c r="A63" s="5" t="s">
        <v>484</v>
      </c>
      <c r="B63" s="5" t="s">
        <v>482</v>
      </c>
      <c r="C63" s="5" t="s">
        <v>208</v>
      </c>
      <c r="D63" s="5" t="s">
        <v>208</v>
      </c>
      <c r="E63" s="5" t="str">
        <f aca="false">VLOOKUP($D63,contacts!$A:$F,2, 0)</f>
        <v>1425 Industrial Pkwy N</v>
      </c>
      <c r="F63" s="5" t="str">
        <f aca="false">VLOOKUP($D63,contacts!$A:$F,3, 0)</f>
        <v>Milton</v>
      </c>
      <c r="G63" s="5" t="str">
        <f aca="false">VLOOKUP($D63,contacts!$A:$F,4, 0)</f>
        <v>ON</v>
      </c>
      <c r="H63" s="5" t="str">
        <f aca="false">VLOOKUP($D63,contacts!$A:$F,5, 0)</f>
        <v>Canada</v>
      </c>
      <c r="I63" s="5" t="str">
        <f aca="false">VLOOKUP($D63,contacts!$A:$F,6, 0)</f>
        <v>L9T 5A1</v>
      </c>
      <c r="J63" s="5" t="n">
        <v>4000</v>
      </c>
      <c r="K63" s="5" t="s">
        <v>1186</v>
      </c>
      <c r="L63" s="5" t="s">
        <v>209</v>
      </c>
      <c r="M63" s="5" t="n">
        <v>1</v>
      </c>
      <c r="N63" s="43" t="n">
        <f aca="false">S63/1.13</f>
        <v>28710.8938053097</v>
      </c>
      <c r="O63" s="43" t="n">
        <f aca="false">M63*N63</f>
        <v>28710.8938053097</v>
      </c>
      <c r="P63" s="43"/>
      <c r="Q63" s="43"/>
      <c r="R63" s="43" t="n">
        <f aca="false">N63*0.13</f>
        <v>3732.41619469027</v>
      </c>
      <c r="S63" s="9" t="n">
        <v>32443.31</v>
      </c>
      <c r="T63" s="5" t="s">
        <v>155</v>
      </c>
    </row>
    <row r="64" customFormat="false" ht="13.8" hidden="false" customHeight="false" outlineLevel="0" collapsed="false">
      <c r="A64" s="5" t="s">
        <v>486</v>
      </c>
      <c r="B64" s="5" t="s">
        <v>485</v>
      </c>
      <c r="C64" s="5" t="s">
        <v>160</v>
      </c>
      <c r="D64" s="5" t="s">
        <v>208</v>
      </c>
      <c r="E64" s="5" t="str">
        <f aca="false">VLOOKUP($D64,contacts!$A:$F,2, 0)</f>
        <v>1425 Industrial Pkwy N</v>
      </c>
      <c r="F64" s="5" t="str">
        <f aca="false">VLOOKUP($D64,contacts!$A:$F,3, 0)</f>
        <v>Milton</v>
      </c>
      <c r="G64" s="5" t="str">
        <f aca="false">VLOOKUP($D64,contacts!$A:$F,4, 0)</f>
        <v>ON</v>
      </c>
      <c r="H64" s="5" t="str">
        <f aca="false">VLOOKUP($D64,contacts!$A:$F,5, 0)</f>
        <v>Canada</v>
      </c>
      <c r="I64" s="5" t="str">
        <f aca="false">VLOOKUP($D64,contacts!$A:$F,6, 0)</f>
        <v>L9T 5A1</v>
      </c>
      <c r="J64" s="5" t="s">
        <v>1184</v>
      </c>
      <c r="K64" s="5" t="s">
        <v>1185</v>
      </c>
      <c r="L64" s="5" t="s">
        <v>161</v>
      </c>
      <c r="M64" s="5" t="n">
        <v>1</v>
      </c>
      <c r="N64" s="43" t="n">
        <f aca="false">S64/1.13</f>
        <v>7242.97345132743</v>
      </c>
      <c r="O64" s="43" t="n">
        <f aca="false">M64*N64</f>
        <v>7242.97345132743</v>
      </c>
      <c r="P64" s="43"/>
      <c r="Q64" s="43"/>
      <c r="R64" s="43" t="n">
        <f aca="false">N64*0.13</f>
        <v>941.586548672566</v>
      </c>
      <c r="S64" s="9" t="n">
        <v>8184.56</v>
      </c>
      <c r="T64" s="5" t="s">
        <v>155</v>
      </c>
    </row>
    <row r="65" customFormat="false" ht="13.8" hidden="false" customHeight="false" outlineLevel="0" collapsed="false">
      <c r="A65" s="5" t="s">
        <v>504</v>
      </c>
      <c r="B65" s="5" t="s">
        <v>503</v>
      </c>
      <c r="C65" s="5" t="s">
        <v>208</v>
      </c>
      <c r="D65" s="5" t="s">
        <v>208</v>
      </c>
      <c r="E65" s="5" t="str">
        <f aca="false">VLOOKUP($D65,contacts!$A:$F,2, 0)</f>
        <v>1425 Industrial Pkwy N</v>
      </c>
      <c r="F65" s="5" t="str">
        <f aca="false">VLOOKUP($D65,contacts!$A:$F,3, 0)</f>
        <v>Milton</v>
      </c>
      <c r="G65" s="5" t="str">
        <f aca="false">VLOOKUP($D65,contacts!$A:$F,4, 0)</f>
        <v>ON</v>
      </c>
      <c r="H65" s="5" t="str">
        <f aca="false">VLOOKUP($D65,contacts!$A:$F,5, 0)</f>
        <v>Canada</v>
      </c>
      <c r="I65" s="5" t="str">
        <f aca="false">VLOOKUP($D65,contacts!$A:$F,6, 0)</f>
        <v>L9T 5A1</v>
      </c>
      <c r="J65" s="5" t="n">
        <v>4100</v>
      </c>
      <c r="K65" s="5" t="s">
        <v>1183</v>
      </c>
      <c r="L65" s="5" t="s">
        <v>209</v>
      </c>
      <c r="M65" s="5" t="n">
        <v>1</v>
      </c>
      <c r="N65" s="43" t="n">
        <f aca="false">S65/1.13</f>
        <v>47809.592920354</v>
      </c>
      <c r="O65" s="43" t="n">
        <f aca="false">M65*N65</f>
        <v>47809.592920354</v>
      </c>
      <c r="P65" s="43"/>
      <c r="Q65" s="43"/>
      <c r="R65" s="43" t="n">
        <f aca="false">N65*0.13</f>
        <v>6215.24707964602</v>
      </c>
      <c r="S65" s="9" t="n">
        <v>54024.84</v>
      </c>
      <c r="T65" s="5" t="s">
        <v>155</v>
      </c>
    </row>
    <row r="66" customFormat="false" ht="13.8" hidden="false" customHeight="false" outlineLevel="0" collapsed="false">
      <c r="A66" s="5" t="s">
        <v>505</v>
      </c>
      <c r="B66" s="5" t="s">
        <v>503</v>
      </c>
      <c r="C66" s="5" t="s">
        <v>226</v>
      </c>
      <c r="D66" s="5" t="s">
        <v>226</v>
      </c>
      <c r="E66" s="5" t="str">
        <f aca="false">VLOOKUP($D66,contacts!$A:$F,2, 0)</f>
        <v>845 Riverbend Rd</v>
      </c>
      <c r="F66" s="5" t="str">
        <f aca="false">VLOOKUP($D66,contacts!$A:$F,3, 0)</f>
        <v>Ottawa</v>
      </c>
      <c r="G66" s="5" t="str">
        <f aca="false">VLOOKUP($D66,contacts!$A:$F,4, 0)</f>
        <v>ON</v>
      </c>
      <c r="H66" s="5" t="str">
        <f aca="false">VLOOKUP($D66,contacts!$A:$F,5, 0)</f>
        <v>Canada</v>
      </c>
      <c r="I66" s="5" t="str">
        <f aca="false">VLOOKUP($D66,contacts!$A:$F,6, 0)</f>
        <v>K2C 3M1</v>
      </c>
      <c r="J66" s="5" t="n">
        <v>4000</v>
      </c>
      <c r="K66" s="5" t="s">
        <v>1186</v>
      </c>
      <c r="L66" s="5" t="s">
        <v>227</v>
      </c>
      <c r="M66" s="5" t="n">
        <v>1</v>
      </c>
      <c r="N66" s="43" t="n">
        <f aca="false">S66/1.13</f>
        <v>31872.0884955752</v>
      </c>
      <c r="O66" s="43" t="n">
        <f aca="false">M66*N66</f>
        <v>31872.0884955752</v>
      </c>
      <c r="P66" s="43"/>
      <c r="Q66" s="43"/>
      <c r="R66" s="43" t="n">
        <f aca="false">N66*0.13</f>
        <v>4143.37150442478</v>
      </c>
      <c r="S66" s="9" t="n">
        <v>36015.46</v>
      </c>
      <c r="T66" s="5" t="s">
        <v>155</v>
      </c>
    </row>
    <row r="67" customFormat="false" ht="13.8" hidden="false" customHeight="false" outlineLevel="0" collapsed="false">
      <c r="A67" s="5" t="s">
        <v>507</v>
      </c>
      <c r="B67" s="5" t="s">
        <v>506</v>
      </c>
      <c r="C67" s="5" t="s">
        <v>160</v>
      </c>
      <c r="D67" s="5" t="s">
        <v>208</v>
      </c>
      <c r="E67" s="5" t="str">
        <f aca="false">VLOOKUP($D67,contacts!$A:$F,2, 0)</f>
        <v>1425 Industrial Pkwy N</v>
      </c>
      <c r="F67" s="5" t="str">
        <f aca="false">VLOOKUP($D67,contacts!$A:$F,3, 0)</f>
        <v>Milton</v>
      </c>
      <c r="G67" s="5" t="str">
        <f aca="false">VLOOKUP($D67,contacts!$A:$F,4, 0)</f>
        <v>ON</v>
      </c>
      <c r="H67" s="5" t="str">
        <f aca="false">VLOOKUP($D67,contacts!$A:$F,5, 0)</f>
        <v>Canada</v>
      </c>
      <c r="I67" s="5" t="str">
        <f aca="false">VLOOKUP($D67,contacts!$A:$F,6, 0)</f>
        <v>L9T 5A1</v>
      </c>
      <c r="J67" s="5" t="s">
        <v>1184</v>
      </c>
      <c r="K67" s="5" t="s">
        <v>1185</v>
      </c>
      <c r="L67" s="5" t="s">
        <v>161</v>
      </c>
      <c r="M67" s="5" t="n">
        <v>1</v>
      </c>
      <c r="N67" s="43" t="n">
        <f aca="false">S67/1.13</f>
        <v>7577.21238938053</v>
      </c>
      <c r="O67" s="43" t="n">
        <f aca="false">M67*N67</f>
        <v>7577.21238938053</v>
      </c>
      <c r="P67" s="43"/>
      <c r="Q67" s="43"/>
      <c r="R67" s="43" t="n">
        <f aca="false">N67*0.13</f>
        <v>985.037610619469</v>
      </c>
      <c r="S67" s="9" t="n">
        <v>8562.25</v>
      </c>
      <c r="T67" s="5" t="s">
        <v>155</v>
      </c>
    </row>
    <row r="68" customFormat="false" ht="13.8" hidden="false" customHeight="false" outlineLevel="0" collapsed="false">
      <c r="A68" s="5" t="s">
        <v>509</v>
      </c>
      <c r="B68" s="5" t="s">
        <v>508</v>
      </c>
      <c r="C68" s="5" t="s">
        <v>164</v>
      </c>
      <c r="D68" s="11" t="s">
        <v>167</v>
      </c>
      <c r="E68" s="5" t="str">
        <f aca="false">VLOOKUP($D68,contacts!$A:$F,2, 0)</f>
        <v>77 Bay St, Suite 2100</v>
      </c>
      <c r="F68" s="5" t="str">
        <f aca="false">VLOOKUP($D68,contacts!$A:$F,3, 0)</f>
        <v>Toronto</v>
      </c>
      <c r="G68" s="5" t="str">
        <f aca="false">VLOOKUP($D68,contacts!$A:$F,4, 0)</f>
        <v>ON</v>
      </c>
      <c r="H68" s="5" t="str">
        <f aca="false">VLOOKUP($D68,contacts!$A:$F,5, 0)</f>
        <v>Canada</v>
      </c>
      <c r="I68" s="5" t="str">
        <f aca="false">VLOOKUP($D68,contacts!$A:$F,6, 0)</f>
        <v>M5J 0A2</v>
      </c>
      <c r="J68" s="3" t="n">
        <v>4100</v>
      </c>
      <c r="K68" s="5" t="s">
        <v>1183</v>
      </c>
      <c r="L68" s="5" t="s">
        <v>165</v>
      </c>
      <c r="M68" s="5" t="n">
        <v>1</v>
      </c>
      <c r="N68" s="43" t="n">
        <f aca="false">S68/1.13</f>
        <v>906.203539823009</v>
      </c>
      <c r="O68" s="43" t="n">
        <f aca="false">M68*N68</f>
        <v>906.203539823009</v>
      </c>
      <c r="P68" s="43"/>
      <c r="Q68" s="43"/>
      <c r="R68" s="43" t="n">
        <f aca="false">N68*0.13</f>
        <v>117.806460176991</v>
      </c>
      <c r="S68" s="9" t="n">
        <v>1024.01</v>
      </c>
      <c r="T68" s="5" t="s">
        <v>155</v>
      </c>
    </row>
    <row r="69" customFormat="false" ht="13.8" hidden="false" customHeight="false" outlineLevel="0" collapsed="false">
      <c r="A69" s="5" t="s">
        <v>523</v>
      </c>
      <c r="B69" s="5" t="s">
        <v>522</v>
      </c>
      <c r="C69" s="5" t="s">
        <v>179</v>
      </c>
      <c r="D69" s="5" t="s">
        <v>182</v>
      </c>
      <c r="E69" s="5" t="str">
        <f aca="false">VLOOKUP($D69,contacts!$A:$F,2, 0)</f>
        <v>150 Elgin St, 7th Floor</v>
      </c>
      <c r="F69" s="5" t="str">
        <f aca="false">VLOOKUP($D69,contacts!$A:$F,3, 0)</f>
        <v>Ottawa</v>
      </c>
      <c r="G69" s="5" t="str">
        <f aca="false">VLOOKUP($D69,contacts!$A:$F,4, 0)</f>
        <v>ON</v>
      </c>
      <c r="H69" s="5" t="str">
        <f aca="false">VLOOKUP($D69,contacts!$A:$F,5, 0)</f>
        <v>Canada</v>
      </c>
      <c r="I69" s="5" t="str">
        <f aca="false">VLOOKUP($D69,contacts!$A:$F,6, 0)</f>
        <v>K2P 1L4</v>
      </c>
      <c r="J69" s="5" t="s">
        <v>1184</v>
      </c>
      <c r="K69" s="5" t="s">
        <v>1185</v>
      </c>
      <c r="L69" s="5" t="s">
        <v>180</v>
      </c>
      <c r="M69" s="5" t="n">
        <v>1</v>
      </c>
      <c r="N69" s="43" t="n">
        <f aca="false">S69/1.13</f>
        <v>26549.2477876106</v>
      </c>
      <c r="O69" s="43" t="n">
        <f aca="false">M69*N69</f>
        <v>26549.2477876106</v>
      </c>
      <c r="P69" s="43"/>
      <c r="Q69" s="43"/>
      <c r="R69" s="43" t="n">
        <f aca="false">N69*0.13</f>
        <v>3451.40221238938</v>
      </c>
      <c r="S69" s="9" t="n">
        <v>30000.65</v>
      </c>
      <c r="T69" s="5" t="s">
        <v>183</v>
      </c>
    </row>
    <row r="70" customFormat="false" ht="13.8" hidden="false" customHeight="false" outlineLevel="0" collapsed="false">
      <c r="A70" s="5" t="s">
        <v>525</v>
      </c>
      <c r="B70" s="5" t="s">
        <v>524</v>
      </c>
      <c r="C70" s="5" t="s">
        <v>226</v>
      </c>
      <c r="D70" s="5" t="s">
        <v>226</v>
      </c>
      <c r="E70" s="5" t="str">
        <f aca="false">VLOOKUP($D70,contacts!$A:$F,2, 0)</f>
        <v>845 Riverbend Rd</v>
      </c>
      <c r="F70" s="5" t="str">
        <f aca="false">VLOOKUP($D70,contacts!$A:$F,3, 0)</f>
        <v>Ottawa</v>
      </c>
      <c r="G70" s="5" t="str">
        <f aca="false">VLOOKUP($D70,contacts!$A:$F,4, 0)</f>
        <v>ON</v>
      </c>
      <c r="H70" s="5" t="str">
        <f aca="false">VLOOKUP($D70,contacts!$A:$F,5, 0)</f>
        <v>Canada</v>
      </c>
      <c r="I70" s="5" t="str">
        <f aca="false">VLOOKUP($D70,contacts!$A:$F,6, 0)</f>
        <v>K2C 3M1</v>
      </c>
      <c r="J70" s="5" t="s">
        <v>1184</v>
      </c>
      <c r="K70" s="5" t="s">
        <v>1185</v>
      </c>
      <c r="L70" s="5" t="s">
        <v>227</v>
      </c>
      <c r="M70" s="5" t="n">
        <v>1</v>
      </c>
      <c r="N70" s="43" t="n">
        <f aca="false">S70/1.13</f>
        <v>47987.6902654867</v>
      </c>
      <c r="O70" s="43" t="n">
        <f aca="false">M70*N70</f>
        <v>47987.6902654867</v>
      </c>
      <c r="P70" s="43"/>
      <c r="Q70" s="43"/>
      <c r="R70" s="43" t="n">
        <f aca="false">N70*0.13</f>
        <v>6238.39973451328</v>
      </c>
      <c r="S70" s="9" t="n">
        <v>54226.09</v>
      </c>
      <c r="T70" s="5" t="s">
        <v>155</v>
      </c>
    </row>
    <row r="71" customFormat="false" ht="13.8" hidden="false" customHeight="false" outlineLevel="0" collapsed="false">
      <c r="A71" s="5" t="s">
        <v>526</v>
      </c>
      <c r="B71" s="5" t="s">
        <v>524</v>
      </c>
      <c r="C71" s="5" t="s">
        <v>152</v>
      </c>
      <c r="D71" s="5" t="s">
        <v>152</v>
      </c>
      <c r="E71" s="5" t="str">
        <f aca="false">VLOOKUP($D71,contacts!$A:$F,2, 0)</f>
        <v>120 King St W, Suite 1500</v>
      </c>
      <c r="F71" s="5" t="str">
        <f aca="false">VLOOKUP($D71,contacts!$A:$F,3, 0)</f>
        <v>Toronto</v>
      </c>
      <c r="G71" s="5" t="str">
        <f aca="false">VLOOKUP($D71,contacts!$A:$F,4, 0)</f>
        <v>ON</v>
      </c>
      <c r="H71" s="5" t="str">
        <f aca="false">VLOOKUP($D71,contacts!$A:$F,5, 0)</f>
        <v>Canada</v>
      </c>
      <c r="I71" s="5" t="str">
        <f aca="false">VLOOKUP($D71,contacts!$A:$F,6, 0)</f>
        <v>M5H 1J9</v>
      </c>
      <c r="J71" s="5" t="n">
        <v>4000</v>
      </c>
      <c r="K71" s="5" t="s">
        <v>1186</v>
      </c>
      <c r="L71" s="5" t="s">
        <v>153</v>
      </c>
      <c r="M71" s="5" t="n">
        <v>1</v>
      </c>
      <c r="N71" s="43" t="n">
        <f aca="false">S71/1.13</f>
        <v>31991.9469026549</v>
      </c>
      <c r="O71" s="43" t="n">
        <f aca="false">M71*N71</f>
        <v>31991.9469026549</v>
      </c>
      <c r="P71" s="43"/>
      <c r="Q71" s="43"/>
      <c r="R71" s="43" t="n">
        <f aca="false">N71*0.13</f>
        <v>4158.95309734513</v>
      </c>
      <c r="S71" s="9" t="n">
        <v>36150.9</v>
      </c>
      <c r="T71" s="5" t="s">
        <v>155</v>
      </c>
    </row>
    <row r="72" customFormat="false" ht="13.8" hidden="false" customHeight="false" outlineLevel="0" collapsed="false">
      <c r="A72" s="5" t="s">
        <v>528</v>
      </c>
      <c r="B72" s="5" t="s">
        <v>527</v>
      </c>
      <c r="C72" s="5" t="s">
        <v>160</v>
      </c>
      <c r="D72" s="5" t="s">
        <v>208</v>
      </c>
      <c r="E72" s="5" t="str">
        <f aca="false">VLOOKUP($D72,contacts!$A:$F,2, 0)</f>
        <v>1425 Industrial Pkwy N</v>
      </c>
      <c r="F72" s="5" t="str">
        <f aca="false">VLOOKUP($D72,contacts!$A:$F,3, 0)</f>
        <v>Milton</v>
      </c>
      <c r="G72" s="5" t="str">
        <f aca="false">VLOOKUP($D72,contacts!$A:$F,4, 0)</f>
        <v>ON</v>
      </c>
      <c r="H72" s="5" t="str">
        <f aca="false">VLOOKUP($D72,contacts!$A:$F,5, 0)</f>
        <v>Canada</v>
      </c>
      <c r="I72" s="5" t="str">
        <f aca="false">VLOOKUP($D72,contacts!$A:$F,6, 0)</f>
        <v>L9T 5A1</v>
      </c>
      <c r="J72" s="5" t="s">
        <v>1184</v>
      </c>
      <c r="K72" s="5" t="s">
        <v>1185</v>
      </c>
      <c r="L72" s="5" t="s">
        <v>161</v>
      </c>
      <c r="M72" s="5" t="n">
        <v>1</v>
      </c>
      <c r="N72" s="43" t="n">
        <f aca="false">S72/1.13</f>
        <v>7928.07079646018</v>
      </c>
      <c r="O72" s="43" t="n">
        <f aca="false">M72*N72</f>
        <v>7928.07079646018</v>
      </c>
      <c r="P72" s="43"/>
      <c r="Q72" s="43"/>
      <c r="R72" s="43" t="n">
        <f aca="false">N72*0.13</f>
        <v>1030.64920353982</v>
      </c>
      <c r="S72" s="9" t="n">
        <v>8958.72</v>
      </c>
      <c r="T72" s="5" t="s">
        <v>155</v>
      </c>
    </row>
    <row r="73" customFormat="false" ht="13.8" hidden="false" customHeight="false" outlineLevel="0" collapsed="false">
      <c r="A73" s="5" t="s">
        <v>553</v>
      </c>
      <c r="B73" s="5" t="s">
        <v>552</v>
      </c>
      <c r="C73" s="5" t="s">
        <v>152</v>
      </c>
      <c r="D73" s="5" t="s">
        <v>152</v>
      </c>
      <c r="E73" s="5" t="str">
        <f aca="false">VLOOKUP($D73,contacts!$A:$F,2, 0)</f>
        <v>120 King St W, Suite 1500</v>
      </c>
      <c r="F73" s="5" t="str">
        <f aca="false">VLOOKUP($D73,contacts!$A:$F,3, 0)</f>
        <v>Toronto</v>
      </c>
      <c r="G73" s="5" t="str">
        <f aca="false">VLOOKUP($D73,contacts!$A:$F,4, 0)</f>
        <v>ON</v>
      </c>
      <c r="H73" s="5" t="str">
        <f aca="false">VLOOKUP($D73,contacts!$A:$F,5, 0)</f>
        <v>Canada</v>
      </c>
      <c r="I73" s="5" t="str">
        <f aca="false">VLOOKUP($D73,contacts!$A:$F,6, 0)</f>
        <v>M5H 1J9</v>
      </c>
      <c r="J73" s="5" t="n">
        <v>4000</v>
      </c>
      <c r="K73" s="5" t="s">
        <v>1186</v>
      </c>
      <c r="L73" s="5" t="s">
        <v>153</v>
      </c>
      <c r="M73" s="5" t="n">
        <v>1</v>
      </c>
      <c r="N73" s="43" t="n">
        <f aca="false">S73/1.13</f>
        <v>54172.1150442478</v>
      </c>
      <c r="O73" s="43" t="n">
        <f aca="false">M73*N73</f>
        <v>54172.1150442478</v>
      </c>
      <c r="P73" s="43"/>
      <c r="Q73" s="43"/>
      <c r="R73" s="43" t="n">
        <f aca="false">N73*0.13</f>
        <v>7042.37495575221</v>
      </c>
      <c r="S73" s="9" t="n">
        <v>61214.49</v>
      </c>
      <c r="T73" s="5" t="s">
        <v>155</v>
      </c>
    </row>
    <row r="74" customFormat="false" ht="13.8" hidden="false" customHeight="false" outlineLevel="0" collapsed="false">
      <c r="A74" s="5" t="s">
        <v>554</v>
      </c>
      <c r="B74" s="5" t="s">
        <v>552</v>
      </c>
      <c r="C74" s="5" t="s">
        <v>156</v>
      </c>
      <c r="D74" s="5" t="s">
        <v>156</v>
      </c>
      <c r="E74" s="5" t="str">
        <f aca="false">VLOOKUP($D74,contacts!$A:$F,2, 0)</f>
        <v>610 Queen St E, Suite 305</v>
      </c>
      <c r="F74" s="5" t="str">
        <f aca="false">VLOOKUP($D74,contacts!$A:$F,3, 0)</f>
        <v>Toronto</v>
      </c>
      <c r="G74" s="5" t="str">
        <f aca="false">VLOOKUP($D74,contacts!$A:$F,4, 0)</f>
        <v>ON</v>
      </c>
      <c r="H74" s="5" t="str">
        <f aca="false">VLOOKUP($D74,contacts!$A:$F,5, 0)</f>
        <v>Canada</v>
      </c>
      <c r="I74" s="5" t="str">
        <f aca="false">VLOOKUP($D74,contacts!$A:$F,6, 0)</f>
        <v>M4M 1G3</v>
      </c>
      <c r="J74" s="5" t="s">
        <v>1184</v>
      </c>
      <c r="K74" s="5" t="s">
        <v>1185</v>
      </c>
      <c r="L74" s="5" t="s">
        <v>157</v>
      </c>
      <c r="M74" s="5" t="n">
        <v>1</v>
      </c>
      <c r="N74" s="43" t="n">
        <f aca="false">S74/1.13</f>
        <v>36115.0088495575</v>
      </c>
      <c r="O74" s="43" t="n">
        <f aca="false">M74*N74</f>
        <v>36115.0088495575</v>
      </c>
      <c r="P74" s="43"/>
      <c r="Q74" s="43"/>
      <c r="R74" s="43" t="n">
        <f aca="false">N74*0.13</f>
        <v>4694.95115044248</v>
      </c>
      <c r="S74" s="9" t="n">
        <v>40809.96</v>
      </c>
      <c r="T74" s="5" t="s">
        <v>155</v>
      </c>
    </row>
    <row r="75" customFormat="false" ht="13.8" hidden="false" customHeight="false" outlineLevel="0" collapsed="false">
      <c r="A75" s="5" t="s">
        <v>556</v>
      </c>
      <c r="B75" s="5" t="s">
        <v>555</v>
      </c>
      <c r="C75" s="5" t="s">
        <v>160</v>
      </c>
      <c r="D75" s="5" t="s">
        <v>208</v>
      </c>
      <c r="E75" s="5" t="str">
        <f aca="false">VLOOKUP($D75,contacts!$A:$F,2, 0)</f>
        <v>1425 Industrial Pkwy N</v>
      </c>
      <c r="F75" s="5" t="str">
        <f aca="false">VLOOKUP($D75,contacts!$A:$F,3, 0)</f>
        <v>Milton</v>
      </c>
      <c r="G75" s="5" t="str">
        <f aca="false">VLOOKUP($D75,contacts!$A:$F,4, 0)</f>
        <v>ON</v>
      </c>
      <c r="H75" s="5" t="str">
        <f aca="false">VLOOKUP($D75,contacts!$A:$F,5, 0)</f>
        <v>Canada</v>
      </c>
      <c r="I75" s="5" t="str">
        <f aca="false">VLOOKUP($D75,contacts!$A:$F,6, 0)</f>
        <v>L9T 5A1</v>
      </c>
      <c r="J75" s="5" t="s">
        <v>1184</v>
      </c>
      <c r="K75" s="5" t="s">
        <v>1185</v>
      </c>
      <c r="L75" s="5" t="s">
        <v>161</v>
      </c>
      <c r="M75" s="5" t="n">
        <v>1</v>
      </c>
      <c r="N75" s="43" t="n">
        <f aca="false">S75/1.13</f>
        <v>8209.30088495575</v>
      </c>
      <c r="O75" s="43" t="n">
        <f aca="false">M75*N75</f>
        <v>8209.30088495575</v>
      </c>
      <c r="P75" s="43"/>
      <c r="Q75" s="43"/>
      <c r="R75" s="43" t="n">
        <f aca="false">N75*0.13</f>
        <v>1067.20911504425</v>
      </c>
      <c r="S75" s="9" t="n">
        <v>9276.51</v>
      </c>
      <c r="T75" s="5" t="s">
        <v>155</v>
      </c>
    </row>
    <row r="76" customFormat="false" ht="13.8" hidden="false" customHeight="false" outlineLevel="0" collapsed="false">
      <c r="A76" s="5" t="s">
        <v>572</v>
      </c>
      <c r="B76" s="5" t="s">
        <v>571</v>
      </c>
      <c r="C76" s="5" t="s">
        <v>156</v>
      </c>
      <c r="D76" s="5" t="s">
        <v>156</v>
      </c>
      <c r="E76" s="5" t="str">
        <f aca="false">VLOOKUP($D76,contacts!$A:$F,2, 0)</f>
        <v>610 Queen St E, Suite 305</v>
      </c>
      <c r="F76" s="5" t="str">
        <f aca="false">VLOOKUP($D76,contacts!$A:$F,3, 0)</f>
        <v>Toronto</v>
      </c>
      <c r="G76" s="5" t="str">
        <f aca="false">VLOOKUP($D76,contacts!$A:$F,4, 0)</f>
        <v>ON</v>
      </c>
      <c r="H76" s="5" t="str">
        <f aca="false">VLOOKUP($D76,contacts!$A:$F,5, 0)</f>
        <v>Canada</v>
      </c>
      <c r="I76" s="5" t="str">
        <f aca="false">VLOOKUP($D76,contacts!$A:$F,6, 0)</f>
        <v>M4M 1G3</v>
      </c>
      <c r="J76" s="5" t="s">
        <v>1184</v>
      </c>
      <c r="K76" s="5" t="s">
        <v>1185</v>
      </c>
      <c r="L76" s="5" t="s">
        <v>157</v>
      </c>
      <c r="M76" s="5" t="n">
        <v>1</v>
      </c>
      <c r="N76" s="43" t="n">
        <f aca="false">S76/1.13</f>
        <v>54165.0619469027</v>
      </c>
      <c r="O76" s="43" t="n">
        <f aca="false">M76*N76</f>
        <v>54165.0619469027</v>
      </c>
      <c r="P76" s="43"/>
      <c r="Q76" s="43"/>
      <c r="R76" s="43" t="n">
        <f aca="false">N76*0.13</f>
        <v>7041.45805309735</v>
      </c>
      <c r="S76" s="9" t="n">
        <v>61206.52</v>
      </c>
      <c r="T76" s="5" t="s">
        <v>155</v>
      </c>
    </row>
    <row r="77" customFormat="false" ht="13.8" hidden="false" customHeight="false" outlineLevel="0" collapsed="false">
      <c r="A77" s="5" t="s">
        <v>573</v>
      </c>
      <c r="B77" s="5" t="s">
        <v>571</v>
      </c>
      <c r="C77" s="5" t="s">
        <v>186</v>
      </c>
      <c r="D77" s="5" t="s">
        <v>186</v>
      </c>
      <c r="E77" s="5" t="str">
        <f aca="false">VLOOKUP($D77,contacts!$A:$F,2, 0)</f>
        <v>223 Dundas St E, Unit 402</v>
      </c>
      <c r="F77" s="5" t="str">
        <f aca="false">VLOOKUP($D77,contacts!$A:$F,3, 0)</f>
        <v>Mississauga</v>
      </c>
      <c r="G77" s="5" t="str">
        <f aca="false">VLOOKUP($D77,contacts!$A:$F,4, 0)</f>
        <v>ON</v>
      </c>
      <c r="H77" s="5" t="str">
        <f aca="false">VLOOKUP($D77,contacts!$A:$F,5, 0)</f>
        <v>Canada</v>
      </c>
      <c r="I77" s="5" t="str">
        <f aca="false">VLOOKUP($D77,contacts!$A:$F,6, 0)</f>
        <v>L5A 1X2</v>
      </c>
      <c r="J77" s="5" t="n">
        <v>4000</v>
      </c>
      <c r="K77" s="5" t="s">
        <v>1186</v>
      </c>
      <c r="L77" s="5" t="s">
        <v>187</v>
      </c>
      <c r="M77" s="5" t="n">
        <v>1</v>
      </c>
      <c r="N77" s="43" t="n">
        <f aca="false">S77/1.13</f>
        <v>36109.8407079646</v>
      </c>
      <c r="O77" s="43" t="n">
        <f aca="false">M77*N77</f>
        <v>36109.8407079646</v>
      </c>
      <c r="P77" s="43"/>
      <c r="Q77" s="43"/>
      <c r="R77" s="43" t="n">
        <f aca="false">N77*0.13</f>
        <v>4694.2792920354</v>
      </c>
      <c r="S77" s="9" t="n">
        <v>40804.12</v>
      </c>
      <c r="T77" s="5" t="s">
        <v>155</v>
      </c>
    </row>
    <row r="78" customFormat="false" ht="13.8" hidden="false" customHeight="false" outlineLevel="0" collapsed="false">
      <c r="A78" s="5" t="s">
        <v>575</v>
      </c>
      <c r="B78" s="5" t="s">
        <v>574</v>
      </c>
      <c r="C78" s="5" t="s">
        <v>160</v>
      </c>
      <c r="D78" s="5" t="s">
        <v>226</v>
      </c>
      <c r="E78" s="5" t="str">
        <f aca="false">VLOOKUP($D78,contacts!$A:$F,2, 0)</f>
        <v>845 Riverbend Rd</v>
      </c>
      <c r="F78" s="5" t="str">
        <f aca="false">VLOOKUP($D78,contacts!$A:$F,3, 0)</f>
        <v>Ottawa</v>
      </c>
      <c r="G78" s="5" t="str">
        <f aca="false">VLOOKUP($D78,contacts!$A:$F,4, 0)</f>
        <v>ON</v>
      </c>
      <c r="H78" s="5" t="str">
        <f aca="false">VLOOKUP($D78,contacts!$A:$F,5, 0)</f>
        <v>Canada</v>
      </c>
      <c r="I78" s="5" t="str">
        <f aca="false">VLOOKUP($D78,contacts!$A:$F,6, 0)</f>
        <v>K2C 3M1</v>
      </c>
      <c r="J78" s="5" t="s">
        <v>1184</v>
      </c>
      <c r="K78" s="5" t="s">
        <v>1185</v>
      </c>
      <c r="L78" s="5" t="s">
        <v>161</v>
      </c>
      <c r="M78" s="5" t="n">
        <v>1</v>
      </c>
      <c r="N78" s="43" t="n">
        <f aca="false">S78/1.13</f>
        <v>8463.33628318584</v>
      </c>
      <c r="O78" s="43" t="n">
        <f aca="false">M78*N78</f>
        <v>8463.33628318584</v>
      </c>
      <c r="P78" s="43"/>
      <c r="Q78" s="43"/>
      <c r="R78" s="43" t="n">
        <f aca="false">N78*0.13</f>
        <v>1100.23371681416</v>
      </c>
      <c r="S78" s="9" t="n">
        <v>9563.57</v>
      </c>
      <c r="T78" s="5" t="s">
        <v>155</v>
      </c>
    </row>
    <row r="79" customFormat="false" ht="13.8" hidden="false" customHeight="false" outlineLevel="0" collapsed="false">
      <c r="A79" s="5" t="s">
        <v>577</v>
      </c>
      <c r="B79" s="5" t="s">
        <v>576</v>
      </c>
      <c r="C79" s="5" t="s">
        <v>164</v>
      </c>
      <c r="D79" s="11" t="s">
        <v>167</v>
      </c>
      <c r="E79" s="5" t="str">
        <f aca="false">VLOOKUP($D79,contacts!$A:$F,2, 0)</f>
        <v>77 Bay St, Suite 2100</v>
      </c>
      <c r="F79" s="5" t="str">
        <f aca="false">VLOOKUP($D79,contacts!$A:$F,3, 0)</f>
        <v>Toronto</v>
      </c>
      <c r="G79" s="5" t="str">
        <f aca="false">VLOOKUP($D79,contacts!$A:$F,4, 0)</f>
        <v>ON</v>
      </c>
      <c r="H79" s="5" t="str">
        <f aca="false">VLOOKUP($D79,contacts!$A:$F,5, 0)</f>
        <v>Canada</v>
      </c>
      <c r="I79" s="5" t="str">
        <f aca="false">VLOOKUP($D79,contacts!$A:$F,6, 0)</f>
        <v>M5J 0A2</v>
      </c>
      <c r="J79" s="3" t="n">
        <v>4100</v>
      </c>
      <c r="K79" s="5" t="s">
        <v>1183</v>
      </c>
      <c r="L79" s="5" t="s">
        <v>165</v>
      </c>
      <c r="M79" s="5" t="n">
        <v>1</v>
      </c>
      <c r="N79" s="43" t="n">
        <f aca="false">S79/1.13</f>
        <v>721.398230088496</v>
      </c>
      <c r="O79" s="43" t="n">
        <f aca="false">M79*N79</f>
        <v>721.398230088496</v>
      </c>
      <c r="P79" s="43"/>
      <c r="Q79" s="43"/>
      <c r="R79" s="43" t="n">
        <f aca="false">N79*0.13</f>
        <v>93.7817699115044</v>
      </c>
      <c r="S79" s="9" t="n">
        <v>815.18</v>
      </c>
      <c r="T79" s="5" t="s">
        <v>155</v>
      </c>
    </row>
    <row r="80" customFormat="false" ht="13.8" hidden="false" customHeight="false" outlineLevel="0" collapsed="false">
      <c r="A80" s="5" t="s">
        <v>593</v>
      </c>
      <c r="B80" s="5" t="s">
        <v>592</v>
      </c>
      <c r="C80" s="5" t="s">
        <v>186</v>
      </c>
      <c r="D80" s="5" t="s">
        <v>186</v>
      </c>
      <c r="E80" s="5" t="str">
        <f aca="false">VLOOKUP($D80,contacts!$A:$F,2, 0)</f>
        <v>223 Dundas St E, Unit 402</v>
      </c>
      <c r="F80" s="5" t="str">
        <f aca="false">VLOOKUP($D80,contacts!$A:$F,3, 0)</f>
        <v>Mississauga</v>
      </c>
      <c r="G80" s="5" t="str">
        <f aca="false">VLOOKUP($D80,contacts!$A:$F,4, 0)</f>
        <v>ON</v>
      </c>
      <c r="H80" s="5" t="str">
        <f aca="false">VLOOKUP($D80,contacts!$A:$F,5, 0)</f>
        <v>Canada</v>
      </c>
      <c r="I80" s="5" t="str">
        <f aca="false">VLOOKUP($D80,contacts!$A:$F,6, 0)</f>
        <v>L5A 1X2</v>
      </c>
      <c r="J80" s="5" t="n">
        <v>4000</v>
      </c>
      <c r="K80" s="5" t="s">
        <v>1186</v>
      </c>
      <c r="L80" s="5" t="s">
        <v>187</v>
      </c>
      <c r="M80" s="5" t="n">
        <v>1</v>
      </c>
      <c r="N80" s="43" t="n">
        <f aca="false">S80/1.13</f>
        <v>57350.6548672566</v>
      </c>
      <c r="O80" s="43" t="n">
        <f aca="false">M80*N80</f>
        <v>57350.6548672566</v>
      </c>
      <c r="P80" s="43"/>
      <c r="Q80" s="43"/>
      <c r="R80" s="43" t="n">
        <f aca="false">N80*0.13</f>
        <v>7455.58513274336</v>
      </c>
      <c r="S80" s="9" t="n">
        <v>64806.24</v>
      </c>
      <c r="T80" s="5" t="s">
        <v>155</v>
      </c>
    </row>
    <row r="81" customFormat="false" ht="13.8" hidden="false" customHeight="false" outlineLevel="0" collapsed="false">
      <c r="A81" s="5" t="s">
        <v>594</v>
      </c>
      <c r="B81" s="5" t="s">
        <v>592</v>
      </c>
      <c r="C81" s="5" t="s">
        <v>208</v>
      </c>
      <c r="D81" s="5" t="s">
        <v>208</v>
      </c>
      <c r="E81" s="5" t="str">
        <f aca="false">VLOOKUP($D81,contacts!$A:$F,2, 0)</f>
        <v>1425 Industrial Pkwy N</v>
      </c>
      <c r="F81" s="5" t="str">
        <f aca="false">VLOOKUP($D81,contacts!$A:$F,3, 0)</f>
        <v>Milton</v>
      </c>
      <c r="G81" s="5" t="str">
        <f aca="false">VLOOKUP($D81,contacts!$A:$F,4, 0)</f>
        <v>ON</v>
      </c>
      <c r="H81" s="5" t="str">
        <f aca="false">VLOOKUP($D81,contacts!$A:$F,5, 0)</f>
        <v>Canada</v>
      </c>
      <c r="I81" s="5" t="str">
        <f aca="false">VLOOKUP($D81,contacts!$A:$F,6, 0)</f>
        <v>L9T 5A1</v>
      </c>
      <c r="J81" s="5" t="n">
        <v>4000</v>
      </c>
      <c r="K81" s="5" t="s">
        <v>1186</v>
      </c>
      <c r="L81" s="5" t="s">
        <v>209</v>
      </c>
      <c r="M81" s="5" t="n">
        <v>1</v>
      </c>
      <c r="N81" s="43" t="n">
        <f aca="false">S81/1.13</f>
        <v>38232.9646017699</v>
      </c>
      <c r="O81" s="43" t="n">
        <f aca="false">M81*N81</f>
        <v>38232.9646017699</v>
      </c>
      <c r="P81" s="43"/>
      <c r="Q81" s="43"/>
      <c r="R81" s="43" t="n">
        <f aca="false">N81*0.13</f>
        <v>4970.28539823009</v>
      </c>
      <c r="S81" s="9" t="n">
        <v>43203.25</v>
      </c>
      <c r="T81" s="5" t="s">
        <v>155</v>
      </c>
    </row>
    <row r="82" customFormat="false" ht="13.8" hidden="false" customHeight="false" outlineLevel="0" collapsed="false">
      <c r="A82" s="5" t="s">
        <v>596</v>
      </c>
      <c r="B82" s="5" t="s">
        <v>595</v>
      </c>
      <c r="C82" s="5" t="s">
        <v>160</v>
      </c>
      <c r="D82" s="11" t="s">
        <v>597</v>
      </c>
      <c r="E82" s="5" t="str">
        <f aca="false">VLOOKUP($D82,contacts!$A:$F,2, 0)</f>
        <v>34 Mapleview Dr W</v>
      </c>
      <c r="F82" s="5" t="str">
        <f aca="false">VLOOKUP($D82,contacts!$A:$F,3, 0)</f>
        <v>Barrie</v>
      </c>
      <c r="G82" s="5" t="str">
        <f aca="false">VLOOKUP($D82,contacts!$A:$F,4, 0)</f>
        <v>ON</v>
      </c>
      <c r="H82" s="5" t="str">
        <f aca="false">VLOOKUP($D82,contacts!$A:$F,5, 0)</f>
        <v>Canada</v>
      </c>
      <c r="I82" s="5" t="str">
        <f aca="false">VLOOKUP($D82,contacts!$A:$F,6, 0)</f>
        <v>L4N 9H6</v>
      </c>
      <c r="J82" s="5" t="s">
        <v>1184</v>
      </c>
      <c r="K82" s="5" t="s">
        <v>1185</v>
      </c>
      <c r="L82" s="5" t="s">
        <v>161</v>
      </c>
      <c r="M82" s="5" t="n">
        <v>1</v>
      </c>
      <c r="N82" s="43" t="n">
        <f aca="false">S82/1.13</f>
        <v>8772.12389380531</v>
      </c>
      <c r="O82" s="43" t="n">
        <f aca="false">M82*N82</f>
        <v>8772.12389380531</v>
      </c>
      <c r="P82" s="43"/>
      <c r="Q82" s="43"/>
      <c r="R82" s="43" t="n">
        <f aca="false">N82*0.13</f>
        <v>1140.37610619469</v>
      </c>
      <c r="S82" s="9" t="n">
        <v>9912.5</v>
      </c>
      <c r="T82" s="5" t="s">
        <v>155</v>
      </c>
    </row>
    <row r="83" customFormat="false" ht="13.8" hidden="false" customHeight="false" outlineLevel="0" collapsed="false">
      <c r="A83" s="5" t="s">
        <v>612</v>
      </c>
      <c r="B83" s="5" t="s">
        <v>611</v>
      </c>
      <c r="C83" s="5" t="s">
        <v>208</v>
      </c>
      <c r="D83" s="5" t="s">
        <v>208</v>
      </c>
      <c r="E83" s="5" t="str">
        <f aca="false">VLOOKUP($D83,contacts!$A:$F,2, 0)</f>
        <v>1425 Industrial Pkwy N</v>
      </c>
      <c r="F83" s="5" t="str">
        <f aca="false">VLOOKUP($D83,contacts!$A:$F,3, 0)</f>
        <v>Milton</v>
      </c>
      <c r="G83" s="5" t="str">
        <f aca="false">VLOOKUP($D83,contacts!$A:$F,4, 0)</f>
        <v>ON</v>
      </c>
      <c r="H83" s="5" t="str">
        <f aca="false">VLOOKUP($D83,contacts!$A:$F,5, 0)</f>
        <v>Canada</v>
      </c>
      <c r="I83" s="5" t="str">
        <f aca="false">VLOOKUP($D83,contacts!$A:$F,6, 0)</f>
        <v>L9T 5A1</v>
      </c>
      <c r="J83" s="5" t="n">
        <v>4000</v>
      </c>
      <c r="K83" s="5" t="s">
        <v>1186</v>
      </c>
      <c r="L83" s="5" t="s">
        <v>209</v>
      </c>
      <c r="M83" s="5" t="n">
        <v>1</v>
      </c>
      <c r="N83" s="43" t="n">
        <f aca="false">S83/1.13</f>
        <v>58572.4690265487</v>
      </c>
      <c r="O83" s="43" t="n">
        <f aca="false">M83*N83</f>
        <v>58572.4690265487</v>
      </c>
      <c r="P83" s="43"/>
      <c r="Q83" s="43"/>
      <c r="R83" s="43" t="n">
        <f aca="false">N83*0.13</f>
        <v>7614.42097345133</v>
      </c>
      <c r="S83" s="9" t="n">
        <v>66186.89</v>
      </c>
      <c r="T83" s="5" t="s">
        <v>155</v>
      </c>
    </row>
    <row r="84" customFormat="false" ht="13.8" hidden="false" customHeight="false" outlineLevel="0" collapsed="false">
      <c r="A84" s="5" t="s">
        <v>613</v>
      </c>
      <c r="B84" s="5" t="s">
        <v>611</v>
      </c>
      <c r="C84" s="5" t="s">
        <v>226</v>
      </c>
      <c r="D84" s="5" t="s">
        <v>226</v>
      </c>
      <c r="E84" s="5" t="str">
        <f aca="false">VLOOKUP($D84,contacts!$A:$F,2, 0)</f>
        <v>845 Riverbend Rd</v>
      </c>
      <c r="F84" s="5" t="str">
        <f aca="false">VLOOKUP($D84,contacts!$A:$F,3, 0)</f>
        <v>Ottawa</v>
      </c>
      <c r="G84" s="5" t="str">
        <f aca="false">VLOOKUP($D84,contacts!$A:$F,4, 0)</f>
        <v>ON</v>
      </c>
      <c r="H84" s="5" t="str">
        <f aca="false">VLOOKUP($D84,contacts!$A:$F,5, 0)</f>
        <v>Canada</v>
      </c>
      <c r="I84" s="5" t="str">
        <f aca="false">VLOOKUP($D84,contacts!$A:$F,6, 0)</f>
        <v>K2C 3M1</v>
      </c>
      <c r="J84" s="5" t="s">
        <v>1184</v>
      </c>
      <c r="K84" s="5" t="s">
        <v>1185</v>
      </c>
      <c r="L84" s="5" t="s">
        <v>227</v>
      </c>
      <c r="M84" s="5" t="n">
        <v>1</v>
      </c>
      <c r="N84" s="43" t="n">
        <f aca="false">S84/1.13</f>
        <v>39048.5398230089</v>
      </c>
      <c r="O84" s="43" t="n">
        <f aca="false">M84*N84</f>
        <v>39048.5398230089</v>
      </c>
      <c r="P84" s="43"/>
      <c r="Q84" s="43"/>
      <c r="R84" s="43" t="n">
        <f aca="false">N84*0.13</f>
        <v>5076.31017699115</v>
      </c>
      <c r="S84" s="9" t="n">
        <v>44124.85</v>
      </c>
      <c r="T84" s="5" t="s">
        <v>155</v>
      </c>
    </row>
    <row r="85" customFormat="false" ht="13.8" hidden="false" customHeight="false" outlineLevel="0" collapsed="false">
      <c r="A85" s="5" t="s">
        <v>615</v>
      </c>
      <c r="B85" s="5" t="s">
        <v>614</v>
      </c>
      <c r="C85" s="5" t="s">
        <v>160</v>
      </c>
      <c r="D85" s="5" t="s">
        <v>226</v>
      </c>
      <c r="E85" s="5" t="str">
        <f aca="false">VLOOKUP($D85,contacts!$A:$F,2, 0)</f>
        <v>845 Riverbend Rd</v>
      </c>
      <c r="F85" s="5" t="str">
        <f aca="false">VLOOKUP($D85,contacts!$A:$F,3, 0)</f>
        <v>Ottawa</v>
      </c>
      <c r="G85" s="5" t="str">
        <f aca="false">VLOOKUP($D85,contacts!$A:$F,4, 0)</f>
        <v>ON</v>
      </c>
      <c r="H85" s="5" t="str">
        <f aca="false">VLOOKUP($D85,contacts!$A:$F,5, 0)</f>
        <v>Canada</v>
      </c>
      <c r="I85" s="5" t="str">
        <f aca="false">VLOOKUP($D85,contacts!$A:$F,6, 0)</f>
        <v>K2C 3M1</v>
      </c>
      <c r="J85" s="5" t="s">
        <v>1184</v>
      </c>
      <c r="K85" s="5" t="s">
        <v>1185</v>
      </c>
      <c r="L85" s="5" t="s">
        <v>161</v>
      </c>
      <c r="M85" s="5" t="n">
        <v>1</v>
      </c>
      <c r="N85" s="43" t="n">
        <f aca="false">S85/1.13</f>
        <v>9053.77876106195</v>
      </c>
      <c r="O85" s="43" t="n">
        <f aca="false">M85*N85</f>
        <v>9053.77876106195</v>
      </c>
      <c r="P85" s="43"/>
      <c r="Q85" s="43"/>
      <c r="R85" s="43" t="n">
        <f aca="false">N85*0.13</f>
        <v>1176.99123893805</v>
      </c>
      <c r="S85" s="9" t="n">
        <v>10230.77</v>
      </c>
      <c r="T85" s="5" t="s">
        <v>155</v>
      </c>
    </row>
    <row r="86" customFormat="false" ht="13.8" hidden="false" customHeight="false" outlineLevel="0" collapsed="false">
      <c r="A86" s="5" t="s">
        <v>636</v>
      </c>
      <c r="B86" s="5" t="s">
        <v>635</v>
      </c>
      <c r="C86" s="5" t="s">
        <v>226</v>
      </c>
      <c r="D86" s="5" t="s">
        <v>226</v>
      </c>
      <c r="E86" s="5" t="str">
        <f aca="false">VLOOKUP($D86,contacts!$A:$F,2, 0)</f>
        <v>845 Riverbend Rd</v>
      </c>
      <c r="F86" s="5" t="str">
        <f aca="false">VLOOKUP($D86,contacts!$A:$F,3, 0)</f>
        <v>Ottawa</v>
      </c>
      <c r="G86" s="5" t="str">
        <f aca="false">VLOOKUP($D86,contacts!$A:$F,4, 0)</f>
        <v>ON</v>
      </c>
      <c r="H86" s="5" t="str">
        <f aca="false">VLOOKUP($D86,contacts!$A:$F,5, 0)</f>
        <v>Canada</v>
      </c>
      <c r="I86" s="5" t="str">
        <f aca="false">VLOOKUP($D86,contacts!$A:$F,6, 0)</f>
        <v>K2C 3M1</v>
      </c>
      <c r="J86" s="5" t="s">
        <v>1184</v>
      </c>
      <c r="K86" s="5" t="s">
        <v>1185</v>
      </c>
      <c r="L86" s="5" t="s">
        <v>227</v>
      </c>
      <c r="M86" s="5" t="n">
        <v>1</v>
      </c>
      <c r="N86" s="43" t="n">
        <f aca="false">S86/1.13</f>
        <v>62171.0973451327</v>
      </c>
      <c r="O86" s="43" t="n">
        <f aca="false">M86*N86</f>
        <v>62171.0973451327</v>
      </c>
      <c r="P86" s="43"/>
      <c r="Q86" s="43"/>
      <c r="R86" s="43" t="n">
        <f aca="false">N86*0.13</f>
        <v>8082.24265486726</v>
      </c>
      <c r="S86" s="9" t="n">
        <v>70253.34</v>
      </c>
      <c r="T86" s="5" t="s">
        <v>155</v>
      </c>
    </row>
    <row r="87" customFormat="false" ht="13.8" hidden="false" customHeight="false" outlineLevel="0" collapsed="false">
      <c r="A87" s="5" t="s">
        <v>637</v>
      </c>
      <c r="B87" s="5" t="s">
        <v>635</v>
      </c>
      <c r="C87" s="5" t="s">
        <v>152</v>
      </c>
      <c r="D87" s="5" t="s">
        <v>152</v>
      </c>
      <c r="E87" s="5" t="str">
        <f aca="false">VLOOKUP($D87,contacts!$A:$F,2, 0)</f>
        <v>120 King St W, Suite 1500</v>
      </c>
      <c r="F87" s="5" t="str">
        <f aca="false">VLOOKUP($D87,contacts!$A:$F,3, 0)</f>
        <v>Toronto</v>
      </c>
      <c r="G87" s="5" t="str">
        <f aca="false">VLOOKUP($D87,contacts!$A:$F,4, 0)</f>
        <v>ON</v>
      </c>
      <c r="H87" s="5" t="str">
        <f aca="false">VLOOKUP($D87,contacts!$A:$F,5, 0)</f>
        <v>Canada</v>
      </c>
      <c r="I87" s="5" t="str">
        <f aca="false">VLOOKUP($D87,contacts!$A:$F,6, 0)</f>
        <v>M5H 1J9</v>
      </c>
      <c r="J87" s="5" t="n">
        <v>4000</v>
      </c>
      <c r="K87" s="5" t="s">
        <v>1186</v>
      </c>
      <c r="L87" s="5" t="s">
        <v>153</v>
      </c>
      <c r="M87" s="5" t="n">
        <v>1</v>
      </c>
      <c r="N87" s="43" t="n">
        <f aca="false">S87/1.13</f>
        <v>41447.7168141593</v>
      </c>
      <c r="O87" s="43" t="n">
        <f aca="false">M87*N87</f>
        <v>41447.7168141593</v>
      </c>
      <c r="P87" s="43"/>
      <c r="Q87" s="43"/>
      <c r="R87" s="43" t="n">
        <f aca="false">N87*0.13</f>
        <v>5388.20318584071</v>
      </c>
      <c r="S87" s="9" t="n">
        <v>46835.92</v>
      </c>
      <c r="T87" s="5" t="s">
        <v>155</v>
      </c>
    </row>
    <row r="88" customFormat="false" ht="13.8" hidden="false" customHeight="false" outlineLevel="0" collapsed="false">
      <c r="A88" s="5" t="s">
        <v>639</v>
      </c>
      <c r="B88" s="5" t="s">
        <v>638</v>
      </c>
      <c r="C88" s="5" t="s">
        <v>160</v>
      </c>
      <c r="D88" s="11" t="s">
        <v>597</v>
      </c>
      <c r="E88" s="5" t="str">
        <f aca="false">VLOOKUP($D88,contacts!$A:$F,2, 0)</f>
        <v>34 Mapleview Dr W</v>
      </c>
      <c r="F88" s="5" t="str">
        <f aca="false">VLOOKUP($D88,contacts!$A:$F,3, 0)</f>
        <v>Barrie</v>
      </c>
      <c r="G88" s="5" t="str">
        <f aca="false">VLOOKUP($D88,contacts!$A:$F,4, 0)</f>
        <v>ON</v>
      </c>
      <c r="H88" s="5" t="str">
        <f aca="false">VLOOKUP($D88,contacts!$A:$F,5, 0)</f>
        <v>Canada</v>
      </c>
      <c r="I88" s="5" t="str">
        <f aca="false">VLOOKUP($D88,contacts!$A:$F,6, 0)</f>
        <v>L4N 9H6</v>
      </c>
      <c r="J88" s="5" t="s">
        <v>1184</v>
      </c>
      <c r="K88" s="5" t="s">
        <v>1185</v>
      </c>
      <c r="L88" s="5" t="s">
        <v>161</v>
      </c>
      <c r="M88" s="5" t="n">
        <v>1</v>
      </c>
      <c r="N88" s="43" t="n">
        <f aca="false">S88/1.13</f>
        <v>9183.99115044248</v>
      </c>
      <c r="O88" s="43" t="n">
        <f aca="false">M88*N88</f>
        <v>9183.99115044248</v>
      </c>
      <c r="P88" s="43"/>
      <c r="Q88" s="43"/>
      <c r="R88" s="43" t="n">
        <f aca="false">N88*0.13</f>
        <v>1193.91884955752</v>
      </c>
      <c r="S88" s="9" t="n">
        <v>10377.91</v>
      </c>
      <c r="T88" s="5" t="s">
        <v>155</v>
      </c>
    </row>
    <row r="89" customFormat="false" ht="13.8" hidden="false" customHeight="false" outlineLevel="0" collapsed="false">
      <c r="A89" s="5" t="s">
        <v>641</v>
      </c>
      <c r="B89" s="5" t="s">
        <v>640</v>
      </c>
      <c r="C89" s="5" t="s">
        <v>164</v>
      </c>
      <c r="D89" s="11" t="s">
        <v>167</v>
      </c>
      <c r="E89" s="5" t="str">
        <f aca="false">VLOOKUP($D89,contacts!$A:$F,2, 0)</f>
        <v>77 Bay St, Suite 2100</v>
      </c>
      <c r="F89" s="5" t="str">
        <f aca="false">VLOOKUP($D89,contacts!$A:$F,3, 0)</f>
        <v>Toronto</v>
      </c>
      <c r="G89" s="5" t="str">
        <f aca="false">VLOOKUP($D89,contacts!$A:$F,4, 0)</f>
        <v>ON</v>
      </c>
      <c r="H89" s="5" t="str">
        <f aca="false">VLOOKUP($D89,contacts!$A:$F,5, 0)</f>
        <v>Canada</v>
      </c>
      <c r="I89" s="5" t="str">
        <f aca="false">VLOOKUP($D89,contacts!$A:$F,6, 0)</f>
        <v>M5J 0A2</v>
      </c>
      <c r="J89" s="3" t="n">
        <v>4100</v>
      </c>
      <c r="K89" s="5" t="s">
        <v>1183</v>
      </c>
      <c r="L89" s="5" t="s">
        <v>165</v>
      </c>
      <c r="M89" s="5" t="n">
        <v>1</v>
      </c>
      <c r="N89" s="43" t="n">
        <f aca="false">S89/1.13</f>
        <v>950.725663716814</v>
      </c>
      <c r="O89" s="43" t="n">
        <f aca="false">M89*N89</f>
        <v>950.725663716814</v>
      </c>
      <c r="P89" s="43"/>
      <c r="Q89" s="43"/>
      <c r="R89" s="43" t="n">
        <f aca="false">N89*0.13</f>
        <v>123.594336283186</v>
      </c>
      <c r="S89" s="9" t="n">
        <v>1074.32</v>
      </c>
      <c r="T89" s="5" t="s">
        <v>155</v>
      </c>
    </row>
    <row r="90" customFormat="false" ht="13.8" hidden="false" customHeight="false" outlineLevel="0" collapsed="false">
      <c r="A90" s="5" t="s">
        <v>656</v>
      </c>
      <c r="B90" s="5" t="s">
        <v>655</v>
      </c>
      <c r="C90" s="5" t="s">
        <v>179</v>
      </c>
      <c r="D90" s="5" t="s">
        <v>182</v>
      </c>
      <c r="E90" s="5" t="str">
        <f aca="false">VLOOKUP($D90,contacts!$A:$F,2, 0)</f>
        <v>150 Elgin St, 7th Floor</v>
      </c>
      <c r="F90" s="5" t="str">
        <f aca="false">VLOOKUP($D90,contacts!$A:$F,3, 0)</f>
        <v>Ottawa</v>
      </c>
      <c r="G90" s="5" t="str">
        <f aca="false">VLOOKUP($D90,contacts!$A:$F,4, 0)</f>
        <v>ON</v>
      </c>
      <c r="H90" s="5" t="str">
        <f aca="false">VLOOKUP($D90,contacts!$A:$F,5, 0)</f>
        <v>Canada</v>
      </c>
      <c r="I90" s="5" t="str">
        <f aca="false">VLOOKUP($D90,contacts!$A:$F,6, 0)</f>
        <v>K2P 1L4</v>
      </c>
      <c r="J90" s="5" t="s">
        <v>1184</v>
      </c>
      <c r="K90" s="5" t="s">
        <v>1185</v>
      </c>
      <c r="L90" s="5" t="s">
        <v>180</v>
      </c>
      <c r="M90" s="5" t="n">
        <v>1</v>
      </c>
      <c r="N90" s="43" t="n">
        <f aca="false">S90/1.13</f>
        <v>26548.0796460177</v>
      </c>
      <c r="O90" s="43" t="n">
        <f aca="false">M90*N90</f>
        <v>26548.0796460177</v>
      </c>
      <c r="P90" s="43"/>
      <c r="Q90" s="43"/>
      <c r="R90" s="43" t="n">
        <f aca="false">N90*0.13</f>
        <v>3451.2503539823</v>
      </c>
      <c r="S90" s="9" t="n">
        <v>29999.33</v>
      </c>
      <c r="T90" s="5" t="s">
        <v>183</v>
      </c>
    </row>
    <row r="91" customFormat="false" ht="13.8" hidden="false" customHeight="false" outlineLevel="0" collapsed="false">
      <c r="A91" s="5" t="s">
        <v>658</v>
      </c>
      <c r="B91" s="5" t="s">
        <v>657</v>
      </c>
      <c r="C91" s="5" t="s">
        <v>152</v>
      </c>
      <c r="D91" s="5" t="s">
        <v>152</v>
      </c>
      <c r="E91" s="5" t="str">
        <f aca="false">VLOOKUP($D91,contacts!$A:$F,2, 0)</f>
        <v>120 King St W, Suite 1500</v>
      </c>
      <c r="F91" s="5" t="str">
        <f aca="false">VLOOKUP($D91,contacts!$A:$F,3, 0)</f>
        <v>Toronto</v>
      </c>
      <c r="G91" s="5" t="str">
        <f aca="false">VLOOKUP($D91,contacts!$A:$F,4, 0)</f>
        <v>ON</v>
      </c>
      <c r="H91" s="5" t="str">
        <f aca="false">VLOOKUP($D91,contacts!$A:$F,5, 0)</f>
        <v>Canada</v>
      </c>
      <c r="I91" s="5" t="str">
        <f aca="false">VLOOKUP($D91,contacts!$A:$F,6, 0)</f>
        <v>M5H 1J9</v>
      </c>
      <c r="J91" s="5" t="n">
        <v>4000</v>
      </c>
      <c r="K91" s="5" t="s">
        <v>1186</v>
      </c>
      <c r="L91" s="5" t="s">
        <v>153</v>
      </c>
      <c r="M91" s="5" t="n">
        <v>1</v>
      </c>
      <c r="N91" s="43" t="n">
        <f aca="false">S91/1.13</f>
        <v>61989.8672566372</v>
      </c>
      <c r="O91" s="43" t="n">
        <f aca="false">M91*N91</f>
        <v>61989.8672566372</v>
      </c>
      <c r="P91" s="43"/>
      <c r="Q91" s="43"/>
      <c r="R91" s="43" t="n">
        <f aca="false">N91*0.13</f>
        <v>8058.68274336283</v>
      </c>
      <c r="S91" s="9" t="n">
        <v>70048.55</v>
      </c>
      <c r="T91" s="5" t="s">
        <v>155</v>
      </c>
    </row>
    <row r="92" customFormat="false" ht="13.8" hidden="false" customHeight="false" outlineLevel="0" collapsed="false">
      <c r="A92" s="5" t="s">
        <v>659</v>
      </c>
      <c r="B92" s="5" t="s">
        <v>657</v>
      </c>
      <c r="C92" s="5" t="s">
        <v>156</v>
      </c>
      <c r="D92" s="5" t="s">
        <v>156</v>
      </c>
      <c r="E92" s="5" t="str">
        <f aca="false">VLOOKUP($D92,contacts!$A:$F,2, 0)</f>
        <v>610 Queen St E, Suite 305</v>
      </c>
      <c r="F92" s="5" t="str">
        <f aca="false">VLOOKUP($D92,contacts!$A:$F,3, 0)</f>
        <v>Toronto</v>
      </c>
      <c r="G92" s="5" t="str">
        <f aca="false">VLOOKUP($D92,contacts!$A:$F,4, 0)</f>
        <v>ON</v>
      </c>
      <c r="H92" s="5" t="str">
        <f aca="false">VLOOKUP($D92,contacts!$A:$F,5, 0)</f>
        <v>Canada</v>
      </c>
      <c r="I92" s="5" t="str">
        <f aca="false">VLOOKUP($D92,contacts!$A:$F,6, 0)</f>
        <v>M4M 1G3</v>
      </c>
      <c r="J92" s="5" t="s">
        <v>1184</v>
      </c>
      <c r="K92" s="5" t="s">
        <v>1185</v>
      </c>
      <c r="L92" s="5" t="s">
        <v>157</v>
      </c>
      <c r="M92" s="5" t="n">
        <v>1</v>
      </c>
      <c r="N92" s="43" t="n">
        <f aca="false">S92/1.13</f>
        <v>41326.8672566372</v>
      </c>
      <c r="O92" s="43" t="n">
        <f aca="false">M92*N92</f>
        <v>41326.8672566372</v>
      </c>
      <c r="P92" s="43"/>
      <c r="Q92" s="43"/>
      <c r="R92" s="43" t="n">
        <f aca="false">N92*0.13</f>
        <v>5372.49274336283</v>
      </c>
      <c r="S92" s="9" t="n">
        <v>46699.36</v>
      </c>
      <c r="T92" s="5" t="s">
        <v>155</v>
      </c>
    </row>
    <row r="93" customFormat="false" ht="13.8" hidden="false" customHeight="false" outlineLevel="0" collapsed="false">
      <c r="A93" s="5" t="s">
        <v>661</v>
      </c>
      <c r="B93" s="5" t="s">
        <v>660</v>
      </c>
      <c r="C93" s="5" t="s">
        <v>160</v>
      </c>
      <c r="D93" s="5" t="s">
        <v>226</v>
      </c>
      <c r="E93" s="5" t="str">
        <f aca="false">VLOOKUP($D93,contacts!$A:$F,2, 0)</f>
        <v>845 Riverbend Rd</v>
      </c>
      <c r="F93" s="5" t="str">
        <f aca="false">VLOOKUP($D93,contacts!$A:$F,3, 0)</f>
        <v>Ottawa</v>
      </c>
      <c r="G93" s="5" t="str">
        <f aca="false">VLOOKUP($D93,contacts!$A:$F,4, 0)</f>
        <v>ON</v>
      </c>
      <c r="H93" s="5" t="str">
        <f aca="false">VLOOKUP($D93,contacts!$A:$F,5, 0)</f>
        <v>Canada</v>
      </c>
      <c r="I93" s="5" t="str">
        <f aca="false">VLOOKUP($D93,contacts!$A:$F,6, 0)</f>
        <v>K2C 3M1</v>
      </c>
      <c r="J93" s="5" t="s">
        <v>1184</v>
      </c>
      <c r="K93" s="5" t="s">
        <v>1185</v>
      </c>
      <c r="L93" s="5" t="s">
        <v>161</v>
      </c>
      <c r="M93" s="5" t="n">
        <v>1</v>
      </c>
      <c r="N93" s="43" t="n">
        <f aca="false">S93/1.13</f>
        <v>9404.46902654867</v>
      </c>
      <c r="O93" s="43" t="n">
        <f aca="false">M93*N93</f>
        <v>9404.46902654867</v>
      </c>
      <c r="P93" s="43"/>
      <c r="Q93" s="43"/>
      <c r="R93" s="43" t="n">
        <f aca="false">N93*0.13</f>
        <v>1222.58097345133</v>
      </c>
      <c r="S93" s="9" t="n">
        <v>10627.05</v>
      </c>
      <c r="T93" s="5" t="s">
        <v>155</v>
      </c>
    </row>
    <row r="94" customFormat="false" ht="13.8" hidden="false" customHeight="false" outlineLevel="0" collapsed="false">
      <c r="A94" s="5" t="s">
        <v>676</v>
      </c>
      <c r="B94" s="5" t="s">
        <v>675</v>
      </c>
      <c r="C94" s="5" t="s">
        <v>156</v>
      </c>
      <c r="D94" s="5" t="s">
        <v>156</v>
      </c>
      <c r="E94" s="5" t="str">
        <f aca="false">VLOOKUP($D94,contacts!$A:$F,2, 0)</f>
        <v>610 Queen St E, Suite 305</v>
      </c>
      <c r="F94" s="5" t="str">
        <f aca="false">VLOOKUP($D94,contacts!$A:$F,3, 0)</f>
        <v>Toronto</v>
      </c>
      <c r="G94" s="5" t="str">
        <f aca="false">VLOOKUP($D94,contacts!$A:$F,4, 0)</f>
        <v>ON</v>
      </c>
      <c r="H94" s="5" t="str">
        <f aca="false">VLOOKUP($D94,contacts!$A:$F,5, 0)</f>
        <v>Canada</v>
      </c>
      <c r="I94" s="5" t="str">
        <f aca="false">VLOOKUP($D94,contacts!$A:$F,6, 0)</f>
        <v>M4M 1G3</v>
      </c>
      <c r="J94" s="5" t="s">
        <v>1184</v>
      </c>
      <c r="K94" s="5" t="s">
        <v>1185</v>
      </c>
      <c r="L94" s="5" t="s">
        <v>157</v>
      </c>
      <c r="M94" s="5" t="n">
        <v>1</v>
      </c>
      <c r="N94" s="43" t="n">
        <f aca="false">S94/1.13</f>
        <v>62640.0884955752</v>
      </c>
      <c r="O94" s="43" t="n">
        <f aca="false">M94*N94</f>
        <v>62640.0884955752</v>
      </c>
      <c r="P94" s="43"/>
      <c r="Q94" s="43"/>
      <c r="R94" s="43" t="n">
        <f aca="false">N94*0.13</f>
        <v>8143.21150442478</v>
      </c>
      <c r="S94" s="9" t="n">
        <v>70783.3</v>
      </c>
      <c r="T94" s="5" t="s">
        <v>155</v>
      </c>
    </row>
    <row r="95" customFormat="false" ht="13.8" hidden="false" customHeight="false" outlineLevel="0" collapsed="false">
      <c r="A95" s="5" t="s">
        <v>677</v>
      </c>
      <c r="B95" s="5" t="s">
        <v>675</v>
      </c>
      <c r="C95" s="5" t="s">
        <v>186</v>
      </c>
      <c r="D95" s="5" t="s">
        <v>186</v>
      </c>
      <c r="E95" s="5" t="str">
        <f aca="false">VLOOKUP($D95,contacts!$A:$F,2, 0)</f>
        <v>223 Dundas St E, Unit 402</v>
      </c>
      <c r="F95" s="5" t="str">
        <f aca="false">VLOOKUP($D95,contacts!$A:$F,3, 0)</f>
        <v>Mississauga</v>
      </c>
      <c r="G95" s="5" t="str">
        <f aca="false">VLOOKUP($D95,contacts!$A:$F,4, 0)</f>
        <v>ON</v>
      </c>
      <c r="H95" s="5" t="str">
        <f aca="false">VLOOKUP($D95,contacts!$A:$F,5, 0)</f>
        <v>Canada</v>
      </c>
      <c r="I95" s="5" t="str">
        <f aca="false">VLOOKUP($D95,contacts!$A:$F,6, 0)</f>
        <v>L5A 1X2</v>
      </c>
      <c r="J95" s="5" t="s">
        <v>1184</v>
      </c>
      <c r="K95" s="5" t="s">
        <v>1185</v>
      </c>
      <c r="L95" s="5" t="s">
        <v>187</v>
      </c>
      <c r="M95" s="5" t="n">
        <v>1</v>
      </c>
      <c r="N95" s="43" t="n">
        <f aca="false">S95/1.13</f>
        <v>41759.8672566372</v>
      </c>
      <c r="O95" s="43" t="n">
        <f aca="false">M95*N95</f>
        <v>41759.8672566372</v>
      </c>
      <c r="P95" s="43"/>
      <c r="Q95" s="43"/>
      <c r="R95" s="43" t="n">
        <f aca="false">N95*0.13</f>
        <v>5428.78274336283</v>
      </c>
      <c r="S95" s="9" t="n">
        <v>47188.65</v>
      </c>
      <c r="T95" s="5" t="s">
        <v>155</v>
      </c>
    </row>
    <row r="96" customFormat="false" ht="13.8" hidden="false" customHeight="false" outlineLevel="0" collapsed="false">
      <c r="A96" s="5" t="s">
        <v>679</v>
      </c>
      <c r="B96" s="5" t="s">
        <v>678</v>
      </c>
      <c r="C96" s="5" t="s">
        <v>160</v>
      </c>
      <c r="D96" s="11" t="s">
        <v>597</v>
      </c>
      <c r="E96" s="5" t="str">
        <f aca="false">VLOOKUP($D96,contacts!$A:$F,2, 0)</f>
        <v>34 Mapleview Dr W</v>
      </c>
      <c r="F96" s="5" t="str">
        <f aca="false">VLOOKUP($D96,contacts!$A:$F,3, 0)</f>
        <v>Barrie</v>
      </c>
      <c r="G96" s="5" t="str">
        <f aca="false">VLOOKUP($D96,contacts!$A:$F,4, 0)</f>
        <v>ON</v>
      </c>
      <c r="H96" s="5" t="str">
        <f aca="false">VLOOKUP($D96,contacts!$A:$F,5, 0)</f>
        <v>Canada</v>
      </c>
      <c r="I96" s="5" t="str">
        <f aca="false">VLOOKUP($D96,contacts!$A:$F,6, 0)</f>
        <v>L4N 9H6</v>
      </c>
      <c r="J96" s="5" t="s">
        <v>1184</v>
      </c>
      <c r="K96" s="5" t="s">
        <v>1185</v>
      </c>
      <c r="L96" s="5" t="s">
        <v>161</v>
      </c>
      <c r="M96" s="5" t="n">
        <v>1</v>
      </c>
      <c r="N96" s="43" t="n">
        <f aca="false">S96/1.13</f>
        <v>9759.38938053097</v>
      </c>
      <c r="O96" s="43" t="n">
        <f aca="false">M96*N96</f>
        <v>9759.38938053097</v>
      </c>
      <c r="P96" s="43"/>
      <c r="Q96" s="43"/>
      <c r="R96" s="43" t="n">
        <f aca="false">N96*0.13</f>
        <v>1268.72061946903</v>
      </c>
      <c r="S96" s="9" t="n">
        <v>11028.11</v>
      </c>
      <c r="T96" s="5" t="s">
        <v>155</v>
      </c>
    </row>
    <row r="97" customFormat="false" ht="13.8" hidden="false" customHeight="false" outlineLevel="0" collapsed="false">
      <c r="A97" s="5" t="s">
        <v>697</v>
      </c>
      <c r="B97" s="5" t="s">
        <v>696</v>
      </c>
      <c r="C97" s="5" t="s">
        <v>186</v>
      </c>
      <c r="D97" s="5" t="s">
        <v>186</v>
      </c>
      <c r="E97" s="5" t="str">
        <f aca="false">VLOOKUP($D97,contacts!$A:$F,2, 0)</f>
        <v>223 Dundas St E, Unit 402</v>
      </c>
      <c r="F97" s="5" t="str">
        <f aca="false">VLOOKUP($D97,contacts!$A:$F,3, 0)</f>
        <v>Mississauga</v>
      </c>
      <c r="G97" s="5" t="str">
        <f aca="false">VLOOKUP($D97,contacts!$A:$F,4, 0)</f>
        <v>ON</v>
      </c>
      <c r="H97" s="5" t="str">
        <f aca="false">VLOOKUP($D97,contacts!$A:$F,5, 0)</f>
        <v>Canada</v>
      </c>
      <c r="I97" s="5" t="str">
        <f aca="false">VLOOKUP($D97,contacts!$A:$F,6, 0)</f>
        <v>L5A 1X2</v>
      </c>
      <c r="J97" s="5" t="s">
        <v>1184</v>
      </c>
      <c r="K97" s="5" t="s">
        <v>1185</v>
      </c>
      <c r="L97" s="5" t="s">
        <v>187</v>
      </c>
      <c r="M97" s="5" t="n">
        <v>1</v>
      </c>
      <c r="N97" s="43" t="n">
        <f aca="false">S97/1.13</f>
        <v>67301.7522123894</v>
      </c>
      <c r="O97" s="43" t="n">
        <f aca="false">M97*N97</f>
        <v>67301.7522123894</v>
      </c>
      <c r="P97" s="43"/>
      <c r="Q97" s="43"/>
      <c r="R97" s="43" t="n">
        <f aca="false">N97*0.13</f>
        <v>8749.22778761062</v>
      </c>
      <c r="S97" s="9" t="n">
        <v>76050.98</v>
      </c>
      <c r="T97" s="5" t="s">
        <v>155</v>
      </c>
    </row>
    <row r="98" customFormat="false" ht="13.8" hidden="false" customHeight="false" outlineLevel="0" collapsed="false">
      <c r="A98" s="5" t="s">
        <v>698</v>
      </c>
      <c r="B98" s="5" t="s">
        <v>696</v>
      </c>
      <c r="C98" s="5" t="s">
        <v>208</v>
      </c>
      <c r="D98" s="5" t="s">
        <v>208</v>
      </c>
      <c r="E98" s="5" t="str">
        <f aca="false">VLOOKUP($D98,contacts!$A:$F,2, 0)</f>
        <v>1425 Industrial Pkwy N</v>
      </c>
      <c r="F98" s="5" t="str">
        <f aca="false">VLOOKUP($D98,contacts!$A:$F,3, 0)</f>
        <v>Milton</v>
      </c>
      <c r="G98" s="5" t="str">
        <f aca="false">VLOOKUP($D98,contacts!$A:$F,4, 0)</f>
        <v>ON</v>
      </c>
      <c r="H98" s="5" t="str">
        <f aca="false">VLOOKUP($D98,contacts!$A:$F,5, 0)</f>
        <v>Canada</v>
      </c>
      <c r="I98" s="5" t="str">
        <f aca="false">VLOOKUP($D98,contacts!$A:$F,6, 0)</f>
        <v>L9T 5A1</v>
      </c>
      <c r="J98" s="5" t="s">
        <v>1184</v>
      </c>
      <c r="K98" s="5" t="s">
        <v>1185</v>
      </c>
      <c r="L98" s="5" t="s">
        <v>209</v>
      </c>
      <c r="M98" s="5" t="n">
        <v>1</v>
      </c>
      <c r="N98" s="43" t="n">
        <f aca="false">S98/1.13</f>
        <v>44867.6194690266</v>
      </c>
      <c r="O98" s="43" t="n">
        <f aca="false">M98*N98</f>
        <v>44867.6194690266</v>
      </c>
      <c r="P98" s="43"/>
      <c r="Q98" s="43"/>
      <c r="R98" s="43" t="n">
        <f aca="false">N98*0.13</f>
        <v>5832.79053097345</v>
      </c>
      <c r="S98" s="9" t="n">
        <v>50700.41</v>
      </c>
      <c r="T98" s="5" t="s">
        <v>155</v>
      </c>
    </row>
    <row r="99" customFormat="false" ht="13.8" hidden="false" customHeight="false" outlineLevel="0" collapsed="false">
      <c r="A99" s="5" t="s">
        <v>700</v>
      </c>
      <c r="B99" s="5" t="s">
        <v>699</v>
      </c>
      <c r="C99" s="5" t="s">
        <v>160</v>
      </c>
      <c r="D99" s="11" t="s">
        <v>597</v>
      </c>
      <c r="E99" s="5" t="str">
        <f aca="false">VLOOKUP($D99,contacts!$A:$F,2, 0)</f>
        <v>34 Mapleview Dr W</v>
      </c>
      <c r="F99" s="5" t="str">
        <f aca="false">VLOOKUP($D99,contacts!$A:$F,3, 0)</f>
        <v>Barrie</v>
      </c>
      <c r="G99" s="5" t="str">
        <f aca="false">VLOOKUP($D99,contacts!$A:$F,4, 0)</f>
        <v>ON</v>
      </c>
      <c r="H99" s="5" t="str">
        <f aca="false">VLOOKUP($D99,contacts!$A:$F,5, 0)</f>
        <v>Canada</v>
      </c>
      <c r="I99" s="5" t="str">
        <f aca="false">VLOOKUP($D99,contacts!$A:$F,6, 0)</f>
        <v>L4N 9H6</v>
      </c>
      <c r="J99" s="5" t="s">
        <v>1184</v>
      </c>
      <c r="K99" s="5" t="s">
        <v>1185</v>
      </c>
      <c r="L99" s="5" t="s">
        <v>161</v>
      </c>
      <c r="M99" s="5" t="n">
        <v>1</v>
      </c>
      <c r="N99" s="43" t="n">
        <f aca="false">S99/1.13</f>
        <v>10044.7876106195</v>
      </c>
      <c r="O99" s="43" t="n">
        <f aca="false">M99*N99</f>
        <v>10044.7876106195</v>
      </c>
      <c r="P99" s="43"/>
      <c r="Q99" s="43"/>
      <c r="R99" s="43" t="n">
        <f aca="false">N99*0.13</f>
        <v>1305.82238938053</v>
      </c>
      <c r="S99" s="9" t="n">
        <v>11350.61</v>
      </c>
      <c r="T99" s="5" t="s">
        <v>155</v>
      </c>
    </row>
    <row r="100" customFormat="false" ht="13.8" hidden="false" customHeight="false" outlineLevel="0" collapsed="false">
      <c r="A100" s="5" t="s">
        <v>702</v>
      </c>
      <c r="B100" s="5" t="s">
        <v>701</v>
      </c>
      <c r="C100" s="5" t="s">
        <v>164</v>
      </c>
      <c r="D100" s="11" t="s">
        <v>167</v>
      </c>
      <c r="E100" s="5" t="str">
        <f aca="false">VLOOKUP($D100,contacts!$A:$F,2, 0)</f>
        <v>77 Bay St, Suite 2100</v>
      </c>
      <c r="F100" s="5" t="str">
        <f aca="false">VLOOKUP($D100,contacts!$A:$F,3, 0)</f>
        <v>Toronto</v>
      </c>
      <c r="G100" s="5" t="str">
        <f aca="false">VLOOKUP($D100,contacts!$A:$F,4, 0)</f>
        <v>ON</v>
      </c>
      <c r="H100" s="5" t="str">
        <f aca="false">VLOOKUP($D100,contacts!$A:$F,5, 0)</f>
        <v>Canada</v>
      </c>
      <c r="I100" s="5" t="str">
        <f aca="false">VLOOKUP($D100,contacts!$A:$F,6, 0)</f>
        <v>M5J 0A2</v>
      </c>
      <c r="J100" s="3" t="n">
        <v>4100</v>
      </c>
      <c r="K100" s="5" t="s">
        <v>1183</v>
      </c>
      <c r="L100" s="5" t="s">
        <v>165</v>
      </c>
      <c r="M100" s="5" t="n">
        <v>1</v>
      </c>
      <c r="N100" s="43" t="n">
        <f aca="false">S100/1.13</f>
        <v>778.893805309735</v>
      </c>
      <c r="O100" s="43" t="n">
        <f aca="false">M100*N100</f>
        <v>778.893805309735</v>
      </c>
      <c r="P100" s="43"/>
      <c r="Q100" s="43"/>
      <c r="R100" s="43" t="n">
        <f aca="false">N100*0.13</f>
        <v>101.256194690266</v>
      </c>
      <c r="S100" s="9" t="n">
        <v>880.15</v>
      </c>
      <c r="T100" s="5" t="s">
        <v>155</v>
      </c>
    </row>
    <row r="101" customFormat="false" ht="13.8" hidden="false" customHeight="false" outlineLevel="0" collapsed="false">
      <c r="A101" s="5" t="s">
        <v>720</v>
      </c>
      <c r="B101" s="5" t="s">
        <v>719</v>
      </c>
      <c r="C101" s="5" t="s">
        <v>208</v>
      </c>
      <c r="D101" s="5" t="s">
        <v>208</v>
      </c>
      <c r="E101" s="5" t="str">
        <f aca="false">VLOOKUP($D101,contacts!$A:$F,2, 0)</f>
        <v>1425 Industrial Pkwy N</v>
      </c>
      <c r="F101" s="5" t="str">
        <f aca="false">VLOOKUP($D101,contacts!$A:$F,3, 0)</f>
        <v>Milton</v>
      </c>
      <c r="G101" s="5" t="str">
        <f aca="false">VLOOKUP($D101,contacts!$A:$F,4, 0)</f>
        <v>ON</v>
      </c>
      <c r="H101" s="5" t="str">
        <f aca="false">VLOOKUP($D101,contacts!$A:$F,5, 0)</f>
        <v>Canada</v>
      </c>
      <c r="I101" s="5" t="str">
        <f aca="false">VLOOKUP($D101,contacts!$A:$F,6, 0)</f>
        <v>L9T 5A1</v>
      </c>
      <c r="J101" s="5" t="s">
        <v>1184</v>
      </c>
      <c r="K101" s="5" t="s">
        <v>1185</v>
      </c>
      <c r="L101" s="5" t="s">
        <v>209</v>
      </c>
      <c r="M101" s="5" t="n">
        <v>1</v>
      </c>
      <c r="N101" s="43" t="n">
        <f aca="false">S101/1.13</f>
        <v>67015.0973451327</v>
      </c>
      <c r="O101" s="43" t="n">
        <f aca="false">M101*N101</f>
        <v>67015.0973451327</v>
      </c>
      <c r="P101" s="43"/>
      <c r="Q101" s="43"/>
      <c r="R101" s="43" t="n">
        <f aca="false">N101*0.13</f>
        <v>8711.96265486726</v>
      </c>
      <c r="S101" s="9" t="n">
        <v>75727.06</v>
      </c>
      <c r="T101" s="5" t="s">
        <v>155</v>
      </c>
    </row>
    <row r="102" customFormat="false" ht="13.8" hidden="false" customHeight="false" outlineLevel="0" collapsed="false">
      <c r="A102" s="5" t="s">
        <v>721</v>
      </c>
      <c r="B102" s="5" t="s">
        <v>719</v>
      </c>
      <c r="C102" s="5" t="s">
        <v>226</v>
      </c>
      <c r="D102" s="5" t="s">
        <v>226</v>
      </c>
      <c r="E102" s="5" t="str">
        <f aca="false">VLOOKUP($D102,contacts!$A:$F,2, 0)</f>
        <v>845 Riverbend Rd</v>
      </c>
      <c r="F102" s="5" t="str">
        <f aca="false">VLOOKUP($D102,contacts!$A:$F,3, 0)</f>
        <v>Ottawa</v>
      </c>
      <c r="G102" s="5" t="str">
        <f aca="false">VLOOKUP($D102,contacts!$A:$F,4, 0)</f>
        <v>ON</v>
      </c>
      <c r="H102" s="5" t="str">
        <f aca="false">VLOOKUP($D102,contacts!$A:$F,5, 0)</f>
        <v>Canada</v>
      </c>
      <c r="I102" s="5" t="str">
        <f aca="false">VLOOKUP($D102,contacts!$A:$F,6, 0)</f>
        <v>K2C 3M1</v>
      </c>
      <c r="J102" s="5" t="s">
        <v>1184</v>
      </c>
      <c r="K102" s="5" t="s">
        <v>1185</v>
      </c>
      <c r="L102" s="5" t="s">
        <v>227</v>
      </c>
      <c r="M102" s="5" t="n">
        <v>1</v>
      </c>
      <c r="N102" s="43" t="n">
        <f aca="false">S102/1.13</f>
        <v>44676.3716814159</v>
      </c>
      <c r="O102" s="43" t="n">
        <f aca="false">M102*N102</f>
        <v>44676.3716814159</v>
      </c>
      <c r="P102" s="43"/>
      <c r="Q102" s="43"/>
      <c r="R102" s="43" t="n">
        <f aca="false">N102*0.13</f>
        <v>5807.92831858407</v>
      </c>
      <c r="S102" s="9" t="n">
        <v>50484.3</v>
      </c>
      <c r="T102" s="5" t="s">
        <v>155</v>
      </c>
    </row>
    <row r="103" customFormat="false" ht="13.8" hidden="false" customHeight="false" outlineLevel="0" collapsed="false">
      <c r="A103" s="5" t="s">
        <v>723</v>
      </c>
      <c r="B103" s="5" t="s">
        <v>722</v>
      </c>
      <c r="C103" s="5" t="s">
        <v>160</v>
      </c>
      <c r="D103" s="5" t="s">
        <v>226</v>
      </c>
      <c r="E103" s="5" t="str">
        <f aca="false">VLOOKUP($D103,contacts!$A:$F,2, 0)</f>
        <v>845 Riverbend Rd</v>
      </c>
      <c r="F103" s="5" t="str">
        <f aca="false">VLOOKUP($D103,contacts!$A:$F,3, 0)</f>
        <v>Ottawa</v>
      </c>
      <c r="G103" s="5" t="str">
        <f aca="false">VLOOKUP($D103,contacts!$A:$F,4, 0)</f>
        <v>ON</v>
      </c>
      <c r="H103" s="5" t="str">
        <f aca="false">VLOOKUP($D103,contacts!$A:$F,5, 0)</f>
        <v>Canada</v>
      </c>
      <c r="I103" s="5" t="str">
        <f aca="false">VLOOKUP($D103,contacts!$A:$F,6, 0)</f>
        <v>K2C 3M1</v>
      </c>
      <c r="J103" s="5" t="s">
        <v>1184</v>
      </c>
      <c r="K103" s="5" t="s">
        <v>1185</v>
      </c>
      <c r="L103" s="5" t="s">
        <v>161</v>
      </c>
      <c r="M103" s="5" t="n">
        <v>1</v>
      </c>
      <c r="N103" s="43" t="n">
        <f aca="false">S103/1.13</f>
        <v>10361.0265486726</v>
      </c>
      <c r="O103" s="43" t="n">
        <f aca="false">M103*N103</f>
        <v>10361.0265486726</v>
      </c>
      <c r="P103" s="43"/>
      <c r="Q103" s="43"/>
      <c r="R103" s="43" t="n">
        <f aca="false">N103*0.13</f>
        <v>1346.93345132743</v>
      </c>
      <c r="S103" s="9" t="n">
        <v>11707.96</v>
      </c>
      <c r="T103" s="5" t="s">
        <v>155</v>
      </c>
    </row>
    <row r="104" customFormat="false" ht="13.8" hidden="false" customHeight="false" outlineLevel="0" collapsed="false">
      <c r="A104" s="5" t="s">
        <v>740</v>
      </c>
      <c r="B104" s="5" t="s">
        <v>739</v>
      </c>
      <c r="C104" s="5" t="s">
        <v>226</v>
      </c>
      <c r="D104" s="5" t="s">
        <v>226</v>
      </c>
      <c r="E104" s="5" t="str">
        <f aca="false">VLOOKUP($D104,contacts!$A:$F,2, 0)</f>
        <v>845 Riverbend Rd</v>
      </c>
      <c r="F104" s="5" t="str">
        <f aca="false">VLOOKUP($D104,contacts!$A:$F,3, 0)</f>
        <v>Ottawa</v>
      </c>
      <c r="G104" s="5" t="str">
        <f aca="false">VLOOKUP($D104,contacts!$A:$F,4, 0)</f>
        <v>ON</v>
      </c>
      <c r="H104" s="5" t="str">
        <f aca="false">VLOOKUP($D104,contacts!$A:$F,5, 0)</f>
        <v>Canada</v>
      </c>
      <c r="I104" s="5" t="str">
        <f aca="false">VLOOKUP($D104,contacts!$A:$F,6, 0)</f>
        <v>K2C 3M1</v>
      </c>
      <c r="J104" s="5" t="s">
        <v>1184</v>
      </c>
      <c r="K104" s="5" t="s">
        <v>1185</v>
      </c>
      <c r="L104" s="5" t="s">
        <v>227</v>
      </c>
      <c r="M104" s="5" t="n">
        <v>1</v>
      </c>
      <c r="N104" s="43" t="n">
        <f aca="false">S104/1.13</f>
        <v>72260.185840708</v>
      </c>
      <c r="O104" s="43" t="n">
        <f aca="false">M104*N104</f>
        <v>72260.185840708</v>
      </c>
      <c r="P104" s="43"/>
      <c r="Q104" s="43"/>
      <c r="R104" s="43" t="n">
        <f aca="false">N104*0.13</f>
        <v>9393.82415929204</v>
      </c>
      <c r="S104" s="9" t="n">
        <v>81654.01</v>
      </c>
      <c r="T104" s="5" t="s">
        <v>155</v>
      </c>
    </row>
    <row r="105" customFormat="false" ht="13.8" hidden="false" customHeight="false" outlineLevel="0" collapsed="false">
      <c r="A105" s="5" t="s">
        <v>741</v>
      </c>
      <c r="B105" s="5" t="s">
        <v>739</v>
      </c>
      <c r="C105" s="5" t="s">
        <v>152</v>
      </c>
      <c r="D105" s="5" t="s">
        <v>152</v>
      </c>
      <c r="E105" s="5" t="str">
        <f aca="false">VLOOKUP($D105,contacts!$A:$F,2, 0)</f>
        <v>120 King St W, Suite 1500</v>
      </c>
      <c r="F105" s="5" t="str">
        <f aca="false">VLOOKUP($D105,contacts!$A:$F,3, 0)</f>
        <v>Toronto</v>
      </c>
      <c r="G105" s="5" t="str">
        <f aca="false">VLOOKUP($D105,contacts!$A:$F,4, 0)</f>
        <v>ON</v>
      </c>
      <c r="H105" s="5" t="str">
        <f aca="false">VLOOKUP($D105,contacts!$A:$F,5, 0)</f>
        <v>Canada</v>
      </c>
      <c r="I105" s="5" t="str">
        <f aca="false">VLOOKUP($D105,contacts!$A:$F,6, 0)</f>
        <v>M5H 1J9</v>
      </c>
      <c r="J105" s="5" t="s">
        <v>1184</v>
      </c>
      <c r="K105" s="5" t="s">
        <v>1185</v>
      </c>
      <c r="L105" s="5" t="s">
        <v>153</v>
      </c>
      <c r="M105" s="5" t="n">
        <v>1</v>
      </c>
      <c r="N105" s="43" t="n">
        <f aca="false">S105/1.13</f>
        <v>48174.3982300885</v>
      </c>
      <c r="O105" s="43" t="n">
        <f aca="false">M105*N105</f>
        <v>48174.3982300885</v>
      </c>
      <c r="P105" s="43"/>
      <c r="Q105" s="43"/>
      <c r="R105" s="43" t="n">
        <f aca="false">N105*0.13</f>
        <v>6262.67176991151</v>
      </c>
      <c r="S105" s="9" t="n">
        <v>54437.07</v>
      </c>
      <c r="T105" s="5" t="s">
        <v>155</v>
      </c>
    </row>
    <row r="106" customFormat="false" ht="13.8" hidden="false" customHeight="false" outlineLevel="0" collapsed="false">
      <c r="A106" s="5" t="s">
        <v>743</v>
      </c>
      <c r="B106" s="5" t="s">
        <v>742</v>
      </c>
      <c r="C106" s="5" t="s">
        <v>160</v>
      </c>
      <c r="D106" s="5" t="s">
        <v>186</v>
      </c>
      <c r="E106" s="5" t="str">
        <f aca="false">VLOOKUP($D106,contacts!$A:$F,2, 0)</f>
        <v>223 Dundas St E, Unit 402</v>
      </c>
      <c r="F106" s="5" t="str">
        <f aca="false">VLOOKUP($D106,contacts!$A:$F,3, 0)</f>
        <v>Mississauga</v>
      </c>
      <c r="G106" s="5" t="str">
        <f aca="false">VLOOKUP($D106,contacts!$A:$F,4, 0)</f>
        <v>ON</v>
      </c>
      <c r="H106" s="5" t="str">
        <f aca="false">VLOOKUP($D106,contacts!$A:$F,5, 0)</f>
        <v>Canada</v>
      </c>
      <c r="I106" s="5" t="str">
        <f aca="false">VLOOKUP($D106,contacts!$A:$F,6, 0)</f>
        <v>L5A 1X2</v>
      </c>
      <c r="J106" s="5" t="s">
        <v>1184</v>
      </c>
      <c r="K106" s="5" t="s">
        <v>1185</v>
      </c>
      <c r="L106" s="5" t="s">
        <v>161</v>
      </c>
      <c r="M106" s="5" t="n">
        <v>1</v>
      </c>
      <c r="N106" s="43" t="n">
        <f aca="false">S106/1.13</f>
        <v>10686.2300884956</v>
      </c>
      <c r="O106" s="43" t="n">
        <f aca="false">M106*N106</f>
        <v>10686.2300884956</v>
      </c>
      <c r="P106" s="43"/>
      <c r="Q106" s="43"/>
      <c r="R106" s="43" t="n">
        <f aca="false">N106*0.13</f>
        <v>1389.20991150443</v>
      </c>
      <c r="S106" s="9" t="n">
        <v>12075.44</v>
      </c>
      <c r="T106" s="5" t="s">
        <v>155</v>
      </c>
    </row>
    <row r="107" customFormat="false" ht="13.8" hidden="false" customHeight="false" outlineLevel="0" collapsed="false">
      <c r="A107" s="5" t="s">
        <v>764</v>
      </c>
      <c r="B107" s="5" t="s">
        <v>763</v>
      </c>
      <c r="C107" s="5" t="s">
        <v>152</v>
      </c>
      <c r="D107" s="5" t="s">
        <v>152</v>
      </c>
      <c r="E107" s="5" t="str">
        <f aca="false">VLOOKUP($D107,contacts!$A:$F,2, 0)</f>
        <v>120 King St W, Suite 1500</v>
      </c>
      <c r="F107" s="5" t="str">
        <f aca="false">VLOOKUP($D107,contacts!$A:$F,3, 0)</f>
        <v>Toronto</v>
      </c>
      <c r="G107" s="5" t="str">
        <f aca="false">VLOOKUP($D107,contacts!$A:$F,4, 0)</f>
        <v>ON</v>
      </c>
      <c r="H107" s="5" t="str">
        <f aca="false">VLOOKUP($D107,contacts!$A:$F,5, 0)</f>
        <v>Canada</v>
      </c>
      <c r="I107" s="5" t="str">
        <f aca="false">VLOOKUP($D107,contacts!$A:$F,6, 0)</f>
        <v>M5H 1J9</v>
      </c>
      <c r="J107" s="5" t="s">
        <v>1184</v>
      </c>
      <c r="K107" s="5" t="s">
        <v>1185</v>
      </c>
      <c r="L107" s="5" t="s">
        <v>153</v>
      </c>
      <c r="M107" s="5" t="n">
        <v>1</v>
      </c>
      <c r="N107" s="43" t="n">
        <f aca="false">S107/1.13</f>
        <v>73311.0796460177</v>
      </c>
      <c r="O107" s="43" t="n">
        <f aca="false">M107*N107</f>
        <v>73311.0796460177</v>
      </c>
      <c r="P107" s="43"/>
      <c r="Q107" s="43"/>
      <c r="R107" s="43" t="n">
        <f aca="false">N107*0.13</f>
        <v>9530.4403539823</v>
      </c>
      <c r="S107" s="9" t="n">
        <v>82841.52</v>
      </c>
      <c r="T107" s="5" t="s">
        <v>155</v>
      </c>
    </row>
    <row r="108" customFormat="false" ht="13.8" hidden="false" customHeight="false" outlineLevel="0" collapsed="false">
      <c r="A108" s="5" t="s">
        <v>765</v>
      </c>
      <c r="B108" s="5" t="s">
        <v>763</v>
      </c>
      <c r="C108" s="5" t="s">
        <v>156</v>
      </c>
      <c r="D108" s="5" t="s">
        <v>156</v>
      </c>
      <c r="E108" s="5" t="str">
        <f aca="false">VLOOKUP($D108,contacts!$A:$F,2, 0)</f>
        <v>610 Queen St E, Suite 305</v>
      </c>
      <c r="F108" s="5" t="str">
        <f aca="false">VLOOKUP($D108,contacts!$A:$F,3, 0)</f>
        <v>Toronto</v>
      </c>
      <c r="G108" s="5" t="str">
        <f aca="false">VLOOKUP($D108,contacts!$A:$F,4, 0)</f>
        <v>ON</v>
      </c>
      <c r="H108" s="5" t="str">
        <f aca="false">VLOOKUP($D108,contacts!$A:$F,5, 0)</f>
        <v>Canada</v>
      </c>
      <c r="I108" s="5" t="str">
        <f aca="false">VLOOKUP($D108,contacts!$A:$F,6, 0)</f>
        <v>M4M 1G3</v>
      </c>
      <c r="J108" s="5" t="s">
        <v>1184</v>
      </c>
      <c r="K108" s="5" t="s">
        <v>1185</v>
      </c>
      <c r="L108" s="5" t="s">
        <v>157</v>
      </c>
      <c r="M108" s="5" t="n">
        <v>1</v>
      </c>
      <c r="N108" s="43" t="n">
        <f aca="false">S108/1.13</f>
        <v>48873.7433628319</v>
      </c>
      <c r="O108" s="43" t="n">
        <f aca="false">M108*N108</f>
        <v>48873.7433628319</v>
      </c>
      <c r="P108" s="43"/>
      <c r="Q108" s="43"/>
      <c r="R108" s="43" t="n">
        <f aca="false">N108*0.13</f>
        <v>6353.58663716814</v>
      </c>
      <c r="S108" s="9" t="n">
        <v>55227.33</v>
      </c>
      <c r="T108" s="5" t="s">
        <v>155</v>
      </c>
    </row>
    <row r="109" customFormat="false" ht="13.8" hidden="false" customHeight="false" outlineLevel="0" collapsed="false">
      <c r="A109" s="5" t="s">
        <v>768</v>
      </c>
      <c r="B109" s="5" t="s">
        <v>763</v>
      </c>
      <c r="C109" s="5" t="s">
        <v>766</v>
      </c>
      <c r="D109" s="5" t="s">
        <v>766</v>
      </c>
      <c r="E109" s="5" t="str">
        <f aca="false">VLOOKUP($D109,contacts!$A:$F,2, 0)</f>
        <v>700 University Ave</v>
      </c>
      <c r="F109" s="5" t="str">
        <f aca="false">VLOOKUP($D109,contacts!$A:$F,3, 0)</f>
        <v>Toronto</v>
      </c>
      <c r="G109" s="5" t="str">
        <f aca="false">VLOOKUP($D109,contacts!$A:$F,4, 0)</f>
        <v>ON</v>
      </c>
      <c r="H109" s="5" t="str">
        <f aca="false">VLOOKUP($D109,contacts!$A:$F,5, 0)</f>
        <v>Canada</v>
      </c>
      <c r="I109" s="5" t="str">
        <f aca="false">VLOOKUP($D109,contacts!$A:$F,6, 0)</f>
        <v>M5G 1X6</v>
      </c>
      <c r="J109" s="5" t="s">
        <v>1184</v>
      </c>
      <c r="K109" s="5" t="s">
        <v>1185</v>
      </c>
      <c r="L109" s="5" t="s">
        <v>767</v>
      </c>
      <c r="M109" s="5" t="n">
        <v>1</v>
      </c>
      <c r="N109" s="43" t="n">
        <f aca="false">S109/1.13</f>
        <v>70796.7079646018</v>
      </c>
      <c r="O109" s="43" t="n">
        <f aca="false">M109*N109</f>
        <v>70796.7079646018</v>
      </c>
      <c r="P109" s="43"/>
      <c r="Q109" s="43"/>
      <c r="R109" s="43" t="n">
        <f aca="false">N109*0.13</f>
        <v>9203.57203539823</v>
      </c>
      <c r="S109" s="9" t="n">
        <v>80000.28</v>
      </c>
      <c r="T109" s="5" t="s">
        <v>155</v>
      </c>
    </row>
    <row r="110" customFormat="false" ht="13.8" hidden="false" customHeight="false" outlineLevel="0" collapsed="false">
      <c r="A110" s="5" t="s">
        <v>770</v>
      </c>
      <c r="B110" s="5" t="s">
        <v>769</v>
      </c>
      <c r="C110" s="5" t="s">
        <v>160</v>
      </c>
      <c r="D110" s="11" t="s">
        <v>597</v>
      </c>
      <c r="E110" s="5" t="str">
        <f aca="false">VLOOKUP($D110,contacts!$A:$F,2, 0)</f>
        <v>34 Mapleview Dr W</v>
      </c>
      <c r="F110" s="5" t="str">
        <f aca="false">VLOOKUP($D110,contacts!$A:$F,3, 0)</f>
        <v>Barrie</v>
      </c>
      <c r="G110" s="5" t="str">
        <f aca="false">VLOOKUP($D110,contacts!$A:$F,4, 0)</f>
        <v>ON</v>
      </c>
      <c r="H110" s="5" t="str">
        <f aca="false">VLOOKUP($D110,contacts!$A:$F,5, 0)</f>
        <v>Canada</v>
      </c>
      <c r="I110" s="5" t="str">
        <f aca="false">VLOOKUP($D110,contacts!$A:$F,6, 0)</f>
        <v>L4N 9H6</v>
      </c>
      <c r="J110" s="5" t="s">
        <v>1184</v>
      </c>
      <c r="K110" s="5" t="s">
        <v>1185</v>
      </c>
      <c r="L110" s="5" t="s">
        <v>161</v>
      </c>
      <c r="M110" s="5" t="n">
        <v>1</v>
      </c>
      <c r="N110" s="43" t="n">
        <f aca="false">S110/1.13</f>
        <v>10991.2123893805</v>
      </c>
      <c r="O110" s="43" t="n">
        <f aca="false">M110*N110</f>
        <v>10991.2123893805</v>
      </c>
      <c r="P110" s="43"/>
      <c r="Q110" s="43"/>
      <c r="R110" s="43" t="n">
        <f aca="false">N110*0.13</f>
        <v>1428.85761061947</v>
      </c>
      <c r="S110" s="9" t="n">
        <v>12420.07</v>
      </c>
      <c r="T110" s="5" t="s">
        <v>155</v>
      </c>
    </row>
    <row r="111" customFormat="false" ht="13.8" hidden="false" customHeight="false" outlineLevel="0" collapsed="false">
      <c r="A111" s="5" t="s">
        <v>772</v>
      </c>
      <c r="B111" s="5" t="s">
        <v>771</v>
      </c>
      <c r="C111" s="5" t="s">
        <v>164</v>
      </c>
      <c r="D111" s="11" t="s">
        <v>167</v>
      </c>
      <c r="E111" s="5" t="str">
        <f aca="false">VLOOKUP($D111,contacts!$A:$F,2, 0)</f>
        <v>77 Bay St, Suite 2100</v>
      </c>
      <c r="F111" s="5" t="str">
        <f aca="false">VLOOKUP($D111,contacts!$A:$F,3, 0)</f>
        <v>Toronto</v>
      </c>
      <c r="G111" s="5" t="str">
        <f aca="false">VLOOKUP($D111,contacts!$A:$F,4, 0)</f>
        <v>ON</v>
      </c>
      <c r="H111" s="5" t="str">
        <f aca="false">VLOOKUP($D111,contacts!$A:$F,5, 0)</f>
        <v>Canada</v>
      </c>
      <c r="I111" s="5" t="str">
        <f aca="false">VLOOKUP($D111,contacts!$A:$F,6, 0)</f>
        <v>M5J 0A2</v>
      </c>
      <c r="J111" s="3" t="n">
        <v>4100</v>
      </c>
      <c r="K111" s="5" t="s">
        <v>1183</v>
      </c>
      <c r="L111" s="5" t="s">
        <v>165</v>
      </c>
      <c r="M111" s="5" t="n">
        <v>1</v>
      </c>
      <c r="N111" s="43" t="n">
        <f aca="false">S111/1.13</f>
        <v>713.840707964602</v>
      </c>
      <c r="O111" s="43" t="n">
        <f aca="false">M111*N111</f>
        <v>713.840707964602</v>
      </c>
      <c r="P111" s="43"/>
      <c r="Q111" s="43"/>
      <c r="R111" s="43" t="n">
        <f aca="false">N111*0.13</f>
        <v>92.7992920353982</v>
      </c>
      <c r="S111" s="9" t="n">
        <v>806.64</v>
      </c>
      <c r="T111" s="5" t="s">
        <v>155</v>
      </c>
    </row>
    <row r="112" customFormat="false" ht="13.8" hidden="false" customHeight="false" outlineLevel="0" collapsed="false">
      <c r="A112" s="5" t="s">
        <v>789</v>
      </c>
      <c r="B112" s="5" t="s">
        <v>788</v>
      </c>
      <c r="C112" s="5" t="s">
        <v>179</v>
      </c>
      <c r="D112" s="5" t="s">
        <v>182</v>
      </c>
      <c r="E112" s="5" t="str">
        <f aca="false">VLOOKUP($D112,contacts!$A:$F,2, 0)</f>
        <v>150 Elgin St, 7th Floor</v>
      </c>
      <c r="F112" s="5" t="str">
        <f aca="false">VLOOKUP($D112,contacts!$A:$F,3, 0)</f>
        <v>Ottawa</v>
      </c>
      <c r="G112" s="5" t="str">
        <f aca="false">VLOOKUP($D112,contacts!$A:$F,4, 0)</f>
        <v>ON</v>
      </c>
      <c r="H112" s="5" t="str">
        <f aca="false">VLOOKUP($D112,contacts!$A:$F,5, 0)</f>
        <v>Canada</v>
      </c>
      <c r="I112" s="5" t="str">
        <f aca="false">VLOOKUP($D112,contacts!$A:$F,6, 0)</f>
        <v>K2P 1L4</v>
      </c>
      <c r="J112" s="5" t="s">
        <v>1184</v>
      </c>
      <c r="K112" s="5" t="s">
        <v>1185</v>
      </c>
      <c r="L112" s="5" t="s">
        <v>180</v>
      </c>
      <c r="M112" s="5" t="n">
        <v>1</v>
      </c>
      <c r="N112" s="43" t="n">
        <f aca="false">S112/1.13</f>
        <v>26548.5044247788</v>
      </c>
      <c r="O112" s="43" t="n">
        <f aca="false">M112*N112</f>
        <v>26548.5044247788</v>
      </c>
      <c r="P112" s="43"/>
      <c r="Q112" s="43"/>
      <c r="R112" s="43" t="n">
        <f aca="false">N112*0.13</f>
        <v>3451.30557522124</v>
      </c>
      <c r="S112" s="9" t="n">
        <v>29999.81</v>
      </c>
      <c r="T112" s="5" t="s">
        <v>183</v>
      </c>
    </row>
    <row r="113" customFormat="false" ht="13.8" hidden="false" customHeight="false" outlineLevel="0" collapsed="false">
      <c r="A113" s="5" t="s">
        <v>791</v>
      </c>
      <c r="B113" s="5" t="s">
        <v>790</v>
      </c>
      <c r="C113" s="5" t="s">
        <v>156</v>
      </c>
      <c r="D113" s="5" t="s">
        <v>156</v>
      </c>
      <c r="E113" s="5" t="str">
        <f aca="false">VLOOKUP($D113,contacts!$A:$F,2, 0)</f>
        <v>610 Queen St E, Suite 305</v>
      </c>
      <c r="F113" s="5" t="str">
        <f aca="false">VLOOKUP($D113,contacts!$A:$F,3, 0)</f>
        <v>Toronto</v>
      </c>
      <c r="G113" s="5" t="str">
        <f aca="false">VLOOKUP($D113,contacts!$A:$F,4, 0)</f>
        <v>ON</v>
      </c>
      <c r="H113" s="5" t="str">
        <f aca="false">VLOOKUP($D113,contacts!$A:$F,5, 0)</f>
        <v>Canada</v>
      </c>
      <c r="I113" s="5" t="str">
        <f aca="false">VLOOKUP($D113,contacts!$A:$F,6, 0)</f>
        <v>M4M 1G3</v>
      </c>
      <c r="J113" s="5" t="n">
        <v>4100</v>
      </c>
      <c r="K113" s="5" t="s">
        <v>1183</v>
      </c>
      <c r="L113" s="5" t="s">
        <v>157</v>
      </c>
      <c r="M113" s="5" t="n">
        <v>1</v>
      </c>
      <c r="N113" s="43" t="n">
        <f aca="false">S113/1.13</f>
        <v>76595.4159292036</v>
      </c>
      <c r="O113" s="43" t="n">
        <f aca="false">M113*N113</f>
        <v>76595.4159292036</v>
      </c>
      <c r="P113" s="43"/>
      <c r="Q113" s="43"/>
      <c r="R113" s="43" t="n">
        <f aca="false">N113*0.13</f>
        <v>9957.40407079646</v>
      </c>
      <c r="S113" s="9" t="n">
        <v>86552.82</v>
      </c>
      <c r="T113" s="5" t="s">
        <v>155</v>
      </c>
    </row>
    <row r="114" customFormat="false" ht="13.8" hidden="false" customHeight="false" outlineLevel="0" collapsed="false">
      <c r="A114" s="5" t="s">
        <v>792</v>
      </c>
      <c r="B114" s="5" t="s">
        <v>790</v>
      </c>
      <c r="C114" s="5" t="s">
        <v>186</v>
      </c>
      <c r="D114" s="5" t="s">
        <v>186</v>
      </c>
      <c r="E114" s="5" t="str">
        <f aca="false">VLOOKUP($D114,contacts!$A:$F,2, 0)</f>
        <v>223 Dundas St E, Unit 402</v>
      </c>
      <c r="F114" s="5" t="str">
        <f aca="false">VLOOKUP($D114,contacts!$A:$F,3, 0)</f>
        <v>Mississauga</v>
      </c>
      <c r="G114" s="5" t="str">
        <f aca="false">VLOOKUP($D114,contacts!$A:$F,4, 0)</f>
        <v>ON</v>
      </c>
      <c r="H114" s="5" t="str">
        <f aca="false">VLOOKUP($D114,contacts!$A:$F,5, 0)</f>
        <v>Canada</v>
      </c>
      <c r="I114" s="5" t="str">
        <f aca="false">VLOOKUP($D114,contacts!$A:$F,6, 0)</f>
        <v>L5A 1X2</v>
      </c>
      <c r="J114" s="5" t="s">
        <v>1184</v>
      </c>
      <c r="K114" s="5" t="s">
        <v>1185</v>
      </c>
      <c r="L114" s="5" t="s">
        <v>187</v>
      </c>
      <c r="M114" s="5" t="n">
        <v>1</v>
      </c>
      <c r="N114" s="43" t="n">
        <f aca="false">S114/1.13</f>
        <v>51063.1504424779</v>
      </c>
      <c r="O114" s="43" t="n">
        <f aca="false">M114*N114</f>
        <v>51063.1504424779</v>
      </c>
      <c r="P114" s="43"/>
      <c r="Q114" s="43"/>
      <c r="R114" s="43" t="n">
        <f aca="false">N114*0.13</f>
        <v>6638.20955752213</v>
      </c>
      <c r="S114" s="9" t="n">
        <v>57701.36</v>
      </c>
      <c r="T114" s="5" t="s">
        <v>155</v>
      </c>
    </row>
    <row r="115" customFormat="false" ht="13.8" hidden="false" customHeight="false" outlineLevel="0" collapsed="false">
      <c r="A115" s="5" t="s">
        <v>793</v>
      </c>
      <c r="B115" s="5" t="s">
        <v>790</v>
      </c>
      <c r="C115" s="5" t="s">
        <v>766</v>
      </c>
      <c r="D115" s="5" t="s">
        <v>766</v>
      </c>
      <c r="E115" s="5" t="str">
        <f aca="false">VLOOKUP($D115,contacts!$A:$F,2, 0)</f>
        <v>700 University Ave</v>
      </c>
      <c r="F115" s="5" t="str">
        <f aca="false">VLOOKUP($D115,contacts!$A:$F,3, 0)</f>
        <v>Toronto</v>
      </c>
      <c r="G115" s="5" t="str">
        <f aca="false">VLOOKUP($D115,contacts!$A:$F,4, 0)</f>
        <v>ON</v>
      </c>
      <c r="H115" s="5" t="str">
        <f aca="false">VLOOKUP($D115,contacts!$A:$F,5, 0)</f>
        <v>Canada</v>
      </c>
      <c r="I115" s="5" t="str">
        <f aca="false">VLOOKUP($D115,contacts!$A:$F,6, 0)</f>
        <v>M5G 1X6</v>
      </c>
      <c r="J115" s="5" t="s">
        <v>1184</v>
      </c>
      <c r="K115" s="5" t="s">
        <v>1185</v>
      </c>
      <c r="L115" s="5" t="s">
        <v>767</v>
      </c>
      <c r="M115" s="5" t="n">
        <v>1</v>
      </c>
      <c r="N115" s="43" t="n">
        <f aca="false">S115/1.13</f>
        <v>70796.1592920354</v>
      </c>
      <c r="O115" s="43" t="n">
        <f aca="false">M115*N115</f>
        <v>70796.1592920354</v>
      </c>
      <c r="P115" s="43"/>
      <c r="Q115" s="43"/>
      <c r="R115" s="43" t="n">
        <f aca="false">N115*0.13</f>
        <v>9203.5007079646</v>
      </c>
      <c r="S115" s="9" t="n">
        <v>79999.66</v>
      </c>
      <c r="T115" s="5" t="s">
        <v>155</v>
      </c>
    </row>
    <row r="116" customFormat="false" ht="13.8" hidden="false" customHeight="false" outlineLevel="0" collapsed="false">
      <c r="A116" s="5" t="s">
        <v>795</v>
      </c>
      <c r="B116" s="5" t="s">
        <v>794</v>
      </c>
      <c r="C116" s="5" t="s">
        <v>160</v>
      </c>
      <c r="D116" s="5" t="s">
        <v>186</v>
      </c>
      <c r="E116" s="5" t="str">
        <f aca="false">VLOOKUP($D116,contacts!$A:$F,2, 0)</f>
        <v>223 Dundas St E, Unit 402</v>
      </c>
      <c r="F116" s="5" t="str">
        <f aca="false">VLOOKUP($D116,contacts!$A:$F,3, 0)</f>
        <v>Mississauga</v>
      </c>
      <c r="G116" s="5" t="str">
        <f aca="false">VLOOKUP($D116,contacts!$A:$F,4, 0)</f>
        <v>ON</v>
      </c>
      <c r="H116" s="5" t="str">
        <f aca="false">VLOOKUP($D116,contacts!$A:$F,5, 0)</f>
        <v>Canada</v>
      </c>
      <c r="I116" s="5" t="str">
        <f aca="false">VLOOKUP($D116,contacts!$A:$F,6, 0)</f>
        <v>L5A 1X2</v>
      </c>
      <c r="J116" s="5" t="s">
        <v>1184</v>
      </c>
      <c r="K116" s="5" t="s">
        <v>1185</v>
      </c>
      <c r="L116" s="5" t="s">
        <v>161</v>
      </c>
      <c r="M116" s="5" t="n">
        <v>1</v>
      </c>
      <c r="N116" s="43" t="n">
        <f aca="false">S116/1.13</f>
        <v>11172.0707964602</v>
      </c>
      <c r="O116" s="43" t="n">
        <f aca="false">M116*N116</f>
        <v>11172.0707964602</v>
      </c>
      <c r="P116" s="43"/>
      <c r="Q116" s="43"/>
      <c r="R116" s="43" t="n">
        <f aca="false">N116*0.13</f>
        <v>1452.36920353982</v>
      </c>
      <c r="S116" s="9" t="n">
        <v>12624.44</v>
      </c>
      <c r="T116" s="5" t="s">
        <v>155</v>
      </c>
    </row>
    <row r="117" customFormat="false" ht="13.8" hidden="false" customHeight="false" outlineLevel="0" collapsed="false">
      <c r="A117" s="5" t="s">
        <v>815</v>
      </c>
      <c r="B117" s="5" t="s">
        <v>814</v>
      </c>
      <c r="C117" s="5" t="s">
        <v>186</v>
      </c>
      <c r="D117" s="5" t="s">
        <v>186</v>
      </c>
      <c r="E117" s="5" t="str">
        <f aca="false">VLOOKUP($D117,contacts!$A:$F,2, 0)</f>
        <v>223 Dundas St E, Unit 402</v>
      </c>
      <c r="F117" s="5" t="str">
        <f aca="false">VLOOKUP($D117,contacts!$A:$F,3, 0)</f>
        <v>Mississauga</v>
      </c>
      <c r="G117" s="5" t="str">
        <f aca="false">VLOOKUP($D117,contacts!$A:$F,4, 0)</f>
        <v>ON</v>
      </c>
      <c r="H117" s="5" t="str">
        <f aca="false">VLOOKUP($D117,contacts!$A:$F,5, 0)</f>
        <v>Canada</v>
      </c>
      <c r="I117" s="5" t="str">
        <f aca="false">VLOOKUP($D117,contacts!$A:$F,6, 0)</f>
        <v>L5A 1X2</v>
      </c>
      <c r="J117" s="5" t="s">
        <v>1184</v>
      </c>
      <c r="K117" s="5" t="s">
        <v>1185</v>
      </c>
      <c r="L117" s="5" t="s">
        <v>187</v>
      </c>
      <c r="M117" s="5" t="n">
        <v>1</v>
      </c>
      <c r="N117" s="43" t="n">
        <f aca="false">S117/1.13</f>
        <v>78194.4247787611</v>
      </c>
      <c r="O117" s="43" t="n">
        <f aca="false">M117*N117</f>
        <v>78194.4247787611</v>
      </c>
      <c r="P117" s="43"/>
      <c r="Q117" s="43"/>
      <c r="R117" s="43" t="n">
        <f aca="false">N117*0.13</f>
        <v>10165.2752212389</v>
      </c>
      <c r="S117" s="9" t="n">
        <v>88359.7</v>
      </c>
      <c r="T117" s="5" t="s">
        <v>155</v>
      </c>
    </row>
    <row r="118" customFormat="false" ht="13.8" hidden="false" customHeight="false" outlineLevel="0" collapsed="false">
      <c r="A118" s="5" t="s">
        <v>816</v>
      </c>
      <c r="B118" s="5" t="s">
        <v>814</v>
      </c>
      <c r="C118" s="5" t="s">
        <v>208</v>
      </c>
      <c r="D118" s="5" t="s">
        <v>208</v>
      </c>
      <c r="E118" s="5" t="str">
        <f aca="false">VLOOKUP($D118,contacts!$A:$F,2, 0)</f>
        <v>1425 Industrial Pkwy N</v>
      </c>
      <c r="F118" s="5" t="str">
        <f aca="false">VLOOKUP($D118,contacts!$A:$F,3, 0)</f>
        <v>Milton</v>
      </c>
      <c r="G118" s="5" t="str">
        <f aca="false">VLOOKUP($D118,contacts!$A:$F,4, 0)</f>
        <v>ON</v>
      </c>
      <c r="H118" s="5" t="str">
        <f aca="false">VLOOKUP($D118,contacts!$A:$F,5, 0)</f>
        <v>Canada</v>
      </c>
      <c r="I118" s="5" t="str">
        <f aca="false">VLOOKUP($D118,contacts!$A:$F,6, 0)</f>
        <v>L9T 5A1</v>
      </c>
      <c r="J118" s="5" t="n">
        <v>4000</v>
      </c>
      <c r="K118" s="5" t="s">
        <v>1186</v>
      </c>
      <c r="L118" s="5" t="s">
        <v>209</v>
      </c>
      <c r="M118" s="5" t="n">
        <v>1</v>
      </c>
      <c r="N118" s="43" t="n">
        <f aca="false">S118/1.13</f>
        <v>52129.9557522124</v>
      </c>
      <c r="O118" s="43" t="n">
        <f aca="false">M118*N118</f>
        <v>52129.9557522124</v>
      </c>
      <c r="P118" s="43"/>
      <c r="Q118" s="43"/>
      <c r="R118" s="43" t="n">
        <f aca="false">N118*0.13</f>
        <v>6776.89424778761</v>
      </c>
      <c r="S118" s="9" t="n">
        <v>58906.85</v>
      </c>
      <c r="T118" s="5" t="s">
        <v>155</v>
      </c>
    </row>
    <row r="119" customFormat="false" ht="13.8" hidden="false" customHeight="false" outlineLevel="0" collapsed="false">
      <c r="A119" s="5" t="s">
        <v>817</v>
      </c>
      <c r="B119" s="5" t="s">
        <v>814</v>
      </c>
      <c r="C119" s="5" t="s">
        <v>766</v>
      </c>
      <c r="D119" s="5" t="s">
        <v>766</v>
      </c>
      <c r="E119" s="5" t="str">
        <f aca="false">VLOOKUP($D119,contacts!$A:$F,2, 0)</f>
        <v>700 University Ave</v>
      </c>
      <c r="F119" s="5" t="str">
        <f aca="false">VLOOKUP($D119,contacts!$A:$F,3, 0)</f>
        <v>Toronto</v>
      </c>
      <c r="G119" s="5" t="str">
        <f aca="false">VLOOKUP($D119,contacts!$A:$F,4, 0)</f>
        <v>ON</v>
      </c>
      <c r="H119" s="5" t="str">
        <f aca="false">VLOOKUP($D119,contacts!$A:$F,5, 0)</f>
        <v>Canada</v>
      </c>
      <c r="I119" s="5" t="str">
        <f aca="false">VLOOKUP($D119,contacts!$A:$F,6, 0)</f>
        <v>M5G 1X6</v>
      </c>
      <c r="J119" s="5" t="s">
        <v>1184</v>
      </c>
      <c r="K119" s="5" t="s">
        <v>1185</v>
      </c>
      <c r="L119" s="5" t="s">
        <v>767</v>
      </c>
      <c r="M119" s="5" t="n">
        <v>1</v>
      </c>
      <c r="N119" s="43" t="n">
        <f aca="false">S119/1.13</f>
        <v>70795.7168141593</v>
      </c>
      <c r="O119" s="43" t="n">
        <f aca="false">M119*N119</f>
        <v>70795.7168141593</v>
      </c>
      <c r="P119" s="43"/>
      <c r="Q119" s="43"/>
      <c r="R119" s="43" t="n">
        <f aca="false">N119*0.13</f>
        <v>9203.44318584071</v>
      </c>
      <c r="S119" s="9" t="n">
        <v>79999.16</v>
      </c>
      <c r="T119" s="5" t="s">
        <v>155</v>
      </c>
    </row>
    <row r="120" customFormat="false" ht="13.8" hidden="false" customHeight="false" outlineLevel="0" collapsed="false">
      <c r="A120" s="5" t="s">
        <v>819</v>
      </c>
      <c r="B120" s="5" t="s">
        <v>818</v>
      </c>
      <c r="C120" s="5" t="s">
        <v>160</v>
      </c>
      <c r="D120" s="11" t="s">
        <v>167</v>
      </c>
      <c r="E120" s="5" t="str">
        <f aca="false">VLOOKUP($D120,contacts!$A:$F,2, 0)</f>
        <v>77 Bay St, Suite 2100</v>
      </c>
      <c r="F120" s="5" t="str">
        <f aca="false">VLOOKUP($D120,contacts!$A:$F,3, 0)</f>
        <v>Toronto</v>
      </c>
      <c r="G120" s="5" t="str">
        <f aca="false">VLOOKUP($D120,contacts!$A:$F,4, 0)</f>
        <v>ON</v>
      </c>
      <c r="H120" s="5" t="str">
        <f aca="false">VLOOKUP($D120,contacts!$A:$F,5, 0)</f>
        <v>Canada</v>
      </c>
      <c r="I120" s="5" t="str">
        <f aca="false">VLOOKUP($D120,contacts!$A:$F,6, 0)</f>
        <v>M5J 0A2</v>
      </c>
      <c r="J120" s="5" t="s">
        <v>1184</v>
      </c>
      <c r="K120" s="5" t="s">
        <v>1185</v>
      </c>
      <c r="L120" s="5" t="s">
        <v>161</v>
      </c>
      <c r="M120" s="5" t="n">
        <v>1</v>
      </c>
      <c r="N120" s="43" t="n">
        <f aca="false">S120/1.13</f>
        <v>11375.185840708</v>
      </c>
      <c r="O120" s="43" t="n">
        <f aca="false">M120*N120</f>
        <v>11375.185840708</v>
      </c>
      <c r="P120" s="43"/>
      <c r="Q120" s="43"/>
      <c r="R120" s="43" t="n">
        <f aca="false">N120*0.13</f>
        <v>1478.77415929204</v>
      </c>
      <c r="S120" s="9" t="n">
        <v>12853.96</v>
      </c>
      <c r="T120" s="5" t="s">
        <v>155</v>
      </c>
    </row>
    <row r="121" customFormat="false" ht="13.8" hidden="false" customHeight="false" outlineLevel="0" collapsed="false">
      <c r="A121" s="5" t="s">
        <v>836</v>
      </c>
      <c r="B121" s="5" t="s">
        <v>835</v>
      </c>
      <c r="C121" s="5" t="s">
        <v>208</v>
      </c>
      <c r="D121" s="5" t="s">
        <v>208</v>
      </c>
      <c r="E121" s="5" t="str">
        <f aca="false">VLOOKUP($D121,contacts!$A:$F,2, 0)</f>
        <v>1425 Industrial Pkwy N</v>
      </c>
      <c r="F121" s="5" t="str">
        <f aca="false">VLOOKUP($D121,contacts!$A:$F,3, 0)</f>
        <v>Milton</v>
      </c>
      <c r="G121" s="5" t="str">
        <f aca="false">VLOOKUP($D121,contacts!$A:$F,4, 0)</f>
        <v>ON</v>
      </c>
      <c r="H121" s="5" t="str">
        <f aca="false">VLOOKUP($D121,contacts!$A:$F,5, 0)</f>
        <v>Canada</v>
      </c>
      <c r="I121" s="5" t="str">
        <f aca="false">VLOOKUP($D121,contacts!$A:$F,6, 0)</f>
        <v>L9T 5A1</v>
      </c>
      <c r="J121" s="5" t="s">
        <v>1184</v>
      </c>
      <c r="K121" s="5" t="s">
        <v>1185</v>
      </c>
      <c r="L121" s="5" t="s">
        <v>209</v>
      </c>
      <c r="M121" s="5" t="n">
        <v>1</v>
      </c>
      <c r="N121" s="43" t="n">
        <f aca="false">S121/1.13</f>
        <v>77150.2477876106</v>
      </c>
      <c r="O121" s="43" t="n">
        <f aca="false">M121*N121</f>
        <v>77150.2477876106</v>
      </c>
      <c r="P121" s="43"/>
      <c r="Q121" s="43"/>
      <c r="R121" s="43" t="n">
        <f aca="false">N121*0.13</f>
        <v>10029.5322123894</v>
      </c>
      <c r="S121" s="9" t="n">
        <v>87179.78</v>
      </c>
      <c r="T121" s="5" t="s">
        <v>155</v>
      </c>
    </row>
    <row r="122" customFormat="false" ht="13.8" hidden="false" customHeight="false" outlineLevel="0" collapsed="false">
      <c r="A122" s="5" t="s">
        <v>837</v>
      </c>
      <c r="B122" s="5" t="s">
        <v>835</v>
      </c>
      <c r="C122" s="5" t="s">
        <v>226</v>
      </c>
      <c r="D122" s="5" t="s">
        <v>226</v>
      </c>
      <c r="E122" s="5" t="str">
        <f aca="false">VLOOKUP($D122,contacts!$A:$F,2, 0)</f>
        <v>845 Riverbend Rd</v>
      </c>
      <c r="F122" s="5" t="str">
        <f aca="false">VLOOKUP($D122,contacts!$A:$F,3, 0)</f>
        <v>Ottawa</v>
      </c>
      <c r="G122" s="5" t="str">
        <f aca="false">VLOOKUP($D122,contacts!$A:$F,4, 0)</f>
        <v>ON</v>
      </c>
      <c r="H122" s="5" t="str">
        <f aca="false">VLOOKUP($D122,contacts!$A:$F,5, 0)</f>
        <v>Canada</v>
      </c>
      <c r="I122" s="5" t="str">
        <f aca="false">VLOOKUP($D122,contacts!$A:$F,6, 0)</f>
        <v>K2C 3M1</v>
      </c>
      <c r="J122" s="5" t="n">
        <v>4000</v>
      </c>
      <c r="K122" s="5" t="s">
        <v>1186</v>
      </c>
      <c r="L122" s="5" t="s">
        <v>227</v>
      </c>
      <c r="M122" s="5" t="n">
        <v>1</v>
      </c>
      <c r="N122" s="43" t="n">
        <f aca="false">S122/1.13</f>
        <v>51433.2300884956</v>
      </c>
      <c r="O122" s="43" t="n">
        <f aca="false">M122*N122</f>
        <v>51433.2300884956</v>
      </c>
      <c r="P122" s="43"/>
      <c r="Q122" s="43"/>
      <c r="R122" s="43" t="n">
        <f aca="false">N122*0.13</f>
        <v>6686.31991150443</v>
      </c>
      <c r="S122" s="9" t="n">
        <v>58119.55</v>
      </c>
      <c r="T122" s="5" t="s">
        <v>155</v>
      </c>
    </row>
    <row r="123" customFormat="false" ht="13.8" hidden="false" customHeight="false" outlineLevel="0" collapsed="false">
      <c r="A123" s="5" t="s">
        <v>838</v>
      </c>
      <c r="B123" s="5" t="s">
        <v>835</v>
      </c>
      <c r="C123" s="5" t="s">
        <v>766</v>
      </c>
      <c r="D123" s="5" t="s">
        <v>766</v>
      </c>
      <c r="E123" s="5" t="str">
        <f aca="false">VLOOKUP($D123,contacts!$A:$F,2, 0)</f>
        <v>700 University Ave</v>
      </c>
      <c r="F123" s="5" t="str">
        <f aca="false">VLOOKUP($D123,contacts!$A:$F,3, 0)</f>
        <v>Toronto</v>
      </c>
      <c r="G123" s="5" t="str">
        <f aca="false">VLOOKUP($D123,contacts!$A:$F,4, 0)</f>
        <v>ON</v>
      </c>
      <c r="H123" s="5" t="str">
        <f aca="false">VLOOKUP($D123,contacts!$A:$F,5, 0)</f>
        <v>Canada</v>
      </c>
      <c r="I123" s="5" t="str">
        <f aca="false">VLOOKUP($D123,contacts!$A:$F,6, 0)</f>
        <v>M5G 1X6</v>
      </c>
      <c r="J123" s="5" t="s">
        <v>1184</v>
      </c>
      <c r="K123" s="5" t="s">
        <v>1185</v>
      </c>
      <c r="L123" s="5" t="s">
        <v>767</v>
      </c>
      <c r="M123" s="5" t="n">
        <v>1</v>
      </c>
      <c r="N123" s="43" t="n">
        <f aca="false">S123/1.13</f>
        <v>70796.3008849558</v>
      </c>
      <c r="O123" s="43" t="n">
        <f aca="false">M123*N123</f>
        <v>70796.3008849558</v>
      </c>
      <c r="P123" s="43"/>
      <c r="Q123" s="43"/>
      <c r="R123" s="43" t="n">
        <f aca="false">N123*0.13</f>
        <v>9203.51911504425</v>
      </c>
      <c r="S123" s="9" t="n">
        <v>79999.82</v>
      </c>
      <c r="T123" s="5" t="s">
        <v>155</v>
      </c>
    </row>
    <row r="124" customFormat="false" ht="13.8" hidden="false" customHeight="false" outlineLevel="0" collapsed="false">
      <c r="A124" s="5" t="s">
        <v>840</v>
      </c>
      <c r="B124" s="5" t="s">
        <v>839</v>
      </c>
      <c r="C124" s="5" t="s">
        <v>160</v>
      </c>
      <c r="D124" s="5" t="s">
        <v>186</v>
      </c>
      <c r="E124" s="5" t="str">
        <f aca="false">VLOOKUP($D124,contacts!$A:$F,2, 0)</f>
        <v>223 Dundas St E, Unit 402</v>
      </c>
      <c r="F124" s="5" t="str">
        <f aca="false">VLOOKUP($D124,contacts!$A:$F,3, 0)</f>
        <v>Mississauga</v>
      </c>
      <c r="G124" s="5" t="str">
        <f aca="false">VLOOKUP($D124,contacts!$A:$F,4, 0)</f>
        <v>ON</v>
      </c>
      <c r="H124" s="5" t="str">
        <f aca="false">VLOOKUP($D124,contacts!$A:$F,5, 0)</f>
        <v>Canada</v>
      </c>
      <c r="I124" s="5" t="str">
        <f aca="false">VLOOKUP($D124,contacts!$A:$F,6, 0)</f>
        <v>L5A 1X2</v>
      </c>
      <c r="J124" s="5" t="s">
        <v>1184</v>
      </c>
      <c r="K124" s="5" t="s">
        <v>1185</v>
      </c>
      <c r="L124" s="5" t="s">
        <v>161</v>
      </c>
      <c r="M124" s="5" t="n">
        <v>1</v>
      </c>
      <c r="N124" s="43" t="n">
        <f aca="false">S124/1.13</f>
        <v>11646.5486725664</v>
      </c>
      <c r="O124" s="43" t="n">
        <f aca="false">M124*N124</f>
        <v>11646.5486725664</v>
      </c>
      <c r="P124" s="43"/>
      <c r="Q124" s="43"/>
      <c r="R124" s="43" t="n">
        <f aca="false">N124*0.13</f>
        <v>1514.05132743363</v>
      </c>
      <c r="S124" s="9" t="n">
        <v>13160.6</v>
      </c>
      <c r="T124" s="5" t="s">
        <v>155</v>
      </c>
    </row>
    <row r="125" customFormat="false" ht="13.8" hidden="false" customHeight="false" outlineLevel="0" collapsed="false">
      <c r="A125" s="5" t="s">
        <v>842</v>
      </c>
      <c r="B125" s="5" t="s">
        <v>841</v>
      </c>
      <c r="C125" s="5" t="s">
        <v>164</v>
      </c>
      <c r="D125" s="11" t="s">
        <v>167</v>
      </c>
      <c r="E125" s="5" t="str">
        <f aca="false">VLOOKUP($D125,contacts!$A:$F,2, 0)</f>
        <v>77 Bay St, Suite 2100</v>
      </c>
      <c r="F125" s="5" t="str">
        <f aca="false">VLOOKUP($D125,contacts!$A:$F,3, 0)</f>
        <v>Toronto</v>
      </c>
      <c r="G125" s="5" t="str">
        <f aca="false">VLOOKUP($D125,contacts!$A:$F,4, 0)</f>
        <v>ON</v>
      </c>
      <c r="H125" s="5" t="str">
        <f aca="false">VLOOKUP($D125,contacts!$A:$F,5, 0)</f>
        <v>Canada</v>
      </c>
      <c r="I125" s="5" t="str">
        <f aca="false">VLOOKUP($D125,contacts!$A:$F,6, 0)</f>
        <v>M5J 0A2</v>
      </c>
      <c r="J125" s="3" t="n">
        <v>4100</v>
      </c>
      <c r="K125" s="5" t="s">
        <v>1183</v>
      </c>
      <c r="L125" s="5" t="s">
        <v>165</v>
      </c>
      <c r="M125" s="5" t="n">
        <v>1</v>
      </c>
      <c r="N125" s="43" t="n">
        <f aca="false">S125/1.13</f>
        <v>1038.99115044248</v>
      </c>
      <c r="O125" s="43" t="n">
        <f aca="false">M125*N125</f>
        <v>1038.99115044248</v>
      </c>
      <c r="P125" s="43"/>
      <c r="Q125" s="43"/>
      <c r="R125" s="43" t="n">
        <f aca="false">N125*0.13</f>
        <v>135.068849557522</v>
      </c>
      <c r="S125" s="9" t="n">
        <v>1174.06</v>
      </c>
      <c r="T125" s="5" t="s">
        <v>155</v>
      </c>
    </row>
    <row r="126" customFormat="false" ht="13.8" hidden="false" customHeight="false" outlineLevel="0" collapsed="false">
      <c r="A126" s="5" t="s">
        <v>859</v>
      </c>
      <c r="B126" s="5" t="s">
        <v>858</v>
      </c>
      <c r="C126" s="5" t="s">
        <v>226</v>
      </c>
      <c r="D126" s="5" t="s">
        <v>226</v>
      </c>
      <c r="E126" s="5" t="str">
        <f aca="false">VLOOKUP($D126,contacts!$A:$F,2, 0)</f>
        <v>845 Riverbend Rd</v>
      </c>
      <c r="F126" s="5" t="str">
        <f aca="false">VLOOKUP($D126,contacts!$A:$F,3, 0)</f>
        <v>Ottawa</v>
      </c>
      <c r="G126" s="5" t="str">
        <f aca="false">VLOOKUP($D126,contacts!$A:$F,4, 0)</f>
        <v>ON</v>
      </c>
      <c r="H126" s="5" t="str">
        <f aca="false">VLOOKUP($D126,contacts!$A:$F,5, 0)</f>
        <v>Canada</v>
      </c>
      <c r="I126" s="5" t="str">
        <f aca="false">VLOOKUP($D126,contacts!$A:$F,6, 0)</f>
        <v>K2C 3M1</v>
      </c>
      <c r="J126" s="5" t="n">
        <v>4100</v>
      </c>
      <c r="K126" s="5" t="s">
        <v>1183</v>
      </c>
      <c r="L126" s="5" t="s">
        <v>227</v>
      </c>
      <c r="M126" s="5" t="n">
        <v>1</v>
      </c>
      <c r="N126" s="43" t="n">
        <f aca="false">S126/1.13</f>
        <v>83289.592920354</v>
      </c>
      <c r="O126" s="43" t="n">
        <f aca="false">M126*N126</f>
        <v>83289.592920354</v>
      </c>
      <c r="P126" s="43"/>
      <c r="Q126" s="43"/>
      <c r="R126" s="43" t="n">
        <f aca="false">N126*0.13</f>
        <v>10827.647079646</v>
      </c>
      <c r="S126" s="9" t="n">
        <v>94117.24</v>
      </c>
      <c r="T126" s="5" t="s">
        <v>155</v>
      </c>
    </row>
    <row r="127" customFormat="false" ht="13.8" hidden="false" customHeight="false" outlineLevel="0" collapsed="false">
      <c r="A127" s="5" t="s">
        <v>860</v>
      </c>
      <c r="B127" s="5" t="s">
        <v>858</v>
      </c>
      <c r="C127" s="5" t="s">
        <v>152</v>
      </c>
      <c r="D127" s="5" t="s">
        <v>152</v>
      </c>
      <c r="E127" s="5" t="str">
        <f aca="false">VLOOKUP($D127,contacts!$A:$F,2, 0)</f>
        <v>120 King St W, Suite 1500</v>
      </c>
      <c r="F127" s="5" t="str">
        <f aca="false">VLOOKUP($D127,contacts!$A:$F,3, 0)</f>
        <v>Toronto</v>
      </c>
      <c r="G127" s="5" t="str">
        <f aca="false">VLOOKUP($D127,contacts!$A:$F,4, 0)</f>
        <v>ON</v>
      </c>
      <c r="H127" s="5" t="str">
        <f aca="false">VLOOKUP($D127,contacts!$A:$F,5, 0)</f>
        <v>Canada</v>
      </c>
      <c r="I127" s="5" t="str">
        <f aca="false">VLOOKUP($D127,contacts!$A:$F,6, 0)</f>
        <v>M5H 1J9</v>
      </c>
      <c r="J127" s="5" t="s">
        <v>1184</v>
      </c>
      <c r="K127" s="5" t="s">
        <v>1185</v>
      </c>
      <c r="L127" s="5" t="s">
        <v>153</v>
      </c>
      <c r="M127" s="5" t="n">
        <v>1</v>
      </c>
      <c r="N127" s="43" t="n">
        <f aca="false">S127/1.13</f>
        <v>55525.4867256637</v>
      </c>
      <c r="O127" s="43" t="n">
        <f aca="false">M127*N127</f>
        <v>55525.4867256637</v>
      </c>
      <c r="P127" s="43"/>
      <c r="Q127" s="43"/>
      <c r="R127" s="43" t="n">
        <f aca="false">N127*0.13</f>
        <v>7218.31327433628</v>
      </c>
      <c r="S127" s="9" t="n">
        <v>62743.8</v>
      </c>
      <c r="T127" s="5" t="s">
        <v>155</v>
      </c>
    </row>
    <row r="128" customFormat="false" ht="13.8" hidden="false" customHeight="false" outlineLevel="0" collapsed="false">
      <c r="A128" s="5" t="s">
        <v>861</v>
      </c>
      <c r="B128" s="5" t="s">
        <v>858</v>
      </c>
      <c r="C128" s="5" t="s">
        <v>766</v>
      </c>
      <c r="D128" s="5" t="s">
        <v>766</v>
      </c>
      <c r="E128" s="5" t="str">
        <f aca="false">VLOOKUP($D128,contacts!$A:$F,2, 0)</f>
        <v>700 University Ave</v>
      </c>
      <c r="F128" s="5" t="str">
        <f aca="false">VLOOKUP($D128,contacts!$A:$F,3, 0)</f>
        <v>Toronto</v>
      </c>
      <c r="G128" s="5" t="str">
        <f aca="false">VLOOKUP($D128,contacts!$A:$F,4, 0)</f>
        <v>ON</v>
      </c>
      <c r="H128" s="5" t="str">
        <f aca="false">VLOOKUP($D128,contacts!$A:$F,5, 0)</f>
        <v>Canada</v>
      </c>
      <c r="I128" s="5" t="str">
        <f aca="false">VLOOKUP($D128,contacts!$A:$F,6, 0)</f>
        <v>M5G 1X6</v>
      </c>
      <c r="J128" s="5" t="s">
        <v>1184</v>
      </c>
      <c r="K128" s="5" t="s">
        <v>1185</v>
      </c>
      <c r="L128" s="5" t="s">
        <v>767</v>
      </c>
      <c r="M128" s="5" t="n">
        <v>1</v>
      </c>
      <c r="N128" s="43" t="n">
        <f aca="false">S128/1.13</f>
        <v>70796.1415929204</v>
      </c>
      <c r="O128" s="43" t="n">
        <f aca="false">M128*N128</f>
        <v>70796.1415929204</v>
      </c>
      <c r="P128" s="43"/>
      <c r="Q128" s="43"/>
      <c r="R128" s="43" t="n">
        <f aca="false">N128*0.13</f>
        <v>9203.49840707965</v>
      </c>
      <c r="S128" s="9" t="n">
        <v>79999.64</v>
      </c>
      <c r="T128" s="5" t="s">
        <v>155</v>
      </c>
    </row>
    <row r="129" customFormat="false" ht="13.8" hidden="false" customHeight="false" outlineLevel="0" collapsed="false">
      <c r="A129" s="5" t="s">
        <v>863</v>
      </c>
      <c r="B129" s="5" t="s">
        <v>862</v>
      </c>
      <c r="C129" s="5" t="s">
        <v>160</v>
      </c>
      <c r="D129" s="11" t="s">
        <v>167</v>
      </c>
      <c r="E129" s="5" t="str">
        <f aca="false">VLOOKUP($D129,contacts!$A:$F,2, 0)</f>
        <v>77 Bay St, Suite 2100</v>
      </c>
      <c r="F129" s="5" t="str">
        <f aca="false">VLOOKUP($D129,contacts!$A:$F,3, 0)</f>
        <v>Toronto</v>
      </c>
      <c r="G129" s="5" t="str">
        <f aca="false">VLOOKUP($D129,contacts!$A:$F,4, 0)</f>
        <v>ON</v>
      </c>
      <c r="H129" s="5" t="str">
        <f aca="false">VLOOKUP($D129,contacts!$A:$F,5, 0)</f>
        <v>Canada</v>
      </c>
      <c r="I129" s="5" t="str">
        <f aca="false">VLOOKUP($D129,contacts!$A:$F,6, 0)</f>
        <v>M5J 0A2</v>
      </c>
      <c r="J129" s="5" t="s">
        <v>1184</v>
      </c>
      <c r="K129" s="5" t="s">
        <v>1185</v>
      </c>
      <c r="L129" s="5" t="s">
        <v>161</v>
      </c>
      <c r="M129" s="5" t="n">
        <v>1</v>
      </c>
      <c r="N129" s="43" t="n">
        <f aca="false">S129/1.13</f>
        <v>11982.0884955752</v>
      </c>
      <c r="O129" s="43" t="n">
        <f aca="false">M129*N129</f>
        <v>11982.0884955752</v>
      </c>
      <c r="P129" s="43"/>
      <c r="Q129" s="43"/>
      <c r="R129" s="43" t="n">
        <f aca="false">N129*0.13</f>
        <v>1557.67150442478</v>
      </c>
      <c r="S129" s="9" t="n">
        <v>13539.76</v>
      </c>
      <c r="T129" s="5" t="s">
        <v>155</v>
      </c>
    </row>
    <row r="130" customFormat="false" ht="13.8" hidden="false" customHeight="false" outlineLevel="0" collapsed="false">
      <c r="A130" s="5" t="s">
        <v>880</v>
      </c>
      <c r="B130" s="5" t="s">
        <v>879</v>
      </c>
      <c r="C130" s="5" t="s">
        <v>152</v>
      </c>
      <c r="D130" s="5" t="s">
        <v>152</v>
      </c>
      <c r="E130" s="5" t="str">
        <f aca="false">VLOOKUP($D130,contacts!$A:$F,2, 0)</f>
        <v>120 King St W, Suite 1500</v>
      </c>
      <c r="F130" s="5" t="str">
        <f aca="false">VLOOKUP($D130,contacts!$A:$F,3, 0)</f>
        <v>Toronto</v>
      </c>
      <c r="G130" s="5" t="str">
        <f aca="false">VLOOKUP($D130,contacts!$A:$F,4, 0)</f>
        <v>ON</v>
      </c>
      <c r="H130" s="5" t="str">
        <f aca="false">VLOOKUP($D130,contacts!$A:$F,5, 0)</f>
        <v>Canada</v>
      </c>
      <c r="I130" s="5" t="str">
        <f aca="false">VLOOKUP($D130,contacts!$A:$F,6, 0)</f>
        <v>M5H 1J9</v>
      </c>
      <c r="J130" s="5" t="s">
        <v>1184</v>
      </c>
      <c r="K130" s="5" t="s">
        <v>1185</v>
      </c>
      <c r="L130" s="5" t="s">
        <v>153</v>
      </c>
      <c r="M130" s="5" t="n">
        <v>1</v>
      </c>
      <c r="N130" s="43" t="n">
        <f aca="false">S130/1.13</f>
        <v>82028.0265486726</v>
      </c>
      <c r="O130" s="43" t="n">
        <f aca="false">M130*N130</f>
        <v>82028.0265486726</v>
      </c>
      <c r="P130" s="43"/>
      <c r="Q130" s="43"/>
      <c r="R130" s="43" t="n">
        <f aca="false">N130*0.13</f>
        <v>10663.6434513274</v>
      </c>
      <c r="S130" s="9" t="n">
        <v>92691.67</v>
      </c>
      <c r="T130" s="5" t="s">
        <v>155</v>
      </c>
    </row>
    <row r="131" customFormat="false" ht="13.8" hidden="false" customHeight="false" outlineLevel="0" collapsed="false">
      <c r="A131" s="5" t="s">
        <v>881</v>
      </c>
      <c r="B131" s="5" t="s">
        <v>879</v>
      </c>
      <c r="C131" s="5" t="s">
        <v>156</v>
      </c>
      <c r="D131" s="5" t="s">
        <v>156</v>
      </c>
      <c r="E131" s="5" t="str">
        <f aca="false">VLOOKUP($D131,contacts!$A:$F,2, 0)</f>
        <v>610 Queen St E, Suite 305</v>
      </c>
      <c r="F131" s="5" t="str">
        <f aca="false">VLOOKUP($D131,contacts!$A:$F,3, 0)</f>
        <v>Toronto</v>
      </c>
      <c r="G131" s="5" t="str">
        <f aca="false">VLOOKUP($D131,contacts!$A:$F,4, 0)</f>
        <v>ON</v>
      </c>
      <c r="H131" s="5" t="str">
        <f aca="false">VLOOKUP($D131,contacts!$A:$F,5, 0)</f>
        <v>Canada</v>
      </c>
      <c r="I131" s="5" t="str">
        <f aca="false">VLOOKUP($D131,contacts!$A:$F,6, 0)</f>
        <v>M4M 1G3</v>
      </c>
      <c r="J131" s="5" t="s">
        <v>1184</v>
      </c>
      <c r="K131" s="5" t="s">
        <v>1185</v>
      </c>
      <c r="L131" s="5" t="s">
        <v>157</v>
      </c>
      <c r="M131" s="5" t="n">
        <v>1</v>
      </c>
      <c r="N131" s="43" t="n">
        <f aca="false">S131/1.13</f>
        <v>54685.3362831859</v>
      </c>
      <c r="O131" s="43" t="n">
        <f aca="false">M131*N131</f>
        <v>54685.3362831859</v>
      </c>
      <c r="P131" s="43"/>
      <c r="Q131" s="43"/>
      <c r="R131" s="43" t="n">
        <f aca="false">N131*0.13</f>
        <v>7109.09371681416</v>
      </c>
      <c r="S131" s="9" t="n">
        <v>61794.43</v>
      </c>
      <c r="T131" s="5" t="s">
        <v>155</v>
      </c>
    </row>
    <row r="132" customFormat="false" ht="13.8" hidden="false" customHeight="false" outlineLevel="0" collapsed="false">
      <c r="A132" s="5" t="s">
        <v>882</v>
      </c>
      <c r="B132" s="5" t="s">
        <v>879</v>
      </c>
      <c r="C132" s="5" t="s">
        <v>766</v>
      </c>
      <c r="D132" s="5" t="s">
        <v>766</v>
      </c>
      <c r="E132" s="5" t="str">
        <f aca="false">VLOOKUP($D132,contacts!$A:$F,2, 0)</f>
        <v>700 University Ave</v>
      </c>
      <c r="F132" s="5" t="str">
        <f aca="false">VLOOKUP($D132,contacts!$A:$F,3, 0)</f>
        <v>Toronto</v>
      </c>
      <c r="G132" s="5" t="str">
        <f aca="false">VLOOKUP($D132,contacts!$A:$F,4, 0)</f>
        <v>ON</v>
      </c>
      <c r="H132" s="5" t="str">
        <f aca="false">VLOOKUP($D132,contacts!$A:$F,5, 0)</f>
        <v>Canada</v>
      </c>
      <c r="I132" s="5" t="str">
        <f aca="false">VLOOKUP($D132,contacts!$A:$F,6, 0)</f>
        <v>M5G 1X6</v>
      </c>
      <c r="J132" s="5" t="s">
        <v>1184</v>
      </c>
      <c r="K132" s="5" t="s">
        <v>1185</v>
      </c>
      <c r="L132" s="5" t="s">
        <v>767</v>
      </c>
      <c r="M132" s="5" t="n">
        <v>1</v>
      </c>
      <c r="N132" s="43" t="n">
        <f aca="false">S132/1.13</f>
        <v>70796.796460177</v>
      </c>
      <c r="O132" s="43" t="n">
        <f aca="false">M132*N132</f>
        <v>70796.796460177</v>
      </c>
      <c r="P132" s="43"/>
      <c r="Q132" s="43"/>
      <c r="R132" s="43" t="n">
        <f aca="false">N132*0.13</f>
        <v>9203.58353982301</v>
      </c>
      <c r="S132" s="9" t="n">
        <v>80000.38</v>
      </c>
      <c r="T132" s="5" t="s">
        <v>155</v>
      </c>
    </row>
    <row r="133" customFormat="false" ht="13.8" hidden="false" customHeight="false" outlineLevel="0" collapsed="false">
      <c r="A133" s="5" t="s">
        <v>884</v>
      </c>
      <c r="B133" s="5" t="s">
        <v>883</v>
      </c>
      <c r="C133" s="5" t="s">
        <v>160</v>
      </c>
      <c r="D133" s="5" t="s">
        <v>186</v>
      </c>
      <c r="E133" s="5" t="str">
        <f aca="false">VLOOKUP($D133,contacts!$A:$F,2, 0)</f>
        <v>223 Dundas St E, Unit 402</v>
      </c>
      <c r="F133" s="5" t="str">
        <f aca="false">VLOOKUP($D133,contacts!$A:$F,3, 0)</f>
        <v>Mississauga</v>
      </c>
      <c r="G133" s="5" t="str">
        <f aca="false">VLOOKUP($D133,contacts!$A:$F,4, 0)</f>
        <v>ON</v>
      </c>
      <c r="H133" s="5" t="str">
        <f aca="false">VLOOKUP($D133,contacts!$A:$F,5, 0)</f>
        <v>Canada</v>
      </c>
      <c r="I133" s="5" t="str">
        <f aca="false">VLOOKUP($D133,contacts!$A:$F,6, 0)</f>
        <v>L5A 1X2</v>
      </c>
      <c r="J133" s="5" t="s">
        <v>1184</v>
      </c>
      <c r="K133" s="5" t="s">
        <v>1185</v>
      </c>
      <c r="L133" s="5" t="s">
        <v>161</v>
      </c>
      <c r="M133" s="5" t="n">
        <v>1</v>
      </c>
      <c r="N133" s="43" t="n">
        <f aca="false">S133/1.13</f>
        <v>12288.592920354</v>
      </c>
      <c r="O133" s="43" t="n">
        <f aca="false">M133*N133</f>
        <v>12288.592920354</v>
      </c>
      <c r="P133" s="43"/>
      <c r="Q133" s="43"/>
      <c r="R133" s="43" t="n">
        <f aca="false">N133*0.13</f>
        <v>1597.51707964602</v>
      </c>
      <c r="S133" s="9" t="n">
        <v>13886.11</v>
      </c>
      <c r="T133" s="5" t="s">
        <v>155</v>
      </c>
    </row>
    <row r="134" customFormat="false" ht="13.8" hidden="false" customHeight="false" outlineLevel="0" collapsed="false">
      <c r="A134" s="5" t="s">
        <v>906</v>
      </c>
      <c r="B134" s="5" t="s">
        <v>905</v>
      </c>
      <c r="C134" s="5" t="s">
        <v>156</v>
      </c>
      <c r="D134" s="5" t="s">
        <v>156</v>
      </c>
      <c r="E134" s="5" t="str">
        <f aca="false">VLOOKUP($D134,contacts!$A:$F,2, 0)</f>
        <v>610 Queen St E, Suite 305</v>
      </c>
      <c r="F134" s="5" t="str">
        <f aca="false">VLOOKUP($D134,contacts!$A:$F,3, 0)</f>
        <v>Toronto</v>
      </c>
      <c r="G134" s="5" t="str">
        <f aca="false">VLOOKUP($D134,contacts!$A:$F,4, 0)</f>
        <v>ON</v>
      </c>
      <c r="H134" s="5" t="str">
        <f aca="false">VLOOKUP($D134,contacts!$A:$F,5, 0)</f>
        <v>Canada</v>
      </c>
      <c r="I134" s="5" t="str">
        <f aca="false">VLOOKUP($D134,contacts!$A:$F,6, 0)</f>
        <v>M4M 1G3</v>
      </c>
      <c r="J134" s="5" t="s">
        <v>1184</v>
      </c>
      <c r="K134" s="5" t="s">
        <v>1185</v>
      </c>
      <c r="L134" s="5" t="s">
        <v>157</v>
      </c>
      <c r="M134" s="5" t="n">
        <v>1</v>
      </c>
      <c r="N134" s="43" t="n">
        <f aca="false">S134/1.13</f>
        <v>87874.9469026549</v>
      </c>
      <c r="O134" s="43" t="n">
        <f aca="false">M134*N134</f>
        <v>87874.9469026549</v>
      </c>
      <c r="P134" s="43"/>
      <c r="Q134" s="43"/>
      <c r="R134" s="43" t="n">
        <f aca="false">N134*0.13</f>
        <v>11423.7430973451</v>
      </c>
      <c r="S134" s="9" t="n">
        <v>99298.69</v>
      </c>
      <c r="T134" s="5" t="s">
        <v>155</v>
      </c>
    </row>
    <row r="135" customFormat="false" ht="13.8" hidden="false" customHeight="false" outlineLevel="0" collapsed="false">
      <c r="A135" s="5" t="s">
        <v>907</v>
      </c>
      <c r="B135" s="5" t="s">
        <v>905</v>
      </c>
      <c r="C135" s="5" t="s">
        <v>186</v>
      </c>
      <c r="D135" s="5" t="s">
        <v>186</v>
      </c>
      <c r="E135" s="5" t="str">
        <f aca="false">VLOOKUP($D135,contacts!$A:$F,2, 0)</f>
        <v>223 Dundas St E, Unit 402</v>
      </c>
      <c r="F135" s="5" t="str">
        <f aca="false">VLOOKUP($D135,contacts!$A:$F,3, 0)</f>
        <v>Mississauga</v>
      </c>
      <c r="G135" s="5" t="str">
        <f aca="false">VLOOKUP($D135,contacts!$A:$F,4, 0)</f>
        <v>ON</v>
      </c>
      <c r="H135" s="5" t="str">
        <f aca="false">VLOOKUP($D135,contacts!$A:$F,5, 0)</f>
        <v>Canada</v>
      </c>
      <c r="I135" s="5" t="str">
        <f aca="false">VLOOKUP($D135,contacts!$A:$F,6, 0)</f>
        <v>L5A 1X2</v>
      </c>
      <c r="J135" s="5" t="n">
        <v>4100</v>
      </c>
      <c r="K135" s="5" t="s">
        <v>1183</v>
      </c>
      <c r="L135" s="5" t="s">
        <v>187</v>
      </c>
      <c r="M135" s="5" t="n">
        <v>1</v>
      </c>
      <c r="N135" s="43" t="n">
        <f aca="false">S135/1.13</f>
        <v>58582.0707964602</v>
      </c>
      <c r="O135" s="43" t="n">
        <f aca="false">M135*N135</f>
        <v>58582.0707964602</v>
      </c>
      <c r="P135" s="43"/>
      <c r="Q135" s="43"/>
      <c r="R135" s="43" t="n">
        <f aca="false">N135*0.13</f>
        <v>7615.66920353983</v>
      </c>
      <c r="S135" s="9" t="n">
        <v>66197.74</v>
      </c>
      <c r="T135" s="5" t="s">
        <v>155</v>
      </c>
    </row>
    <row r="136" customFormat="false" ht="13.8" hidden="false" customHeight="false" outlineLevel="0" collapsed="false">
      <c r="A136" s="5" t="s">
        <v>908</v>
      </c>
      <c r="B136" s="5" t="s">
        <v>905</v>
      </c>
      <c r="C136" s="5" t="s">
        <v>766</v>
      </c>
      <c r="D136" s="5" t="s">
        <v>766</v>
      </c>
      <c r="E136" s="5" t="str">
        <f aca="false">VLOOKUP($D136,contacts!$A:$F,2, 0)</f>
        <v>700 University Ave</v>
      </c>
      <c r="F136" s="5" t="str">
        <f aca="false">VLOOKUP($D136,contacts!$A:$F,3, 0)</f>
        <v>Toronto</v>
      </c>
      <c r="G136" s="5" t="str">
        <f aca="false">VLOOKUP($D136,contacts!$A:$F,4, 0)</f>
        <v>ON</v>
      </c>
      <c r="H136" s="5" t="str">
        <f aca="false">VLOOKUP($D136,contacts!$A:$F,5, 0)</f>
        <v>Canada</v>
      </c>
      <c r="I136" s="5" t="str">
        <f aca="false">VLOOKUP($D136,contacts!$A:$F,6, 0)</f>
        <v>M5G 1X6</v>
      </c>
      <c r="J136" s="5" t="s">
        <v>1184</v>
      </c>
      <c r="K136" s="5" t="s">
        <v>1185</v>
      </c>
      <c r="L136" s="5" t="s">
        <v>767</v>
      </c>
      <c r="M136" s="5" t="n">
        <v>1</v>
      </c>
      <c r="N136" s="43" t="n">
        <f aca="false">S136/1.13</f>
        <v>70795.6283185841</v>
      </c>
      <c r="O136" s="43" t="n">
        <f aca="false">M136*N136</f>
        <v>70795.6283185841</v>
      </c>
      <c r="P136" s="43"/>
      <c r="Q136" s="43"/>
      <c r="R136" s="43" t="n">
        <f aca="false">N136*0.13</f>
        <v>9203.43168141593</v>
      </c>
      <c r="S136" s="9" t="n">
        <v>79999.06</v>
      </c>
      <c r="T136" s="5" t="s">
        <v>155</v>
      </c>
    </row>
    <row r="137" customFormat="false" ht="13.8" hidden="false" customHeight="false" outlineLevel="0" collapsed="false">
      <c r="A137" s="5" t="s">
        <v>910</v>
      </c>
      <c r="B137" s="5" t="s">
        <v>909</v>
      </c>
      <c r="C137" s="5" t="s">
        <v>160</v>
      </c>
      <c r="D137" s="5" t="s">
        <v>226</v>
      </c>
      <c r="E137" s="5" t="str">
        <f aca="false">VLOOKUP($D137,contacts!$A:$F,2, 0)</f>
        <v>845 Riverbend Rd</v>
      </c>
      <c r="F137" s="5" t="str">
        <f aca="false">VLOOKUP($D137,contacts!$A:$F,3, 0)</f>
        <v>Ottawa</v>
      </c>
      <c r="G137" s="5" t="str">
        <f aca="false">VLOOKUP($D137,contacts!$A:$F,4, 0)</f>
        <v>ON</v>
      </c>
      <c r="H137" s="5" t="str">
        <f aca="false">VLOOKUP($D137,contacts!$A:$F,5, 0)</f>
        <v>Canada</v>
      </c>
      <c r="I137" s="5" t="str">
        <f aca="false">VLOOKUP($D137,contacts!$A:$F,6, 0)</f>
        <v>K2C 3M1</v>
      </c>
      <c r="J137" s="5" t="s">
        <v>1184</v>
      </c>
      <c r="K137" s="5" t="s">
        <v>1185</v>
      </c>
      <c r="L137" s="5" t="s">
        <v>161</v>
      </c>
      <c r="M137" s="5" t="n">
        <v>1</v>
      </c>
      <c r="N137" s="43" t="n">
        <f aca="false">S137/1.13</f>
        <v>12516.0796460177</v>
      </c>
      <c r="O137" s="43" t="n">
        <f aca="false">M137*N137</f>
        <v>12516.0796460177</v>
      </c>
      <c r="P137" s="43"/>
      <c r="Q137" s="43"/>
      <c r="R137" s="43" t="n">
        <f aca="false">N137*0.13</f>
        <v>1627.0903539823</v>
      </c>
      <c r="S137" s="9" t="n">
        <v>14143.17</v>
      </c>
      <c r="T137" s="5" t="s">
        <v>155</v>
      </c>
    </row>
    <row r="138" customFormat="false" ht="13.8" hidden="false" customHeight="false" outlineLevel="0" collapsed="false">
      <c r="A138" s="5" t="s">
        <v>912</v>
      </c>
      <c r="B138" s="5" t="s">
        <v>911</v>
      </c>
      <c r="C138" s="5" t="s">
        <v>164</v>
      </c>
      <c r="D138" s="11" t="s">
        <v>167</v>
      </c>
      <c r="E138" s="5" t="str">
        <f aca="false">VLOOKUP($D138,contacts!$A:$F,2, 0)</f>
        <v>77 Bay St, Suite 2100</v>
      </c>
      <c r="F138" s="5" t="str">
        <f aca="false">VLOOKUP($D138,contacts!$A:$F,3, 0)</f>
        <v>Toronto</v>
      </c>
      <c r="G138" s="5" t="str">
        <f aca="false">VLOOKUP($D138,contacts!$A:$F,4, 0)</f>
        <v>ON</v>
      </c>
      <c r="H138" s="5" t="str">
        <f aca="false">VLOOKUP($D138,contacts!$A:$F,5, 0)</f>
        <v>Canada</v>
      </c>
      <c r="I138" s="5" t="str">
        <f aca="false">VLOOKUP($D138,contacts!$A:$F,6, 0)</f>
        <v>M5J 0A2</v>
      </c>
      <c r="J138" s="3" t="n">
        <v>4100</v>
      </c>
      <c r="K138" s="5" t="s">
        <v>1183</v>
      </c>
      <c r="L138" s="5" t="s">
        <v>165</v>
      </c>
      <c r="M138" s="5" t="n">
        <v>1</v>
      </c>
      <c r="N138" s="43" t="n">
        <f aca="false">S138/1.13</f>
        <v>863.371681415929</v>
      </c>
      <c r="O138" s="43" t="n">
        <f aca="false">M138*N138</f>
        <v>863.371681415929</v>
      </c>
      <c r="P138" s="43"/>
      <c r="Q138" s="43"/>
      <c r="R138" s="43" t="n">
        <f aca="false">N138*0.13</f>
        <v>112.238318584071</v>
      </c>
      <c r="S138" s="9" t="n">
        <v>975.61</v>
      </c>
      <c r="T138" s="5" t="s">
        <v>155</v>
      </c>
    </row>
    <row r="139" customFormat="false" ht="13.8" hidden="false" customHeight="false" outlineLevel="0" collapsed="false">
      <c r="A139" s="5" t="s">
        <v>931</v>
      </c>
      <c r="B139" s="5" t="s">
        <v>930</v>
      </c>
      <c r="C139" s="5" t="s">
        <v>179</v>
      </c>
      <c r="D139" s="5" t="s">
        <v>182</v>
      </c>
      <c r="E139" s="5" t="str">
        <f aca="false">VLOOKUP($D139,contacts!$A:$F,2, 0)</f>
        <v>150 Elgin St, 7th Floor</v>
      </c>
      <c r="F139" s="5" t="str">
        <f aca="false">VLOOKUP($D139,contacts!$A:$F,3, 0)</f>
        <v>Ottawa</v>
      </c>
      <c r="G139" s="5" t="str">
        <f aca="false">VLOOKUP($D139,contacts!$A:$F,4, 0)</f>
        <v>ON</v>
      </c>
      <c r="H139" s="5" t="str">
        <f aca="false">VLOOKUP($D139,contacts!$A:$F,5, 0)</f>
        <v>Canada</v>
      </c>
      <c r="I139" s="5" t="str">
        <f aca="false">VLOOKUP($D139,contacts!$A:$F,6, 0)</f>
        <v>K2P 1L4</v>
      </c>
      <c r="J139" s="5" t="s">
        <v>1184</v>
      </c>
      <c r="K139" s="5" t="s">
        <v>1185</v>
      </c>
      <c r="L139" s="5" t="s">
        <v>180</v>
      </c>
      <c r="M139" s="5" t="n">
        <v>1</v>
      </c>
      <c r="N139" s="43" t="n">
        <f aca="false">S139/1.13</f>
        <v>26548.5575221239</v>
      </c>
      <c r="O139" s="43" t="n">
        <f aca="false">M139*N139</f>
        <v>26548.5575221239</v>
      </c>
      <c r="P139" s="43"/>
      <c r="Q139" s="43"/>
      <c r="R139" s="43" t="n">
        <f aca="false">N139*0.13</f>
        <v>3451.31247787611</v>
      </c>
      <c r="S139" s="9" t="n">
        <v>29999.87</v>
      </c>
      <c r="T139" s="5" t="s">
        <v>183</v>
      </c>
    </row>
    <row r="140" customFormat="false" ht="13.8" hidden="false" customHeight="false" outlineLevel="0" collapsed="false">
      <c r="A140" s="5" t="s">
        <v>933</v>
      </c>
      <c r="B140" s="5" t="s">
        <v>932</v>
      </c>
      <c r="C140" s="5" t="s">
        <v>186</v>
      </c>
      <c r="D140" s="5" t="s">
        <v>186</v>
      </c>
      <c r="E140" s="5" t="str">
        <f aca="false">VLOOKUP($D140,contacts!$A:$F,2, 0)</f>
        <v>223 Dundas St E, Unit 402</v>
      </c>
      <c r="F140" s="5" t="str">
        <f aca="false">VLOOKUP($D140,contacts!$A:$F,3, 0)</f>
        <v>Mississauga</v>
      </c>
      <c r="G140" s="5" t="str">
        <f aca="false">VLOOKUP($D140,contacts!$A:$F,4, 0)</f>
        <v>ON</v>
      </c>
      <c r="H140" s="5" t="str">
        <f aca="false">VLOOKUP($D140,contacts!$A:$F,5, 0)</f>
        <v>Canada</v>
      </c>
      <c r="I140" s="5" t="str">
        <f aca="false">VLOOKUP($D140,contacts!$A:$F,6, 0)</f>
        <v>L5A 1X2</v>
      </c>
      <c r="J140" s="5" t="s">
        <v>1184</v>
      </c>
      <c r="K140" s="5" t="s">
        <v>1185</v>
      </c>
      <c r="L140" s="5" t="s">
        <v>187</v>
      </c>
      <c r="M140" s="5" t="n">
        <v>1</v>
      </c>
      <c r="N140" s="43" t="n">
        <f aca="false">S140/1.13</f>
        <v>87823</v>
      </c>
      <c r="O140" s="43" t="n">
        <f aca="false">M140*N140</f>
        <v>87823</v>
      </c>
      <c r="P140" s="43"/>
      <c r="Q140" s="43"/>
      <c r="R140" s="43" t="n">
        <f aca="false">N140*0.13</f>
        <v>11416.99</v>
      </c>
      <c r="S140" s="9" t="n">
        <v>99239.99</v>
      </c>
      <c r="T140" s="5" t="s">
        <v>155</v>
      </c>
    </row>
    <row r="141" customFormat="false" ht="13.8" hidden="false" customHeight="false" outlineLevel="0" collapsed="false">
      <c r="A141" s="5" t="s">
        <v>934</v>
      </c>
      <c r="B141" s="5" t="s">
        <v>932</v>
      </c>
      <c r="C141" s="5" t="s">
        <v>208</v>
      </c>
      <c r="D141" s="5" t="s">
        <v>208</v>
      </c>
      <c r="E141" s="5" t="str">
        <f aca="false">VLOOKUP($D141,contacts!$A:$F,2, 0)</f>
        <v>1425 Industrial Pkwy N</v>
      </c>
      <c r="F141" s="5" t="str">
        <f aca="false">VLOOKUP($D141,contacts!$A:$F,3, 0)</f>
        <v>Milton</v>
      </c>
      <c r="G141" s="5" t="str">
        <f aca="false">VLOOKUP($D141,contacts!$A:$F,4, 0)</f>
        <v>ON</v>
      </c>
      <c r="H141" s="5" t="str">
        <f aca="false">VLOOKUP($D141,contacts!$A:$F,5, 0)</f>
        <v>Canada</v>
      </c>
      <c r="I141" s="5" t="str">
        <f aca="false">VLOOKUP($D141,contacts!$A:$F,6, 0)</f>
        <v>L9T 5A1</v>
      </c>
      <c r="J141" s="5" t="n">
        <v>4000</v>
      </c>
      <c r="K141" s="5" t="s">
        <v>1186</v>
      </c>
      <c r="L141" s="5" t="s">
        <v>209</v>
      </c>
      <c r="M141" s="5" t="n">
        <v>1</v>
      </c>
      <c r="N141" s="43" t="n">
        <f aca="false">S141/1.13</f>
        <v>58548.8407079646</v>
      </c>
      <c r="O141" s="43" t="n">
        <f aca="false">M141*N141</f>
        <v>58548.8407079646</v>
      </c>
      <c r="P141" s="43"/>
      <c r="Q141" s="43"/>
      <c r="R141" s="43" t="n">
        <f aca="false">N141*0.13</f>
        <v>7611.3492920354</v>
      </c>
      <c r="S141" s="9" t="n">
        <v>66160.19</v>
      </c>
      <c r="T141" s="5" t="s">
        <v>155</v>
      </c>
    </row>
    <row r="142" customFormat="false" ht="13.8" hidden="false" customHeight="false" outlineLevel="0" collapsed="false">
      <c r="A142" s="5" t="s">
        <v>935</v>
      </c>
      <c r="B142" s="5" t="s">
        <v>932</v>
      </c>
      <c r="C142" s="5" t="s">
        <v>766</v>
      </c>
      <c r="D142" s="5" t="s">
        <v>766</v>
      </c>
      <c r="E142" s="5" t="str">
        <f aca="false">VLOOKUP($D142,contacts!$A:$F,2, 0)</f>
        <v>700 University Ave</v>
      </c>
      <c r="F142" s="5" t="str">
        <f aca="false">VLOOKUP($D142,contacts!$A:$F,3, 0)</f>
        <v>Toronto</v>
      </c>
      <c r="G142" s="5" t="str">
        <f aca="false">VLOOKUP($D142,contacts!$A:$F,4, 0)</f>
        <v>ON</v>
      </c>
      <c r="H142" s="5" t="str">
        <f aca="false">VLOOKUP($D142,contacts!$A:$F,5, 0)</f>
        <v>Canada</v>
      </c>
      <c r="I142" s="5" t="str">
        <f aca="false">VLOOKUP($D142,contacts!$A:$F,6, 0)</f>
        <v>M5G 1X6</v>
      </c>
      <c r="J142" s="5" t="s">
        <v>1184</v>
      </c>
      <c r="K142" s="5" t="s">
        <v>1185</v>
      </c>
      <c r="L142" s="5" t="s">
        <v>767</v>
      </c>
      <c r="M142" s="5" t="n">
        <v>1</v>
      </c>
      <c r="N142" s="43" t="n">
        <f aca="false">S142/1.13</f>
        <v>70795.5840707965</v>
      </c>
      <c r="O142" s="43" t="n">
        <f aca="false">M142*N142</f>
        <v>70795.5840707965</v>
      </c>
      <c r="P142" s="43"/>
      <c r="Q142" s="43"/>
      <c r="R142" s="43" t="n">
        <f aca="false">N142*0.13</f>
        <v>9203.42592920354</v>
      </c>
      <c r="S142" s="9" t="n">
        <v>79999.01</v>
      </c>
      <c r="T142" s="5" t="s">
        <v>155</v>
      </c>
    </row>
    <row r="143" customFormat="false" ht="13.8" hidden="false" customHeight="false" outlineLevel="0" collapsed="false">
      <c r="A143" s="5" t="s">
        <v>937</v>
      </c>
      <c r="B143" s="5" t="s">
        <v>936</v>
      </c>
      <c r="C143" s="5" t="s">
        <v>160</v>
      </c>
      <c r="D143" s="5" t="s">
        <v>186</v>
      </c>
      <c r="E143" s="5" t="str">
        <f aca="false">VLOOKUP($D143,contacts!$A:$F,2, 0)</f>
        <v>223 Dundas St E, Unit 402</v>
      </c>
      <c r="F143" s="5" t="str">
        <f aca="false">VLOOKUP($D143,contacts!$A:$F,3, 0)</f>
        <v>Mississauga</v>
      </c>
      <c r="G143" s="5" t="str">
        <f aca="false">VLOOKUP($D143,contacts!$A:$F,4, 0)</f>
        <v>ON</v>
      </c>
      <c r="H143" s="5" t="str">
        <f aca="false">VLOOKUP($D143,contacts!$A:$F,5, 0)</f>
        <v>Canada</v>
      </c>
      <c r="I143" s="5" t="str">
        <f aca="false">VLOOKUP($D143,contacts!$A:$F,6, 0)</f>
        <v>L5A 1X2</v>
      </c>
      <c r="J143" s="5" t="s">
        <v>1184</v>
      </c>
      <c r="K143" s="5" t="s">
        <v>1185</v>
      </c>
      <c r="L143" s="5" t="s">
        <v>161</v>
      </c>
      <c r="M143" s="5" t="n">
        <v>1</v>
      </c>
      <c r="N143" s="43" t="n">
        <f aca="false">S143/1.13</f>
        <v>12757.9911504425</v>
      </c>
      <c r="O143" s="43" t="n">
        <f aca="false">M143*N143</f>
        <v>12757.9911504425</v>
      </c>
      <c r="P143" s="43"/>
      <c r="Q143" s="43"/>
      <c r="R143" s="43" t="n">
        <f aca="false">N143*0.13</f>
        <v>1658.53884955752</v>
      </c>
      <c r="S143" s="9" t="n">
        <v>14416.53</v>
      </c>
      <c r="T143" s="5" t="s">
        <v>155</v>
      </c>
    </row>
    <row r="144" customFormat="false" ht="13.8" hidden="false" customHeight="false" outlineLevel="0" collapsed="false">
      <c r="A144" s="5" t="s">
        <v>956</v>
      </c>
      <c r="B144" s="5" t="s">
        <v>955</v>
      </c>
      <c r="C144" s="5" t="s">
        <v>208</v>
      </c>
      <c r="D144" s="5" t="s">
        <v>208</v>
      </c>
      <c r="E144" s="5" t="str">
        <f aca="false">VLOOKUP($D144,contacts!$A:$F,2, 0)</f>
        <v>1425 Industrial Pkwy N</v>
      </c>
      <c r="F144" s="5" t="str">
        <f aca="false">VLOOKUP($D144,contacts!$A:$F,3, 0)</f>
        <v>Milton</v>
      </c>
      <c r="G144" s="5" t="str">
        <f aca="false">VLOOKUP($D144,contacts!$A:$F,4, 0)</f>
        <v>ON</v>
      </c>
      <c r="H144" s="5" t="str">
        <f aca="false">VLOOKUP($D144,contacts!$A:$F,5, 0)</f>
        <v>Canada</v>
      </c>
      <c r="I144" s="5" t="str">
        <f aca="false">VLOOKUP($D144,contacts!$A:$F,6, 0)</f>
        <v>L9T 5A1</v>
      </c>
      <c r="J144" s="5" t="n">
        <v>4000</v>
      </c>
      <c r="K144" s="5" t="s">
        <v>1186</v>
      </c>
      <c r="L144" s="5" t="s">
        <v>209</v>
      </c>
      <c r="M144" s="5" t="n">
        <v>1</v>
      </c>
      <c r="N144" s="43" t="n">
        <f aca="false">S144/1.13</f>
        <v>91663.4690265487</v>
      </c>
      <c r="O144" s="43" t="n">
        <f aca="false">M144*N144</f>
        <v>91663.4690265487</v>
      </c>
      <c r="P144" s="43"/>
      <c r="Q144" s="43"/>
      <c r="R144" s="43" t="n">
        <f aca="false">N144*0.13</f>
        <v>11916.2509734513</v>
      </c>
      <c r="S144" s="9" t="n">
        <v>103579.72</v>
      </c>
      <c r="T144" s="5" t="s">
        <v>155</v>
      </c>
    </row>
    <row r="145" customFormat="false" ht="13.8" hidden="false" customHeight="false" outlineLevel="0" collapsed="false">
      <c r="A145" s="5" t="s">
        <v>957</v>
      </c>
      <c r="B145" s="5" t="s">
        <v>955</v>
      </c>
      <c r="C145" s="5" t="s">
        <v>226</v>
      </c>
      <c r="D145" s="5" t="s">
        <v>226</v>
      </c>
      <c r="E145" s="5" t="str">
        <f aca="false">VLOOKUP($D145,contacts!$A:$F,2, 0)</f>
        <v>845 Riverbend Rd</v>
      </c>
      <c r="F145" s="5" t="str">
        <f aca="false">VLOOKUP($D145,contacts!$A:$F,3, 0)</f>
        <v>Ottawa</v>
      </c>
      <c r="G145" s="5" t="str">
        <f aca="false">VLOOKUP($D145,contacts!$A:$F,4, 0)</f>
        <v>ON</v>
      </c>
      <c r="H145" s="5" t="str">
        <f aca="false">VLOOKUP($D145,contacts!$A:$F,5, 0)</f>
        <v>Canada</v>
      </c>
      <c r="I145" s="5" t="str">
        <f aca="false">VLOOKUP($D145,contacts!$A:$F,6, 0)</f>
        <v>K2C 3M1</v>
      </c>
      <c r="J145" s="5" t="n">
        <v>4000</v>
      </c>
      <c r="K145" s="5" t="s">
        <v>1186</v>
      </c>
      <c r="L145" s="5" t="s">
        <v>227</v>
      </c>
      <c r="M145" s="5" t="n">
        <v>1</v>
      </c>
      <c r="N145" s="43" t="n">
        <f aca="false">S145/1.13</f>
        <v>61108.8053097345</v>
      </c>
      <c r="O145" s="43" t="n">
        <f aca="false">M145*N145</f>
        <v>61108.8053097345</v>
      </c>
      <c r="P145" s="43"/>
      <c r="Q145" s="43"/>
      <c r="R145" s="43" t="n">
        <f aca="false">N145*0.13</f>
        <v>7944.14469026549</v>
      </c>
      <c r="S145" s="9" t="n">
        <v>69052.95</v>
      </c>
      <c r="T145" s="5" t="s">
        <v>155</v>
      </c>
    </row>
    <row r="146" customFormat="false" ht="13.8" hidden="false" customHeight="false" outlineLevel="0" collapsed="false">
      <c r="A146" s="5" t="s">
        <v>958</v>
      </c>
      <c r="B146" s="5" t="s">
        <v>955</v>
      </c>
      <c r="C146" s="5" t="s">
        <v>766</v>
      </c>
      <c r="D146" s="5" t="s">
        <v>766</v>
      </c>
      <c r="E146" s="5" t="str">
        <f aca="false">VLOOKUP($D146,contacts!$A:$F,2, 0)</f>
        <v>700 University Ave</v>
      </c>
      <c r="F146" s="5" t="str">
        <f aca="false">VLOOKUP($D146,contacts!$A:$F,3, 0)</f>
        <v>Toronto</v>
      </c>
      <c r="G146" s="5" t="str">
        <f aca="false">VLOOKUP($D146,contacts!$A:$F,4, 0)</f>
        <v>ON</v>
      </c>
      <c r="H146" s="5" t="str">
        <f aca="false">VLOOKUP($D146,contacts!$A:$F,5, 0)</f>
        <v>Canada</v>
      </c>
      <c r="I146" s="5" t="str">
        <f aca="false">VLOOKUP($D146,contacts!$A:$F,6, 0)</f>
        <v>M5G 1X6</v>
      </c>
      <c r="J146" s="5" t="s">
        <v>1184</v>
      </c>
      <c r="K146" s="5" t="s">
        <v>1185</v>
      </c>
      <c r="L146" s="5" t="s">
        <v>767</v>
      </c>
      <c r="M146" s="5" t="n">
        <v>1</v>
      </c>
      <c r="N146" s="43" t="n">
        <f aca="false">S146/1.13</f>
        <v>70795.796460177</v>
      </c>
      <c r="O146" s="43" t="n">
        <f aca="false">M146*N146</f>
        <v>70795.796460177</v>
      </c>
      <c r="P146" s="43"/>
      <c r="Q146" s="43"/>
      <c r="R146" s="43" t="n">
        <f aca="false">N146*0.13</f>
        <v>9203.45353982301</v>
      </c>
      <c r="S146" s="9" t="n">
        <v>79999.25</v>
      </c>
      <c r="T146" s="5" t="s">
        <v>155</v>
      </c>
    </row>
    <row r="147" customFormat="false" ht="13.8" hidden="false" customHeight="false" outlineLevel="0" collapsed="false">
      <c r="A147" s="5" t="s">
        <v>960</v>
      </c>
      <c r="B147" s="5" t="s">
        <v>959</v>
      </c>
      <c r="C147" s="5" t="s">
        <v>160</v>
      </c>
      <c r="D147" s="11" t="s">
        <v>167</v>
      </c>
      <c r="E147" s="5" t="str">
        <f aca="false">VLOOKUP($D147,contacts!$A:$F,2, 0)</f>
        <v>77 Bay St, Suite 2100</v>
      </c>
      <c r="F147" s="5" t="str">
        <f aca="false">VLOOKUP($D147,contacts!$A:$F,3, 0)</f>
        <v>Toronto</v>
      </c>
      <c r="G147" s="5" t="str">
        <f aca="false">VLOOKUP($D147,contacts!$A:$F,4, 0)</f>
        <v>ON</v>
      </c>
      <c r="H147" s="5" t="str">
        <f aca="false">VLOOKUP($D147,contacts!$A:$F,5, 0)</f>
        <v>Canada</v>
      </c>
      <c r="I147" s="5" t="str">
        <f aca="false">VLOOKUP($D147,contacts!$A:$F,6, 0)</f>
        <v>M5J 0A2</v>
      </c>
      <c r="J147" s="5" t="s">
        <v>1184</v>
      </c>
      <c r="K147" s="5" t="s">
        <v>1185</v>
      </c>
      <c r="L147" s="5" t="s">
        <v>161</v>
      </c>
      <c r="M147" s="5" t="n">
        <v>1</v>
      </c>
      <c r="N147" s="43" t="n">
        <f aca="false">S147/1.13</f>
        <v>13160.5044247788</v>
      </c>
      <c r="O147" s="43" t="n">
        <f aca="false">M147*N147</f>
        <v>13160.5044247788</v>
      </c>
      <c r="P147" s="43"/>
      <c r="Q147" s="43"/>
      <c r="R147" s="43" t="n">
        <f aca="false">N147*0.13</f>
        <v>1710.86557522124</v>
      </c>
      <c r="S147" s="9" t="n">
        <v>14871.37</v>
      </c>
      <c r="T147" s="5" t="s">
        <v>155</v>
      </c>
    </row>
    <row r="148" customFormat="false" ht="13.8" hidden="false" customHeight="false" outlineLevel="0" collapsed="false">
      <c r="A148" s="5" t="s">
        <v>980</v>
      </c>
      <c r="B148" s="5" t="s">
        <v>979</v>
      </c>
      <c r="C148" s="5" t="s">
        <v>226</v>
      </c>
      <c r="D148" s="5" t="s">
        <v>226</v>
      </c>
      <c r="E148" s="5" t="str">
        <f aca="false">VLOOKUP($D148,contacts!$A:$F,2, 0)</f>
        <v>845 Riverbend Rd</v>
      </c>
      <c r="F148" s="5" t="str">
        <f aca="false">VLOOKUP($D148,contacts!$A:$F,3, 0)</f>
        <v>Ottawa</v>
      </c>
      <c r="G148" s="5" t="str">
        <f aca="false">VLOOKUP($D148,contacts!$A:$F,4, 0)</f>
        <v>ON</v>
      </c>
      <c r="H148" s="5" t="str">
        <f aca="false">VLOOKUP($D148,contacts!$A:$F,5, 0)</f>
        <v>Canada</v>
      </c>
      <c r="I148" s="5" t="str">
        <f aca="false">VLOOKUP($D148,contacts!$A:$F,6, 0)</f>
        <v>K2C 3M1</v>
      </c>
      <c r="J148" s="5" t="s">
        <v>1184</v>
      </c>
      <c r="K148" s="5" t="s">
        <v>1185</v>
      </c>
      <c r="L148" s="5" t="s">
        <v>227</v>
      </c>
      <c r="M148" s="5" t="n">
        <v>1</v>
      </c>
      <c r="N148" s="43" t="n">
        <f aca="false">S148/1.13</f>
        <v>91563.5575221239</v>
      </c>
      <c r="O148" s="43" t="n">
        <f aca="false">M148*N148</f>
        <v>91563.5575221239</v>
      </c>
      <c r="P148" s="43"/>
      <c r="Q148" s="43"/>
      <c r="R148" s="43" t="n">
        <f aca="false">N148*0.13</f>
        <v>11903.2624778761</v>
      </c>
      <c r="S148" s="9" t="n">
        <v>103466.82</v>
      </c>
      <c r="T148" s="5" t="s">
        <v>155</v>
      </c>
    </row>
    <row r="149" customFormat="false" ht="13.8" hidden="false" customHeight="false" outlineLevel="0" collapsed="false">
      <c r="A149" s="5" t="s">
        <v>981</v>
      </c>
      <c r="B149" s="5" t="s">
        <v>979</v>
      </c>
      <c r="C149" s="5" t="s">
        <v>152</v>
      </c>
      <c r="D149" s="5" t="s">
        <v>152</v>
      </c>
      <c r="E149" s="5" t="str">
        <f aca="false">VLOOKUP($D149,contacts!$A:$F,2, 0)</f>
        <v>120 King St W, Suite 1500</v>
      </c>
      <c r="F149" s="5" t="str">
        <f aca="false">VLOOKUP($D149,contacts!$A:$F,3, 0)</f>
        <v>Toronto</v>
      </c>
      <c r="G149" s="5" t="str">
        <f aca="false">VLOOKUP($D149,contacts!$A:$F,4, 0)</f>
        <v>ON</v>
      </c>
      <c r="H149" s="5" t="str">
        <f aca="false">VLOOKUP($D149,contacts!$A:$F,5, 0)</f>
        <v>Canada</v>
      </c>
      <c r="I149" s="5" t="str">
        <f aca="false">VLOOKUP($D149,contacts!$A:$F,6, 0)</f>
        <v>M5H 1J9</v>
      </c>
      <c r="J149" s="5" t="s">
        <v>1184</v>
      </c>
      <c r="K149" s="5" t="s">
        <v>1185</v>
      </c>
      <c r="L149" s="5" t="s">
        <v>153</v>
      </c>
      <c r="M149" s="5" t="n">
        <v>1</v>
      </c>
      <c r="N149" s="43" t="n">
        <f aca="false">S149/1.13</f>
        <v>61043.0619469027</v>
      </c>
      <c r="O149" s="43" t="n">
        <f aca="false">M149*N149</f>
        <v>61043.0619469027</v>
      </c>
      <c r="P149" s="43"/>
      <c r="Q149" s="43"/>
      <c r="R149" s="43" t="n">
        <f aca="false">N149*0.13</f>
        <v>7935.59805309735</v>
      </c>
      <c r="S149" s="9" t="n">
        <v>68978.66</v>
      </c>
      <c r="T149" s="5" t="s">
        <v>155</v>
      </c>
    </row>
    <row r="150" customFormat="false" ht="13.8" hidden="false" customHeight="false" outlineLevel="0" collapsed="false">
      <c r="A150" s="5" t="s">
        <v>982</v>
      </c>
      <c r="B150" s="5" t="s">
        <v>979</v>
      </c>
      <c r="C150" s="5" t="s">
        <v>766</v>
      </c>
      <c r="D150" s="5" t="s">
        <v>766</v>
      </c>
      <c r="E150" s="5" t="str">
        <f aca="false">VLOOKUP($D150,contacts!$A:$F,2, 0)</f>
        <v>700 University Ave</v>
      </c>
      <c r="F150" s="5" t="str">
        <f aca="false">VLOOKUP($D150,contacts!$A:$F,3, 0)</f>
        <v>Toronto</v>
      </c>
      <c r="G150" s="5" t="str">
        <f aca="false">VLOOKUP($D150,contacts!$A:$F,4, 0)</f>
        <v>ON</v>
      </c>
      <c r="H150" s="5" t="str">
        <f aca="false">VLOOKUP($D150,contacts!$A:$F,5, 0)</f>
        <v>Canada</v>
      </c>
      <c r="I150" s="5" t="str">
        <f aca="false">VLOOKUP($D150,contacts!$A:$F,6, 0)</f>
        <v>M5G 1X6</v>
      </c>
      <c r="J150" s="5" t="s">
        <v>1184</v>
      </c>
      <c r="K150" s="5" t="s">
        <v>1185</v>
      </c>
      <c r="L150" s="5" t="s">
        <v>767</v>
      </c>
      <c r="M150" s="5" t="n">
        <v>1</v>
      </c>
      <c r="N150" s="43" t="n">
        <f aca="false">S150/1.13</f>
        <v>70796.4690265487</v>
      </c>
      <c r="O150" s="43" t="n">
        <f aca="false">M150*N150</f>
        <v>70796.4690265487</v>
      </c>
      <c r="P150" s="43"/>
      <c r="Q150" s="43"/>
      <c r="R150" s="43" t="n">
        <f aca="false">N150*0.13</f>
        <v>9203.54097345133</v>
      </c>
      <c r="S150" s="9" t="n">
        <v>80000.01</v>
      </c>
      <c r="T150" s="5" t="s">
        <v>155</v>
      </c>
    </row>
    <row r="151" customFormat="false" ht="13.8" hidden="false" customHeight="false" outlineLevel="0" collapsed="false">
      <c r="A151" s="5" t="s">
        <v>984</v>
      </c>
      <c r="B151" s="5" t="s">
        <v>983</v>
      </c>
      <c r="C151" s="5" t="s">
        <v>160</v>
      </c>
      <c r="D151" s="5" t="s">
        <v>186</v>
      </c>
      <c r="E151" s="5" t="str">
        <f aca="false">VLOOKUP($D151,contacts!$A:$F,2, 0)</f>
        <v>223 Dundas St E, Unit 402</v>
      </c>
      <c r="F151" s="5" t="str">
        <f aca="false">VLOOKUP($D151,contacts!$A:$F,3, 0)</f>
        <v>Mississauga</v>
      </c>
      <c r="G151" s="5" t="str">
        <f aca="false">VLOOKUP($D151,contacts!$A:$F,4, 0)</f>
        <v>ON</v>
      </c>
      <c r="H151" s="5" t="str">
        <f aca="false">VLOOKUP($D151,contacts!$A:$F,5, 0)</f>
        <v>Canada</v>
      </c>
      <c r="I151" s="5" t="str">
        <f aca="false">VLOOKUP($D151,contacts!$A:$F,6, 0)</f>
        <v>L5A 1X2</v>
      </c>
      <c r="J151" s="5" t="s">
        <v>1184</v>
      </c>
      <c r="K151" s="5" t="s">
        <v>1185</v>
      </c>
      <c r="L151" s="5" t="s">
        <v>161</v>
      </c>
      <c r="M151" s="5" t="n">
        <v>1</v>
      </c>
      <c r="N151" s="43" t="n">
        <f aca="false">S151/1.13</f>
        <v>13398</v>
      </c>
      <c r="O151" s="43" t="n">
        <f aca="false">M151*N151</f>
        <v>13398</v>
      </c>
      <c r="P151" s="43"/>
      <c r="Q151" s="43"/>
      <c r="R151" s="43" t="n">
        <f aca="false">N151*0.13</f>
        <v>1741.74</v>
      </c>
      <c r="S151" s="9" t="n">
        <v>15139.74</v>
      </c>
      <c r="T151" s="5" t="s">
        <v>155</v>
      </c>
    </row>
    <row r="152" customFormat="false" ht="13.8" hidden="false" customHeight="false" outlineLevel="0" collapsed="false">
      <c r="A152" s="5" t="s">
        <v>986</v>
      </c>
      <c r="B152" s="5" t="s">
        <v>985</v>
      </c>
      <c r="C152" s="5" t="s">
        <v>164</v>
      </c>
      <c r="D152" s="11" t="s">
        <v>167</v>
      </c>
      <c r="E152" s="5" t="str">
        <f aca="false">VLOOKUP($D152,contacts!$A:$F,2, 0)</f>
        <v>77 Bay St, Suite 2100</v>
      </c>
      <c r="F152" s="5" t="str">
        <f aca="false">VLOOKUP($D152,contacts!$A:$F,3, 0)</f>
        <v>Toronto</v>
      </c>
      <c r="G152" s="5" t="str">
        <f aca="false">VLOOKUP($D152,contacts!$A:$F,4, 0)</f>
        <v>ON</v>
      </c>
      <c r="H152" s="5" t="str">
        <f aca="false">VLOOKUP($D152,contacts!$A:$F,5, 0)</f>
        <v>Canada</v>
      </c>
      <c r="I152" s="5" t="str">
        <f aca="false">VLOOKUP($D152,contacts!$A:$F,6, 0)</f>
        <v>M5J 0A2</v>
      </c>
      <c r="J152" s="3" t="n">
        <v>4100</v>
      </c>
      <c r="K152" s="5" t="s">
        <v>1183</v>
      </c>
      <c r="L152" s="5" t="s">
        <v>165</v>
      </c>
      <c r="M152" s="5" t="n">
        <v>1</v>
      </c>
      <c r="N152" s="43" t="n">
        <f aca="false">S152/1.13</f>
        <v>973.628318584071</v>
      </c>
      <c r="O152" s="43" t="n">
        <f aca="false">M152*N152</f>
        <v>973.628318584071</v>
      </c>
      <c r="P152" s="43"/>
      <c r="Q152" s="43"/>
      <c r="R152" s="43" t="n">
        <f aca="false">N152*0.13</f>
        <v>126.571681415929</v>
      </c>
      <c r="S152" s="9" t="n">
        <v>1100.2</v>
      </c>
      <c r="T152" s="5" t="s">
        <v>155</v>
      </c>
    </row>
    <row r="153" customFormat="false" ht="13.8" hidden="false" customHeight="false" outlineLevel="0" collapsed="false">
      <c r="A153" s="5" t="s">
        <v>1005</v>
      </c>
      <c r="B153" s="5" t="s">
        <v>1004</v>
      </c>
      <c r="C153" s="5" t="s">
        <v>152</v>
      </c>
      <c r="D153" s="5" t="s">
        <v>152</v>
      </c>
      <c r="E153" s="5" t="str">
        <f aca="false">VLOOKUP($D153,contacts!$A:$F,2, 0)</f>
        <v>120 King St W, Suite 1500</v>
      </c>
      <c r="F153" s="5" t="str">
        <f aca="false">VLOOKUP($D153,contacts!$A:$F,3, 0)</f>
        <v>Toronto</v>
      </c>
      <c r="G153" s="5" t="str">
        <f aca="false">VLOOKUP($D153,contacts!$A:$F,4, 0)</f>
        <v>ON</v>
      </c>
      <c r="H153" s="5" t="str">
        <f aca="false">VLOOKUP($D153,contacts!$A:$F,5, 0)</f>
        <v>Canada</v>
      </c>
      <c r="I153" s="5" t="str">
        <f aca="false">VLOOKUP($D153,contacts!$A:$F,6, 0)</f>
        <v>M5H 1J9</v>
      </c>
      <c r="J153" s="5" t="n">
        <v>4000</v>
      </c>
      <c r="K153" s="5" t="s">
        <v>1186</v>
      </c>
      <c r="L153" s="5" t="s">
        <v>153</v>
      </c>
      <c r="M153" s="5" t="n">
        <v>1</v>
      </c>
      <c r="N153" s="43" t="n">
        <f aca="false">S153/1.13</f>
        <v>97940.3451327434</v>
      </c>
      <c r="O153" s="43" t="n">
        <f aca="false">M153*N153</f>
        <v>97940.3451327434</v>
      </c>
      <c r="P153" s="43"/>
      <c r="Q153" s="43"/>
      <c r="R153" s="43" t="n">
        <f aca="false">N153*0.13</f>
        <v>12732.2448672566</v>
      </c>
      <c r="S153" s="9" t="n">
        <v>110672.59</v>
      </c>
      <c r="T153" s="5" t="s">
        <v>155</v>
      </c>
    </row>
    <row r="154" customFormat="false" ht="13.8" hidden="false" customHeight="false" outlineLevel="0" collapsed="false">
      <c r="A154" s="5" t="s">
        <v>1006</v>
      </c>
      <c r="B154" s="5" t="s">
        <v>1004</v>
      </c>
      <c r="C154" s="5" t="s">
        <v>156</v>
      </c>
      <c r="D154" s="5" t="s">
        <v>156</v>
      </c>
      <c r="E154" s="5" t="str">
        <f aca="false">VLOOKUP($D154,contacts!$A:$F,2, 0)</f>
        <v>610 Queen St E, Suite 305</v>
      </c>
      <c r="F154" s="5" t="str">
        <f aca="false">VLOOKUP($D154,contacts!$A:$F,3, 0)</f>
        <v>Toronto</v>
      </c>
      <c r="G154" s="5" t="str">
        <f aca="false">VLOOKUP($D154,contacts!$A:$F,4, 0)</f>
        <v>ON</v>
      </c>
      <c r="H154" s="5" t="str">
        <f aca="false">VLOOKUP($D154,contacts!$A:$F,5, 0)</f>
        <v>Canada</v>
      </c>
      <c r="I154" s="5" t="str">
        <f aca="false">VLOOKUP($D154,contacts!$A:$F,6, 0)</f>
        <v>M4M 1G3</v>
      </c>
      <c r="J154" s="5" t="s">
        <v>1184</v>
      </c>
      <c r="K154" s="5" t="s">
        <v>1185</v>
      </c>
      <c r="L154" s="5" t="s">
        <v>157</v>
      </c>
      <c r="M154" s="5" t="n">
        <v>1</v>
      </c>
      <c r="N154" s="43" t="n">
        <f aca="false">S154/1.13</f>
        <v>65293.203539823</v>
      </c>
      <c r="O154" s="43" t="n">
        <f aca="false">M154*N154</f>
        <v>65293.203539823</v>
      </c>
      <c r="P154" s="43"/>
      <c r="Q154" s="43"/>
      <c r="R154" s="43" t="n">
        <f aca="false">N154*0.13</f>
        <v>8488.11646017699</v>
      </c>
      <c r="S154" s="9" t="n">
        <v>73781.32</v>
      </c>
      <c r="T154" s="5" t="s">
        <v>155</v>
      </c>
    </row>
    <row r="155" customFormat="false" ht="13.8" hidden="false" customHeight="false" outlineLevel="0" collapsed="false">
      <c r="A155" s="5" t="s">
        <v>1007</v>
      </c>
      <c r="B155" s="5" t="s">
        <v>1004</v>
      </c>
      <c r="C155" s="5" t="s">
        <v>766</v>
      </c>
      <c r="D155" s="5" t="s">
        <v>766</v>
      </c>
      <c r="E155" s="5" t="str">
        <f aca="false">VLOOKUP($D155,contacts!$A:$F,2, 0)</f>
        <v>700 University Ave</v>
      </c>
      <c r="F155" s="5" t="str">
        <f aca="false">VLOOKUP($D155,contacts!$A:$F,3, 0)</f>
        <v>Toronto</v>
      </c>
      <c r="G155" s="5" t="str">
        <f aca="false">VLOOKUP($D155,contacts!$A:$F,4, 0)</f>
        <v>ON</v>
      </c>
      <c r="H155" s="5" t="str">
        <f aca="false">VLOOKUP($D155,contacts!$A:$F,5, 0)</f>
        <v>Canada</v>
      </c>
      <c r="I155" s="5" t="str">
        <f aca="false">VLOOKUP($D155,contacts!$A:$F,6, 0)</f>
        <v>M5G 1X6</v>
      </c>
      <c r="J155" s="5" t="s">
        <v>1184</v>
      </c>
      <c r="K155" s="5" t="s">
        <v>1185</v>
      </c>
      <c r="L155" s="5" t="s">
        <v>767</v>
      </c>
      <c r="M155" s="5" t="n">
        <v>1</v>
      </c>
      <c r="N155" s="43" t="n">
        <f aca="false">S155/1.13</f>
        <v>70795.6371681416</v>
      </c>
      <c r="O155" s="43" t="n">
        <f aca="false">M155*N155</f>
        <v>70795.6371681416</v>
      </c>
      <c r="P155" s="43"/>
      <c r="Q155" s="43"/>
      <c r="R155" s="43" t="n">
        <f aca="false">N155*0.13</f>
        <v>9203.43283185841</v>
      </c>
      <c r="S155" s="9" t="n">
        <v>79999.07</v>
      </c>
      <c r="T155" s="5" t="s">
        <v>155</v>
      </c>
    </row>
    <row r="156" customFormat="false" ht="13.8" hidden="false" customHeight="false" outlineLevel="0" collapsed="false">
      <c r="A156" s="5" t="s">
        <v>1009</v>
      </c>
      <c r="B156" s="5" t="s">
        <v>1008</v>
      </c>
      <c r="C156" s="5" t="s">
        <v>160</v>
      </c>
      <c r="D156" s="5" t="s">
        <v>226</v>
      </c>
      <c r="E156" s="5" t="str">
        <f aca="false">VLOOKUP($D156,contacts!$A:$F,2, 0)</f>
        <v>845 Riverbend Rd</v>
      </c>
      <c r="F156" s="5" t="str">
        <f aca="false">VLOOKUP($D156,contacts!$A:$F,3, 0)</f>
        <v>Ottawa</v>
      </c>
      <c r="G156" s="5" t="str">
        <f aca="false">VLOOKUP($D156,contacts!$A:$F,4, 0)</f>
        <v>ON</v>
      </c>
      <c r="H156" s="5" t="str">
        <f aca="false">VLOOKUP($D156,contacts!$A:$F,5, 0)</f>
        <v>Canada</v>
      </c>
      <c r="I156" s="5" t="str">
        <f aca="false">VLOOKUP($D156,contacts!$A:$F,6, 0)</f>
        <v>K2C 3M1</v>
      </c>
      <c r="J156" s="5" t="s">
        <v>1184</v>
      </c>
      <c r="K156" s="5" t="s">
        <v>1185</v>
      </c>
      <c r="L156" s="5" t="s">
        <v>161</v>
      </c>
      <c r="M156" s="5" t="n">
        <v>1</v>
      </c>
      <c r="N156" s="43" t="n">
        <f aca="false">S156/1.13</f>
        <v>13703.3185840708</v>
      </c>
      <c r="O156" s="43" t="n">
        <f aca="false">M156*N156</f>
        <v>13703.3185840708</v>
      </c>
      <c r="P156" s="43"/>
      <c r="Q156" s="43"/>
      <c r="R156" s="43" t="n">
        <f aca="false">N156*0.13</f>
        <v>1781.4314159292</v>
      </c>
      <c r="S156" s="9" t="n">
        <v>15484.75</v>
      </c>
      <c r="T156" s="5" t="s">
        <v>155</v>
      </c>
    </row>
  </sheetData>
  <autoFilter ref="B1:T15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0" width="29.12"/>
    <col collapsed="false" customWidth="true" hidden="false" outlineLevel="0" max="2" min="2" style="0" width="8.39"/>
  </cols>
  <sheetData>
    <row r="1" customFormat="false" ht="12.8" hidden="false" customHeight="false" outlineLevel="0" collapsed="false">
      <c r="A1" s="45" t="s">
        <v>84</v>
      </c>
      <c r="B1" s="46" t="s">
        <v>1187</v>
      </c>
    </row>
    <row r="3" customFormat="false" ht="12.8" hidden="false" customHeight="false" outlineLevel="0" collapsed="false">
      <c r="A3" s="47" t="s">
        <v>85</v>
      </c>
      <c r="B3" s="48" t="s">
        <v>1188</v>
      </c>
    </row>
    <row r="4" customFormat="false" ht="12.8" hidden="false" customHeight="false" outlineLevel="0" collapsed="false">
      <c r="A4" s="49" t="s">
        <v>152</v>
      </c>
      <c r="B4" s="50" t="n">
        <v>18</v>
      </c>
    </row>
    <row r="5" customFormat="false" ht="12.8" hidden="false" customHeight="false" outlineLevel="0" collapsed="false">
      <c r="A5" s="51" t="s">
        <v>226</v>
      </c>
      <c r="B5" s="52" t="n">
        <v>22</v>
      </c>
    </row>
    <row r="6" customFormat="false" ht="12.8" hidden="false" customHeight="false" outlineLevel="0" collapsed="false">
      <c r="A6" s="51" t="s">
        <v>186</v>
      </c>
      <c r="B6" s="52" t="n">
        <v>22</v>
      </c>
    </row>
    <row r="7" customFormat="false" ht="12.8" hidden="false" customHeight="false" outlineLevel="0" collapsed="false">
      <c r="A7" s="51" t="s">
        <v>167</v>
      </c>
      <c r="B7" s="52" t="n">
        <v>23</v>
      </c>
    </row>
    <row r="8" customFormat="false" ht="12.8" hidden="false" customHeight="false" outlineLevel="0" collapsed="false">
      <c r="A8" s="51" t="s">
        <v>597</v>
      </c>
      <c r="B8" s="52" t="n">
        <v>5</v>
      </c>
    </row>
    <row r="9" customFormat="false" ht="12.8" hidden="false" customHeight="false" outlineLevel="0" collapsed="false">
      <c r="A9" s="51" t="s">
        <v>156</v>
      </c>
      <c r="B9" s="52" t="n">
        <v>17</v>
      </c>
    </row>
    <row r="10" customFormat="false" ht="12.8" hidden="false" customHeight="false" outlineLevel="0" collapsed="false">
      <c r="A10" s="51" t="s">
        <v>208</v>
      </c>
      <c r="B10" s="52" t="n">
        <v>20</v>
      </c>
    </row>
    <row r="11" customFormat="false" ht="12.8" hidden="false" customHeight="false" outlineLevel="0" collapsed="false">
      <c r="A11" s="51" t="s">
        <v>766</v>
      </c>
      <c r="B11" s="52" t="n">
        <v>11</v>
      </c>
    </row>
    <row r="12" customFormat="false" ht="12.8" hidden="false" customHeight="false" outlineLevel="0" collapsed="false">
      <c r="A12" s="51" t="s">
        <v>182</v>
      </c>
      <c r="B12" s="52" t="n">
        <v>7</v>
      </c>
    </row>
    <row r="13" customFormat="false" ht="12.8" hidden="false" customHeight="false" outlineLevel="0" collapsed="false">
      <c r="A13" s="51" t="s">
        <v>213</v>
      </c>
      <c r="B13" s="53" t="n">
        <v>10</v>
      </c>
    </row>
    <row r="14" customFormat="false" ht="12.8" hidden="false" customHeight="false" outlineLevel="0" collapsed="false">
      <c r="A14" s="54" t="s">
        <v>1174</v>
      </c>
      <c r="B14" s="55" t="n">
        <v>155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0" width="15.06"/>
    <col collapsed="false" customWidth="true" hidden="false" outlineLevel="0" max="2" min="2" style="0" width="19.93"/>
  </cols>
  <sheetData>
    <row r="1" customFormat="false" ht="12.8" hidden="false" customHeight="false" outlineLevel="0" collapsed="false">
      <c r="A1" s="0" t="s">
        <v>1189</v>
      </c>
      <c r="B1" s="0" t="s">
        <v>1190</v>
      </c>
    </row>
    <row r="2" customFormat="false" ht="12.8" hidden="false" customHeight="false" outlineLevel="0" collapsed="false">
      <c r="A2" s="0" t="s">
        <v>1191</v>
      </c>
      <c r="B2" s="0" t="s">
        <v>1192</v>
      </c>
    </row>
    <row r="3" customFormat="false" ht="12.8" hidden="false" customHeight="false" outlineLevel="0" collapsed="false">
      <c r="A3" s="0" t="s">
        <v>1193</v>
      </c>
      <c r="B3" s="0" t="s">
        <v>1194</v>
      </c>
    </row>
    <row r="4" customFormat="false" ht="12.8" hidden="false" customHeight="false" outlineLevel="0" collapsed="false">
      <c r="A4" s="0" t="s">
        <v>1195</v>
      </c>
      <c r="B4" s="0" t="s">
        <v>1196</v>
      </c>
    </row>
    <row r="5" customFormat="false" ht="12.8" hidden="false" customHeight="false" outlineLevel="0" collapsed="false">
      <c r="A5" s="0" t="s">
        <v>1197</v>
      </c>
      <c r="B5" s="0" t="s">
        <v>1198</v>
      </c>
    </row>
    <row r="6" customFormat="false" ht="12.8" hidden="false" customHeight="false" outlineLevel="0" collapsed="false">
      <c r="A6" s="0" t="s">
        <v>1199</v>
      </c>
      <c r="B6" s="0" t="s">
        <v>1200</v>
      </c>
    </row>
    <row r="7" customFormat="false" ht="12.8" hidden="false" customHeight="false" outlineLevel="0" collapsed="false">
      <c r="A7" s="0" t="s">
        <v>1201</v>
      </c>
      <c r="B7" s="0" t="s">
        <v>1202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641</TotalTime>
  <Application>LibreOffice/25.8.0.4$Windows_X86_64 LibreOffice_project/48f00303701489684e67c38c28aff00cd5929e67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2025-08-29T06:09:26Z</dcterms:created>
  <dc:creator/>
  <dc:description/>
  <dc:language>en-CA</dc:language>
  <cp:lastModifiedBy/>
  <dcterms:modified xsi:type="dcterms:W3CDTF">2025-10-03T04:04:24Z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