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lara ROI calcs" sheetId="1" state="visible" r:id="rId2"/>
    <sheet name="Klara ROI calcs playground" sheetId="2" state="visible" r:id="rId3"/>
    <sheet name="Well Health" sheetId="3" state="hidden" r:id="rId4"/>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38" authorId="0">
      <text>
        <r>
          <rPr>
            <sz val="10"/>
            <color rgb="FF000000"/>
            <rFont val="Arial"/>
            <family val="0"/>
            <charset val="1"/>
          </rPr>
          <t xml:space="preserve">@c.krist@klara.com @j.black@klara.com In our current online version we only show the cost as results. If we're going to calculate the ROI we'd need the inputs from the green field below – meaning that the calculator can't be used without this information. Would you like to include this for the password protected version? (This would not be feasible for a campaign version of the calculator)
	-Philipp von Rohden
I also defer to Julian here, thanks Philipp
	-Connor Krist</t>
        </r>
      </text>
    </comment>
    <comment ref="B40" authorId="0">
      <text>
        <r>
          <rPr>
            <sz val="10"/>
            <color rgb="FF000000"/>
            <rFont val="Arial"/>
            <family val="0"/>
            <charset val="1"/>
          </rPr>
          <t xml:space="preserve">@c.krist@klara.com In the past we also calculated wasted time on phone tag. Would this be something we could include to our new calculator and maybe even include the time wasted due to lost appointments and no shows?
_Assigned to Connor Krist_
	-Philipp von Rohden</t>
        </r>
      </text>
    </comment>
    <comment ref="C21" authorId="0">
      <text>
        <r>
          <rPr>
            <sz val="10"/>
            <color rgb="FF000000"/>
            <rFont val="Arial"/>
            <family val="0"/>
            <charset val="1"/>
          </rPr>
          <t xml:space="preserve">@c.krist@klara.com @j.black@klara.com I'm seeing that we got rid of the number of staff regularly making phone calls – the total number of calls seems perfectly fine to me. 
Instead we can customize the wage. I think that makes sense – we're can better fine tune the results! 
Do we want to display the costs only as results? In the old version we had wasted hours / FTEs covering phones in addition to that.
	-Philipp von Rohden
I defer to Julian here
	-Connor Krist</t>
        </r>
      </text>
    </comment>
  </commentList>
</comments>
</file>

<file path=xl/sharedStrings.xml><?xml version="1.0" encoding="utf-8"?>
<sst xmlns="http://schemas.openxmlformats.org/spreadsheetml/2006/main" count="95" uniqueCount="46">
  <si>
    <t xml:space="preserve">Inputs</t>
  </si>
  <si>
    <t xml:space="preserve">Avg outbound calls made per day</t>
  </si>
  <si>
    <t xml:space="preserve">% connected</t>
  </si>
  <si>
    <t xml:space="preserve">Time per outbound call (min)</t>
  </si>
  <si>
    <t xml:space="preserve">Hourly wage of calling staff</t>
  </si>
  <si>
    <t xml:space="preserve">Inbound patient calls per day</t>
  </si>
  <si>
    <t xml:space="preserve">% of inbound calls about scheduling</t>
  </si>
  <si>
    <t xml:space="preserve">Monthly call abandonment</t>
  </si>
  <si>
    <t xml:space="preserve">Average rev per appt</t>
  </si>
  <si>
    <t xml:space="preserve">Appts per day</t>
  </si>
  <si>
    <t xml:space="preserve">No show rate</t>
  </si>
  <si>
    <t xml:space="preserve">Klara charge per month</t>
  </si>
  <si>
    <t xml:space="preserve">Klara reduction in phone tag time</t>
  </si>
  <si>
    <t xml:space="preserve">Klara reduction in dropped scheduling calls</t>
  </si>
  <si>
    <t xml:space="preserve">Klara reduction in no shows</t>
  </si>
  <si>
    <t xml:space="preserve">ROI Calculator</t>
  </si>
  <si>
    <t xml:space="preserve">Phone tag</t>
  </si>
  <si>
    <t xml:space="preserve">Missed opps</t>
  </si>
  <si>
    <t xml:space="preserve">No shows</t>
  </si>
  <si>
    <t xml:space="preserve">Total Costs &amp; ROI</t>
  </si>
  <si>
    <t xml:space="preserve">Time per call (min)</t>
  </si>
  <si>
    <t xml:space="preserve">Patient call abandonment</t>
  </si>
  <si>
    <t xml:space="preserve">Average rev per appt (repeat)</t>
  </si>
  <si>
    <t xml:space="preserve">Cost per day</t>
  </si>
  <si>
    <t xml:space="preserve">Cost per month</t>
  </si>
  <si>
    <t xml:space="preserve">Cost per year</t>
  </si>
  <si>
    <t xml:space="preserve">Impact of Klara - $ savings</t>
  </si>
  <si>
    <t xml:space="preserve">Reduced by %</t>
  </si>
  <si>
    <t xml:space="preserve">Cost savings per year</t>
  </si>
  <si>
    <t xml:space="preserve">Impact of Klara - ROI</t>
  </si>
  <si>
    <t xml:space="preserve">Klara monthly charge</t>
  </si>
  <si>
    <t xml:space="preserve">Net Profit on Klara per year</t>
  </si>
  <si>
    <t xml:space="preserve">ROI on Klara</t>
  </si>
  <si>
    <t xml:space="preserve">input</t>
  </si>
  <si>
    <t xml:space="preserve">provider count</t>
  </si>
  <si>
    <t xml:space="preserve">no show rate</t>
  </si>
  <si>
    <t xml:space="preserve">appointments per day</t>
  </si>
  <si>
    <t xml:space="preserve">revenue per patient per visit</t>
  </si>
  <si>
    <t xml:space="preserve">minutes per schedule</t>
  </si>
  <si>
    <t xml:space="preserve">percent of revenue from reimbursements tied to quality</t>
  </si>
  <si>
    <t xml:space="preserve">clinical hours spent communicating with patients per day</t>
  </si>
  <si>
    <t xml:space="preserve">produce</t>
  </si>
  <si>
    <t xml:space="preserve">months until payback</t>
  </si>
  <si>
    <t xml:space="preserve">Dollars produced</t>
  </si>
  <si>
    <t xml:space="preserve">monthly cost of waiting</t>
  </si>
  <si>
    <t xml:space="preserve">ROI</t>
  </si>
</sst>
</file>

<file path=xl/styles.xml><?xml version="1.0" encoding="utf-8"?>
<styleSheet xmlns="http://schemas.openxmlformats.org/spreadsheetml/2006/main">
  <numFmts count="7">
    <numFmt numFmtId="164" formatCode="General"/>
    <numFmt numFmtId="165" formatCode="0%"/>
    <numFmt numFmtId="166" formatCode="#,##0.00"/>
    <numFmt numFmtId="167" formatCode="\$#,##0"/>
    <numFmt numFmtId="168" formatCode="0.0%"/>
    <numFmt numFmtId="169" formatCode="General"/>
    <numFmt numFmtId="170" formatCode="#,##0.0\x"/>
  </numFmts>
  <fonts count="11">
    <font>
      <sz val="10"/>
      <color rgb="FF000000"/>
      <name val="Arial"/>
      <family val="0"/>
      <charset val="1"/>
    </font>
    <font>
      <sz val="10"/>
      <name val="Arial"/>
      <family val="0"/>
    </font>
    <font>
      <sz val="10"/>
      <name val="Arial"/>
      <family val="0"/>
    </font>
    <font>
      <sz val="10"/>
      <name val="Arial"/>
      <family val="0"/>
    </font>
    <font>
      <b val="true"/>
      <u val="single"/>
      <sz val="11"/>
      <color rgb="FF000000"/>
      <name val="Arial"/>
      <family val="0"/>
      <charset val="1"/>
    </font>
    <font>
      <b val="true"/>
      <i val="true"/>
      <sz val="11"/>
      <color rgb="FF000000"/>
      <name val="Arial"/>
      <family val="0"/>
      <charset val="1"/>
    </font>
    <font>
      <b val="true"/>
      <i val="true"/>
      <sz val="11"/>
      <color rgb="FF0000FF"/>
      <name val="Arial"/>
      <family val="0"/>
      <charset val="1"/>
    </font>
    <font>
      <sz val="11"/>
      <color rgb="FF000000"/>
      <name val="Arial"/>
      <family val="0"/>
      <charset val="1"/>
    </font>
    <font>
      <b val="true"/>
      <sz val="11"/>
      <color rgb="FF000000"/>
      <name val="Arial"/>
      <family val="0"/>
      <charset val="1"/>
    </font>
    <font>
      <b val="true"/>
      <u val="single"/>
      <sz val="11"/>
      <color rgb="FFFFFFFF"/>
      <name val="Arial"/>
      <family val="0"/>
      <charset val="1"/>
    </font>
    <font>
      <sz val="11"/>
      <color rgb="FFFFFFFF"/>
      <name val="Arial"/>
      <family val="0"/>
      <charset val="1"/>
    </font>
  </fonts>
  <fills count="6">
    <fill>
      <patternFill patternType="none"/>
    </fill>
    <fill>
      <patternFill patternType="gray125"/>
    </fill>
    <fill>
      <patternFill patternType="solid">
        <fgColor rgb="FFFFF2CC"/>
        <bgColor rgb="FFFCE5CD"/>
      </patternFill>
    </fill>
    <fill>
      <patternFill patternType="solid">
        <fgColor rgb="FF3C78D8"/>
        <bgColor rgb="FF666699"/>
      </patternFill>
    </fill>
    <fill>
      <patternFill patternType="solid">
        <fgColor rgb="FFFCE5CD"/>
        <bgColor rgb="FFFFF2CC"/>
      </patternFill>
    </fill>
    <fill>
      <patternFill patternType="solid">
        <fgColor rgb="FFB6D7A8"/>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6" fillId="2" borderId="0" xfId="0" applyFont="true" applyBorder="false" applyAlignment="true" applyProtection="false">
      <alignment horizontal="general" vertical="bottom" textRotation="0" wrapText="false" indent="0" shrinkToFit="false"/>
      <protection locked="true" hidden="false"/>
    </xf>
    <xf numFmtId="167" fontId="6"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7" fontId="7" fillId="5" borderId="0" xfId="0" applyFont="true" applyBorder="false" applyAlignment="true" applyProtection="false">
      <alignment horizontal="general" vertical="bottom" textRotation="0" wrapText="false" indent="0" shrinkToFit="false"/>
      <protection locked="true" hidden="false"/>
    </xf>
    <xf numFmtId="167" fontId="8" fillId="5" borderId="0" xfId="0" applyFont="true" applyBorder="false" applyAlignment="true" applyProtection="false">
      <alignment horizontal="general" vertical="bottom" textRotation="0" wrapText="false" indent="0" shrinkToFit="false"/>
      <protection locked="true" hidden="false"/>
    </xf>
    <xf numFmtId="165" fontId="8" fillId="5" borderId="0" xfId="0" applyFont="true" applyBorder="false" applyAlignment="true" applyProtection="false">
      <alignment horizontal="general" vertical="bottom" textRotation="0" wrapText="false" indent="0" shrinkToFit="false"/>
      <protection locked="true" hidden="false"/>
    </xf>
    <xf numFmtId="167" fontId="8" fillId="5" borderId="0" xfId="0" applyFont="true" applyBorder="false" applyAlignment="false" applyProtection="false">
      <alignment horizontal="general" vertical="bottom" textRotation="0" wrapText="false" indent="0" shrinkToFit="false"/>
      <protection locked="true" hidden="false"/>
    </xf>
    <xf numFmtId="170" fontId="8" fillId="5"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9" fontId="8" fillId="4" borderId="0" xfId="0" applyFont="true" applyBorder="false" applyAlignment="false" applyProtection="false">
      <alignment horizontal="general" vertical="bottom" textRotation="0" wrapText="false" indent="0" shrinkToFit="false"/>
      <protection locked="true" hidden="false"/>
    </xf>
    <xf numFmtId="169" fontId="8"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5CD"/>
      <rgbColor rgb="FF3C78D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47"/>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38" activeCellId="0" sqref="E38"/>
    </sheetView>
  </sheetViews>
  <sheetFormatPr defaultColWidth="14.4453125" defaultRowHeight="15.75" zeroHeight="false" outlineLevelRow="0" outlineLevelCol="0"/>
  <cols>
    <col collapsed="false" customWidth="true" hidden="false" outlineLevel="0" max="2" min="2" style="0" width="37.43"/>
    <col collapsed="false" customWidth="true" hidden="false" outlineLevel="0" max="6" min="3" style="0" width="18.43"/>
  </cols>
  <sheetData>
    <row r="2" customFormat="false" ht="15.75" hidden="false" customHeight="false" outlineLevel="0" collapsed="false">
      <c r="B2" s="1" t="s">
        <v>0</v>
      </c>
    </row>
    <row r="3" customFormat="false" ht="15.75" hidden="false" customHeight="false" outlineLevel="0" collapsed="false">
      <c r="B3" s="2" t="s">
        <v>1</v>
      </c>
      <c r="C3" s="3" t="n">
        <v>200</v>
      </c>
    </row>
    <row r="4" customFormat="false" ht="15.75" hidden="false" customHeight="false" outlineLevel="0" collapsed="false">
      <c r="B4" s="2" t="s">
        <v>2</v>
      </c>
      <c r="C4" s="4" t="n">
        <v>0.25</v>
      </c>
      <c r="D4" s="5"/>
      <c r="E4" s="5"/>
    </row>
    <row r="5" customFormat="false" ht="15.75" hidden="false" customHeight="false" outlineLevel="0" collapsed="false">
      <c r="B5" s="2" t="s">
        <v>3</v>
      </c>
      <c r="C5" s="6" t="n">
        <v>3</v>
      </c>
      <c r="D5" s="5"/>
      <c r="E5" s="5"/>
    </row>
    <row r="6" customFormat="false" ht="15.75" hidden="false" customHeight="false" outlineLevel="0" collapsed="false">
      <c r="B6" s="2" t="s">
        <v>4</v>
      </c>
      <c r="C6" s="7" t="n">
        <v>15</v>
      </c>
      <c r="D6" s="5"/>
      <c r="E6" s="5"/>
    </row>
    <row r="7" customFormat="false" ht="15.75" hidden="false" customHeight="false" outlineLevel="0" collapsed="false">
      <c r="B7" s="2" t="s">
        <v>5</v>
      </c>
      <c r="C7" s="3" t="n">
        <v>1000</v>
      </c>
      <c r="D7" s="5"/>
      <c r="E7" s="5"/>
    </row>
    <row r="8" customFormat="false" ht="15.75" hidden="false" customHeight="false" outlineLevel="0" collapsed="false">
      <c r="B8" s="2" t="s">
        <v>6</v>
      </c>
      <c r="C8" s="4" t="n">
        <v>0.5</v>
      </c>
      <c r="D8" s="5"/>
      <c r="E8" s="5"/>
    </row>
    <row r="9" customFormat="false" ht="15.75" hidden="false" customHeight="false" outlineLevel="0" collapsed="false">
      <c r="B9" s="2" t="s">
        <v>7</v>
      </c>
      <c r="C9" s="4" t="n">
        <v>0.03</v>
      </c>
      <c r="D9" s="5"/>
      <c r="E9" s="5"/>
    </row>
    <row r="10" customFormat="false" ht="15.75" hidden="false" customHeight="false" outlineLevel="0" collapsed="false">
      <c r="B10" s="2" t="s">
        <v>8</v>
      </c>
      <c r="C10" s="7" t="n">
        <v>300</v>
      </c>
      <c r="D10" s="5"/>
      <c r="E10" s="5"/>
    </row>
    <row r="11" customFormat="false" ht="15.75" hidden="false" customHeight="false" outlineLevel="0" collapsed="false">
      <c r="B11" s="2" t="s">
        <v>9</v>
      </c>
      <c r="C11" s="3" t="n">
        <v>40</v>
      </c>
      <c r="D11" s="5"/>
      <c r="E11" s="5"/>
    </row>
    <row r="12" customFormat="false" ht="15.75" hidden="false" customHeight="false" outlineLevel="0" collapsed="false">
      <c r="B12" s="2" t="s">
        <v>10</v>
      </c>
      <c r="C12" s="4" t="n">
        <v>0.1</v>
      </c>
      <c r="D12" s="5"/>
      <c r="E12" s="5"/>
    </row>
    <row r="13" customFormat="false" ht="15.75" hidden="false" customHeight="false" outlineLevel="0" collapsed="false">
      <c r="B13" s="2" t="s">
        <v>11</v>
      </c>
      <c r="C13" s="7" t="n">
        <v>400</v>
      </c>
      <c r="D13" s="5"/>
      <c r="E13" s="5"/>
    </row>
    <row r="14" customFormat="false" ht="15.75" hidden="false" customHeight="false" outlineLevel="0" collapsed="false">
      <c r="B14" s="8" t="s">
        <v>12</v>
      </c>
      <c r="C14" s="4" t="n">
        <v>0.75</v>
      </c>
      <c r="D14" s="5"/>
      <c r="E14" s="5"/>
    </row>
    <row r="15" customFormat="false" ht="15.75" hidden="false" customHeight="false" outlineLevel="0" collapsed="false">
      <c r="B15" s="8" t="s">
        <v>13</v>
      </c>
      <c r="C15" s="4" t="n">
        <v>0.3</v>
      </c>
      <c r="D15" s="5"/>
      <c r="E15" s="5"/>
    </row>
    <row r="16" customFormat="false" ht="15.75" hidden="false" customHeight="false" outlineLevel="0" collapsed="false">
      <c r="B16" s="8" t="s">
        <v>14</v>
      </c>
      <c r="C16" s="4" t="n">
        <v>0.35</v>
      </c>
      <c r="D16" s="5"/>
      <c r="E16" s="5"/>
    </row>
    <row r="17" customFormat="false" ht="15.75" hidden="false" customHeight="false" outlineLevel="0" collapsed="false">
      <c r="B17" s="5"/>
      <c r="C17" s="5"/>
      <c r="D17" s="5"/>
      <c r="E17" s="5"/>
    </row>
    <row r="18" customFormat="false" ht="15.75" hidden="false" customHeight="false" outlineLevel="0" collapsed="false">
      <c r="B18" s="5"/>
      <c r="C18" s="5"/>
      <c r="D18" s="5"/>
      <c r="E18" s="5"/>
    </row>
    <row r="19" customFormat="false" ht="15.75" hidden="false" customHeight="false" outlineLevel="0" collapsed="false">
      <c r="B19" s="5"/>
      <c r="C19" s="5"/>
      <c r="D19" s="5"/>
      <c r="E19" s="5"/>
    </row>
    <row r="20" customFormat="false" ht="15.75" hidden="false" customHeight="false" outlineLevel="0" collapsed="false">
      <c r="B20" s="9" t="s">
        <v>15</v>
      </c>
      <c r="C20" s="10"/>
      <c r="D20" s="10"/>
      <c r="E20" s="10"/>
      <c r="F20" s="11"/>
    </row>
    <row r="21" customFormat="false" ht="15.75" hidden="false" customHeight="false" outlineLevel="0" collapsed="false">
      <c r="B21" s="10"/>
      <c r="C21" s="9" t="s">
        <v>16</v>
      </c>
      <c r="D21" s="9" t="s">
        <v>17</v>
      </c>
      <c r="E21" s="9" t="s">
        <v>18</v>
      </c>
      <c r="F21" s="9" t="s">
        <v>19</v>
      </c>
    </row>
    <row r="22" customFormat="false" ht="15.75" hidden="false" customHeight="false" outlineLevel="0" collapsed="false">
      <c r="B22" s="8" t="s">
        <v>1</v>
      </c>
      <c r="C22" s="5" t="n">
        <f aca="false">C3</f>
        <v>200</v>
      </c>
    </row>
    <row r="23" customFormat="false" ht="15.75" hidden="false" customHeight="false" outlineLevel="0" collapsed="false">
      <c r="B23" s="8" t="s">
        <v>2</v>
      </c>
      <c r="C23" s="12" t="n">
        <f aca="false">C4</f>
        <v>0.25</v>
      </c>
    </row>
    <row r="24" customFormat="false" ht="15.75" hidden="false" customHeight="false" outlineLevel="0" collapsed="false">
      <c r="B24" s="8" t="s">
        <v>20</v>
      </c>
      <c r="C24" s="13" t="n">
        <f aca="false">C5</f>
        <v>3</v>
      </c>
    </row>
    <row r="25" customFormat="false" ht="15.75" hidden="false" customHeight="false" outlineLevel="0" collapsed="false">
      <c r="B25" s="8" t="s">
        <v>4</v>
      </c>
      <c r="C25" s="14" t="n">
        <f aca="false">C6</f>
        <v>15</v>
      </c>
    </row>
    <row r="26" customFormat="false" ht="15.75" hidden="false" customHeight="false" outlineLevel="0" collapsed="false">
      <c r="B26" s="15"/>
    </row>
    <row r="27" customFormat="false" ht="15.75" hidden="false" customHeight="false" outlineLevel="0" collapsed="false">
      <c r="B27" s="8" t="s">
        <v>5</v>
      </c>
      <c r="D27" s="5" t="n">
        <f aca="false">C7</f>
        <v>1000</v>
      </c>
    </row>
    <row r="28" customFormat="false" ht="15.75" hidden="false" customHeight="false" outlineLevel="0" collapsed="false">
      <c r="B28" s="2" t="s">
        <v>6</v>
      </c>
      <c r="D28" s="12" t="n">
        <f aca="false">C8</f>
        <v>0.5</v>
      </c>
    </row>
    <row r="29" customFormat="false" ht="15.75" hidden="false" customHeight="false" outlineLevel="0" collapsed="false">
      <c r="B29" s="8" t="s">
        <v>21</v>
      </c>
      <c r="D29" s="16" t="n">
        <f aca="false">C9</f>
        <v>0.03</v>
      </c>
    </row>
    <row r="30" customFormat="false" ht="15.75" hidden="false" customHeight="false" outlineLevel="0" collapsed="false">
      <c r="B30" s="8" t="s">
        <v>8</v>
      </c>
      <c r="D30" s="14" t="n">
        <f aca="false">C10</f>
        <v>300</v>
      </c>
    </row>
    <row r="31" customFormat="false" ht="15.75" hidden="false" customHeight="false" outlineLevel="0" collapsed="false">
      <c r="B31" s="15"/>
    </row>
    <row r="32" customFormat="false" ht="15.75" hidden="false" customHeight="false" outlineLevel="0" collapsed="false">
      <c r="B32" s="8" t="s">
        <v>9</v>
      </c>
      <c r="E32" s="17" t="n">
        <f aca="false">C11</f>
        <v>40</v>
      </c>
    </row>
    <row r="33" customFormat="false" ht="15.75" hidden="false" customHeight="false" outlineLevel="0" collapsed="false">
      <c r="B33" s="8" t="s">
        <v>22</v>
      </c>
      <c r="E33" s="14" t="n">
        <f aca="false">C10</f>
        <v>300</v>
      </c>
    </row>
    <row r="34" customFormat="false" ht="15.75" hidden="false" customHeight="false" outlineLevel="0" collapsed="false">
      <c r="B34" s="8" t="s">
        <v>10</v>
      </c>
      <c r="E34" s="16" t="n">
        <f aca="false">C12</f>
        <v>0.1</v>
      </c>
    </row>
    <row r="35" customFormat="false" ht="15.75" hidden="false" customHeight="false" outlineLevel="0" collapsed="false">
      <c r="B35" s="15"/>
    </row>
    <row r="36" customFormat="false" ht="15.75" hidden="false" customHeight="false" outlineLevel="0" collapsed="false">
      <c r="B36" s="18" t="s">
        <v>23</v>
      </c>
      <c r="C36" s="19" t="n">
        <f aca="false">C22*(1-C23)*C25*C24/60</f>
        <v>112.5</v>
      </c>
      <c r="D36" s="19" t="n">
        <f aca="false">D27*D29*D30*D28</f>
        <v>4500</v>
      </c>
      <c r="E36" s="19" t="n">
        <f aca="false">E32*E33*E34</f>
        <v>1200</v>
      </c>
      <c r="F36" s="19" t="n">
        <f aca="false">SUM(C36:E36)</f>
        <v>5812.5</v>
      </c>
    </row>
    <row r="37" customFormat="false" ht="15.75" hidden="false" customHeight="false" outlineLevel="0" collapsed="false">
      <c r="B37" s="18" t="s">
        <v>24</v>
      </c>
      <c r="C37" s="19" t="n">
        <f aca="false">C36*20</f>
        <v>2250</v>
      </c>
      <c r="D37" s="19" t="n">
        <f aca="false">D36*20</f>
        <v>90000</v>
      </c>
      <c r="E37" s="19" t="n">
        <f aca="false">E36*20</f>
        <v>24000</v>
      </c>
      <c r="F37" s="19" t="n">
        <f aca="false">SUM(C37:E37)</f>
        <v>116250</v>
      </c>
    </row>
    <row r="38" customFormat="false" ht="15.75" hidden="false" customHeight="false" outlineLevel="0" collapsed="false">
      <c r="B38" s="18" t="s">
        <v>25</v>
      </c>
      <c r="C38" s="19" t="n">
        <f aca="false">C37*12</f>
        <v>27000</v>
      </c>
      <c r="D38" s="19" t="n">
        <f aca="false">D37*12</f>
        <v>1080000</v>
      </c>
      <c r="E38" s="19" t="n">
        <f aca="false">E37*12</f>
        <v>288000</v>
      </c>
      <c r="F38" s="19" t="n">
        <f aca="false">SUM(C38:E38)</f>
        <v>1395000</v>
      </c>
    </row>
    <row r="39" customFormat="false" ht="15.75" hidden="false" customHeight="false" outlineLevel="0" collapsed="false">
      <c r="B39" s="15"/>
    </row>
    <row r="40" customFormat="false" ht="15.75" hidden="false" customHeight="false" outlineLevel="0" collapsed="false">
      <c r="B40" s="20" t="s">
        <v>26</v>
      </c>
      <c r="C40" s="21"/>
      <c r="D40" s="22"/>
      <c r="E40" s="22"/>
      <c r="F40" s="23"/>
    </row>
    <row r="41" customFormat="false" ht="15.75" hidden="false" customHeight="false" outlineLevel="0" collapsed="false">
      <c r="B41" s="20" t="s">
        <v>27</v>
      </c>
      <c r="C41" s="24" t="n">
        <f aca="false">C14</f>
        <v>0.75</v>
      </c>
      <c r="D41" s="24" t="n">
        <f aca="false">C15</f>
        <v>0.3</v>
      </c>
      <c r="E41" s="24" t="n">
        <f aca="false">C16</f>
        <v>0.35</v>
      </c>
      <c r="F41" s="23"/>
    </row>
    <row r="42" customFormat="false" ht="15.75" hidden="false" customHeight="false" outlineLevel="0" collapsed="false">
      <c r="B42" s="20" t="s">
        <v>28</v>
      </c>
      <c r="C42" s="25" t="n">
        <f aca="false">C38*C41</f>
        <v>20250</v>
      </c>
      <c r="D42" s="25" t="n">
        <f aca="false">D38*D41</f>
        <v>324000</v>
      </c>
      <c r="E42" s="25" t="n">
        <f aca="false">E38*E41</f>
        <v>100800</v>
      </c>
      <c r="F42" s="23" t="n">
        <f aca="false">SUM(C42:E42)</f>
        <v>445050</v>
      </c>
    </row>
    <row r="43" customFormat="false" ht="15.75" hidden="false" customHeight="false" outlineLevel="0" collapsed="false">
      <c r="B43" s="20"/>
      <c r="C43" s="21"/>
      <c r="D43" s="22"/>
      <c r="E43" s="22"/>
      <c r="F43" s="23"/>
    </row>
    <row r="44" customFormat="false" ht="15.75" hidden="false" customHeight="false" outlineLevel="0" collapsed="false">
      <c r="B44" s="20" t="s">
        <v>29</v>
      </c>
      <c r="C44" s="21"/>
      <c r="D44" s="22"/>
      <c r="E44" s="22"/>
      <c r="F44" s="23"/>
    </row>
    <row r="45" customFormat="false" ht="15.75" hidden="false" customHeight="false" outlineLevel="0" collapsed="false">
      <c r="B45" s="20" t="s">
        <v>30</v>
      </c>
      <c r="C45" s="21"/>
      <c r="D45" s="22" t="n">
        <f aca="false">D13</f>
        <v>0</v>
      </c>
      <c r="E45" s="22" t="n">
        <f aca="false">E13</f>
        <v>0</v>
      </c>
      <c r="F45" s="23" t="n">
        <f aca="false">$C$13</f>
        <v>400</v>
      </c>
    </row>
    <row r="46" customFormat="false" ht="15.75" hidden="false" customHeight="false" outlineLevel="0" collapsed="false">
      <c r="B46" s="20" t="s">
        <v>31</v>
      </c>
      <c r="C46" s="21"/>
      <c r="D46" s="21"/>
      <c r="E46" s="21"/>
      <c r="F46" s="25" t="n">
        <f aca="false">F42-F45*12</f>
        <v>440250</v>
      </c>
    </row>
    <row r="47" customFormat="false" ht="15.75" hidden="false" customHeight="false" outlineLevel="0" collapsed="false">
      <c r="B47" s="20" t="s">
        <v>32</v>
      </c>
      <c r="C47" s="21"/>
      <c r="D47" s="21"/>
      <c r="E47" s="21"/>
      <c r="F47" s="26" t="n">
        <f aca="false">F42/(F45*12)</f>
        <v>92.71875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47"/>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36" activeCellId="0" sqref="D36"/>
    </sheetView>
  </sheetViews>
  <sheetFormatPr defaultColWidth="14.4453125" defaultRowHeight="15.75" zeroHeight="false" outlineLevelRow="0" outlineLevelCol="0"/>
  <cols>
    <col collapsed="false" customWidth="true" hidden="false" outlineLevel="0" max="2" min="2" style="0" width="37.43"/>
    <col collapsed="false" customWidth="true" hidden="false" outlineLevel="0" max="6" min="3" style="0" width="18.43"/>
  </cols>
  <sheetData>
    <row r="2" customFormat="false" ht="15.75" hidden="false" customHeight="false" outlineLevel="0" collapsed="false">
      <c r="B2" s="1" t="s">
        <v>0</v>
      </c>
    </row>
    <row r="3" customFormat="false" ht="15.75" hidden="false" customHeight="false" outlineLevel="0" collapsed="false">
      <c r="B3" s="2" t="s">
        <v>1</v>
      </c>
      <c r="C3" s="3" t="n">
        <v>200</v>
      </c>
    </row>
    <row r="4" customFormat="false" ht="15.75" hidden="false" customHeight="false" outlineLevel="0" collapsed="false">
      <c r="B4" s="2" t="s">
        <v>2</v>
      </c>
      <c r="C4" s="4" t="n">
        <v>0.25</v>
      </c>
      <c r="D4" s="5"/>
      <c r="E4" s="5"/>
    </row>
    <row r="5" customFormat="false" ht="15.75" hidden="false" customHeight="false" outlineLevel="0" collapsed="false">
      <c r="B5" s="2" t="s">
        <v>3</v>
      </c>
      <c r="C5" s="6" t="n">
        <v>3</v>
      </c>
      <c r="D5" s="5"/>
      <c r="E5" s="5"/>
    </row>
    <row r="6" customFormat="false" ht="15.75" hidden="false" customHeight="false" outlineLevel="0" collapsed="false">
      <c r="B6" s="2" t="s">
        <v>4</v>
      </c>
      <c r="C6" s="7" t="n">
        <v>15</v>
      </c>
      <c r="D6" s="5"/>
      <c r="E6" s="5"/>
    </row>
    <row r="7" customFormat="false" ht="15.75" hidden="false" customHeight="false" outlineLevel="0" collapsed="false">
      <c r="B7" s="2" t="s">
        <v>5</v>
      </c>
      <c r="C7" s="3" t="n">
        <v>1000</v>
      </c>
      <c r="D7" s="5"/>
      <c r="E7" s="5"/>
    </row>
    <row r="8" customFormat="false" ht="15.75" hidden="false" customHeight="false" outlineLevel="0" collapsed="false">
      <c r="B8" s="2" t="s">
        <v>6</v>
      </c>
      <c r="C8" s="4" t="n">
        <v>0.5</v>
      </c>
      <c r="D8" s="5"/>
      <c r="E8" s="5"/>
    </row>
    <row r="9" customFormat="false" ht="15.75" hidden="false" customHeight="false" outlineLevel="0" collapsed="false">
      <c r="B9" s="2" t="s">
        <v>7</v>
      </c>
      <c r="C9" s="4" t="n">
        <v>0.03</v>
      </c>
      <c r="D9" s="5"/>
      <c r="E9" s="5"/>
    </row>
    <row r="10" customFormat="false" ht="15.75" hidden="false" customHeight="false" outlineLevel="0" collapsed="false">
      <c r="B10" s="2" t="s">
        <v>8</v>
      </c>
      <c r="C10" s="7" t="n">
        <v>300</v>
      </c>
      <c r="D10" s="5"/>
      <c r="E10" s="5"/>
    </row>
    <row r="11" customFormat="false" ht="15.75" hidden="false" customHeight="false" outlineLevel="0" collapsed="false">
      <c r="B11" s="2" t="s">
        <v>9</v>
      </c>
      <c r="C11" s="3" t="n">
        <v>40</v>
      </c>
      <c r="D11" s="5"/>
      <c r="E11" s="5"/>
    </row>
    <row r="12" customFormat="false" ht="15.75" hidden="false" customHeight="false" outlineLevel="0" collapsed="false">
      <c r="B12" s="2" t="s">
        <v>10</v>
      </c>
      <c r="C12" s="4" t="n">
        <v>0.1</v>
      </c>
      <c r="D12" s="5"/>
      <c r="E12" s="5"/>
    </row>
    <row r="13" customFormat="false" ht="15.75" hidden="false" customHeight="false" outlineLevel="0" collapsed="false">
      <c r="B13" s="2" t="s">
        <v>11</v>
      </c>
      <c r="C13" s="7" t="n">
        <v>400</v>
      </c>
      <c r="D13" s="5"/>
      <c r="E13" s="5"/>
    </row>
    <row r="14" customFormat="false" ht="15.75" hidden="false" customHeight="false" outlineLevel="0" collapsed="false">
      <c r="B14" s="8" t="s">
        <v>12</v>
      </c>
      <c r="C14" s="4" t="n">
        <v>0.75</v>
      </c>
      <c r="D14" s="5"/>
      <c r="E14" s="5"/>
    </row>
    <row r="15" customFormat="false" ht="15.75" hidden="false" customHeight="false" outlineLevel="0" collapsed="false">
      <c r="B15" s="8" t="s">
        <v>13</v>
      </c>
      <c r="C15" s="4" t="n">
        <v>0.3</v>
      </c>
      <c r="D15" s="5"/>
      <c r="E15" s="5"/>
    </row>
    <row r="16" customFormat="false" ht="15.75" hidden="false" customHeight="false" outlineLevel="0" collapsed="false">
      <c r="B16" s="8" t="s">
        <v>14</v>
      </c>
      <c r="C16" s="4" t="n">
        <v>0.35</v>
      </c>
      <c r="D16" s="5"/>
      <c r="E16" s="5"/>
    </row>
    <row r="17" customFormat="false" ht="15.75" hidden="false" customHeight="false" outlineLevel="0" collapsed="false">
      <c r="B17" s="5"/>
      <c r="C17" s="5"/>
      <c r="D17" s="5"/>
      <c r="E17" s="5"/>
    </row>
    <row r="18" customFormat="false" ht="15.75" hidden="false" customHeight="false" outlineLevel="0" collapsed="false">
      <c r="B18" s="5"/>
      <c r="C18" s="5"/>
      <c r="D18" s="5"/>
      <c r="E18" s="5"/>
    </row>
    <row r="19" customFormat="false" ht="15.75" hidden="false" customHeight="false" outlineLevel="0" collapsed="false">
      <c r="B19" s="5"/>
      <c r="C19" s="5"/>
      <c r="D19" s="5"/>
      <c r="E19" s="5"/>
    </row>
    <row r="20" customFormat="false" ht="15.75" hidden="false" customHeight="false" outlineLevel="0" collapsed="false">
      <c r="B20" s="9" t="s">
        <v>15</v>
      </c>
      <c r="C20" s="10"/>
      <c r="D20" s="10"/>
      <c r="E20" s="10"/>
      <c r="F20" s="11"/>
    </row>
    <row r="21" customFormat="false" ht="15.75" hidden="false" customHeight="false" outlineLevel="0" collapsed="false">
      <c r="B21" s="10"/>
      <c r="C21" s="9" t="s">
        <v>16</v>
      </c>
      <c r="D21" s="9" t="s">
        <v>17</v>
      </c>
      <c r="E21" s="9" t="s">
        <v>18</v>
      </c>
      <c r="F21" s="9" t="s">
        <v>19</v>
      </c>
    </row>
    <row r="22" customFormat="false" ht="15.75" hidden="false" customHeight="false" outlineLevel="0" collapsed="false">
      <c r="B22" s="8" t="s">
        <v>1</v>
      </c>
      <c r="C22" s="5" t="n">
        <v>150</v>
      </c>
    </row>
    <row r="23" customFormat="false" ht="13.8" hidden="false" customHeight="false" outlineLevel="0" collapsed="false">
      <c r="B23" s="8" t="s">
        <v>2</v>
      </c>
      <c r="C23" s="27" t="n">
        <v>0.25</v>
      </c>
    </row>
    <row r="24" customFormat="false" ht="15.75" hidden="false" customHeight="false" outlineLevel="0" collapsed="false">
      <c r="B24" s="8" t="s">
        <v>20</v>
      </c>
      <c r="C24" s="13" t="n">
        <v>5</v>
      </c>
    </row>
    <row r="25" customFormat="false" ht="15.75" hidden="false" customHeight="false" outlineLevel="0" collapsed="false">
      <c r="B25" s="8" t="s">
        <v>4</v>
      </c>
      <c r="C25" s="14" t="n">
        <f aca="false">C6</f>
        <v>15</v>
      </c>
    </row>
    <row r="26" customFormat="false" ht="15.75" hidden="false" customHeight="false" outlineLevel="0" collapsed="false">
      <c r="B26" s="15"/>
    </row>
    <row r="27" customFormat="false" ht="15.75" hidden="false" customHeight="false" outlineLevel="0" collapsed="false">
      <c r="B27" s="8" t="s">
        <v>5</v>
      </c>
      <c r="D27" s="5" t="n">
        <v>80</v>
      </c>
    </row>
    <row r="28" customFormat="false" ht="15.75" hidden="false" customHeight="false" outlineLevel="0" collapsed="false">
      <c r="B28" s="2" t="s">
        <v>6</v>
      </c>
      <c r="D28" s="27" t="n">
        <v>0.5</v>
      </c>
    </row>
    <row r="29" customFormat="false" ht="15.75" hidden="false" customHeight="false" outlineLevel="0" collapsed="false">
      <c r="B29" s="8" t="s">
        <v>21</v>
      </c>
      <c r="D29" s="16" t="n">
        <v>0.05</v>
      </c>
    </row>
    <row r="30" customFormat="false" ht="15.75" hidden="false" customHeight="false" outlineLevel="0" collapsed="false">
      <c r="B30" s="8" t="s">
        <v>8</v>
      </c>
      <c r="D30" s="5" t="n">
        <v>150</v>
      </c>
    </row>
    <row r="31" customFormat="false" ht="15.75" hidden="false" customHeight="false" outlineLevel="0" collapsed="false">
      <c r="B31" s="15"/>
    </row>
    <row r="32" customFormat="false" ht="15.75" hidden="false" customHeight="false" outlineLevel="0" collapsed="false">
      <c r="B32" s="8" t="s">
        <v>9</v>
      </c>
      <c r="E32" s="5" t="n">
        <v>40</v>
      </c>
    </row>
    <row r="33" customFormat="false" ht="15.75" hidden="false" customHeight="false" outlineLevel="0" collapsed="false">
      <c r="B33" s="8" t="s">
        <v>22</v>
      </c>
      <c r="E33" s="5" t="n">
        <v>150</v>
      </c>
    </row>
    <row r="34" customFormat="false" ht="15.75" hidden="false" customHeight="false" outlineLevel="0" collapsed="false">
      <c r="B34" s="8" t="s">
        <v>10</v>
      </c>
      <c r="E34" s="16" t="n">
        <v>0.1</v>
      </c>
    </row>
    <row r="35" customFormat="false" ht="15.75" hidden="false" customHeight="false" outlineLevel="0" collapsed="false">
      <c r="B35" s="15"/>
    </row>
    <row r="36" customFormat="false" ht="15.75" hidden="false" customHeight="false" outlineLevel="0" collapsed="false">
      <c r="B36" s="18" t="s">
        <v>23</v>
      </c>
      <c r="C36" s="19" t="n">
        <f aca="false">C22*(1-C23)*C25*C24/60</f>
        <v>140.625</v>
      </c>
      <c r="D36" s="28" t="n">
        <f aca="false">D27*D29*D30*D28</f>
        <v>300</v>
      </c>
      <c r="E36" s="28" t="n">
        <f aca="false">E32*E33*E34</f>
        <v>600</v>
      </c>
      <c r="F36" s="19" t="n">
        <f aca="false">SUM(C36:E36)</f>
        <v>1040.625</v>
      </c>
    </row>
    <row r="37" customFormat="false" ht="15.75" hidden="false" customHeight="false" outlineLevel="0" collapsed="false">
      <c r="B37" s="18" t="s">
        <v>24</v>
      </c>
      <c r="C37" s="19" t="n">
        <f aca="false">C36*20</f>
        <v>2812.5</v>
      </c>
      <c r="D37" s="28" t="n">
        <f aca="false">D36*20</f>
        <v>6000</v>
      </c>
      <c r="E37" s="28" t="n">
        <f aca="false">E36*20</f>
        <v>12000</v>
      </c>
      <c r="F37" s="19" t="n">
        <f aca="false">SUM(C37:E37)</f>
        <v>20812.5</v>
      </c>
    </row>
    <row r="38" customFormat="false" ht="15.75" hidden="false" customHeight="false" outlineLevel="0" collapsed="false">
      <c r="B38" s="18" t="s">
        <v>25</v>
      </c>
      <c r="C38" s="19" t="n">
        <f aca="false">C37*12</f>
        <v>33750</v>
      </c>
      <c r="D38" s="28" t="n">
        <f aca="false">D37*12</f>
        <v>72000</v>
      </c>
      <c r="E38" s="28" t="n">
        <f aca="false">E37*12</f>
        <v>144000</v>
      </c>
      <c r="F38" s="19" t="n">
        <f aca="false">SUM(C38:E38)</f>
        <v>249750</v>
      </c>
    </row>
    <row r="39" customFormat="false" ht="15.75" hidden="false" customHeight="false" outlineLevel="0" collapsed="false">
      <c r="B39" s="15"/>
    </row>
    <row r="40" customFormat="false" ht="15.75" hidden="false" customHeight="false" outlineLevel="0" collapsed="false">
      <c r="B40" s="20" t="s">
        <v>26</v>
      </c>
      <c r="C40" s="21"/>
      <c r="D40" s="22"/>
      <c r="E40" s="22"/>
      <c r="F40" s="23"/>
    </row>
    <row r="41" customFormat="false" ht="15.75" hidden="false" customHeight="false" outlineLevel="0" collapsed="false">
      <c r="B41" s="20" t="s">
        <v>27</v>
      </c>
      <c r="C41" s="24" t="n">
        <f aca="false">C14</f>
        <v>0.75</v>
      </c>
      <c r="D41" s="24" t="n">
        <f aca="false">C15</f>
        <v>0.3</v>
      </c>
      <c r="E41" s="24" t="n">
        <f aca="false">C16</f>
        <v>0.35</v>
      </c>
      <c r="F41" s="23"/>
    </row>
    <row r="42" customFormat="false" ht="15.75" hidden="false" customHeight="false" outlineLevel="0" collapsed="false">
      <c r="B42" s="20" t="s">
        <v>28</v>
      </c>
      <c r="C42" s="25" t="n">
        <f aca="false">C38*C41</f>
        <v>25312.5</v>
      </c>
      <c r="D42" s="29" t="n">
        <f aca="false">D38*D41</f>
        <v>21600</v>
      </c>
      <c r="E42" s="29" t="n">
        <f aca="false">E38*E41</f>
        <v>50400</v>
      </c>
      <c r="F42" s="23" t="n">
        <f aca="false">SUM(C42:E42)</f>
        <v>97312.5</v>
      </c>
    </row>
    <row r="43" customFormat="false" ht="15.75" hidden="false" customHeight="false" outlineLevel="0" collapsed="false">
      <c r="B43" s="20"/>
      <c r="C43" s="21"/>
      <c r="D43" s="22"/>
      <c r="E43" s="22"/>
      <c r="F43" s="23"/>
    </row>
    <row r="44" customFormat="false" ht="15.75" hidden="false" customHeight="false" outlineLevel="0" collapsed="false">
      <c r="B44" s="20" t="s">
        <v>29</v>
      </c>
      <c r="C44" s="21"/>
      <c r="D44" s="22"/>
      <c r="E44" s="22"/>
      <c r="F44" s="23"/>
    </row>
    <row r="45" customFormat="false" ht="15.75" hidden="false" customHeight="false" outlineLevel="0" collapsed="false">
      <c r="B45" s="20" t="s">
        <v>30</v>
      </c>
      <c r="C45" s="21"/>
      <c r="D45" s="22" t="n">
        <f aca="false">D13</f>
        <v>0</v>
      </c>
      <c r="E45" s="22" t="n">
        <f aca="false">E13</f>
        <v>0</v>
      </c>
      <c r="F45" s="23" t="n">
        <f aca="false">$C$13</f>
        <v>400</v>
      </c>
    </row>
    <row r="46" customFormat="false" ht="15.75" hidden="false" customHeight="false" outlineLevel="0" collapsed="false">
      <c r="B46" s="20" t="s">
        <v>31</v>
      </c>
      <c r="C46" s="21"/>
      <c r="D46" s="21"/>
      <c r="E46" s="21"/>
      <c r="F46" s="25" t="n">
        <f aca="false">F42-F45*12</f>
        <v>92512.5</v>
      </c>
    </row>
    <row r="47" customFormat="false" ht="15.75" hidden="false" customHeight="false" outlineLevel="0" collapsed="false">
      <c r="B47" s="20" t="s">
        <v>32</v>
      </c>
      <c r="C47" s="21"/>
      <c r="D47" s="21"/>
      <c r="E47" s="21"/>
      <c r="F47" s="26" t="n">
        <f aca="false">F42/(F45*12)</f>
        <v>20.2734375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2" customFormat="false" ht="15.75" hidden="false" customHeight="false" outlineLevel="0" collapsed="false">
      <c r="B2" s="5" t="s">
        <v>33</v>
      </c>
    </row>
    <row r="3" customFormat="false" ht="15.75" hidden="false" customHeight="false" outlineLevel="0" collapsed="false">
      <c r="C3" s="5" t="s">
        <v>34</v>
      </c>
      <c r="E3" s="5" t="s">
        <v>35</v>
      </c>
    </row>
    <row r="4" customFormat="false" ht="15.75" hidden="false" customHeight="false" outlineLevel="0" collapsed="false">
      <c r="C4" s="5" t="s">
        <v>36</v>
      </c>
      <c r="E4" s="5" t="s">
        <v>37</v>
      </c>
    </row>
    <row r="5" customFormat="false" ht="15.75" hidden="false" customHeight="false" outlineLevel="0" collapsed="false">
      <c r="C5" s="5" t="s">
        <v>38</v>
      </c>
      <c r="E5" s="5" t="s">
        <v>39</v>
      </c>
    </row>
    <row r="6" customFormat="false" ht="15.75" hidden="false" customHeight="false" outlineLevel="0" collapsed="false">
      <c r="C6" s="5" t="s">
        <v>40</v>
      </c>
    </row>
    <row r="9" customFormat="false" ht="15.75" hidden="false" customHeight="false" outlineLevel="0" collapsed="false">
      <c r="B9" s="5" t="s">
        <v>41</v>
      </c>
    </row>
    <row r="10" customFormat="false" ht="15.75" hidden="false" customHeight="false" outlineLevel="0" collapsed="false">
      <c r="C10" s="5" t="s">
        <v>42</v>
      </c>
    </row>
    <row r="11" customFormat="false" ht="15.75" hidden="false" customHeight="false" outlineLevel="0" collapsed="false">
      <c r="C11" s="5" t="s">
        <v>43</v>
      </c>
    </row>
    <row r="12" customFormat="false" ht="15.75" hidden="false" customHeight="false" outlineLevel="0" collapsed="false">
      <c r="C12" s="5" t="s">
        <v>44</v>
      </c>
    </row>
    <row r="13" customFormat="false" ht="15.75" hidden="false" customHeight="false" outlineLevel="0" collapsed="false">
      <c r="C13" s="5" t="s">
        <v>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2021-09-21T18:52:22Z</dcterms:modified>
  <cp:revision>1</cp:revision>
  <dc:subject/>
  <dc:title/>
</cp:coreProperties>
</file>