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"/>
    </mc:Choice>
  </mc:AlternateContent>
  <xr:revisionPtr revIDLastSave="0" documentId="13_ncr:1_{C6C0452E-54FA-4009-B450-558CC091BB0A}" xr6:coauthVersionLast="47" xr6:coauthVersionMax="47" xr10:uidLastSave="{00000000-0000-0000-0000-000000000000}"/>
  <bookViews>
    <workbookView xWindow="-108" yWindow="-108" windowWidth="23256" windowHeight="12576" xr2:uid="{81CE07E5-643C-C745-A84A-25FA98167C83}"/>
  </bookViews>
  <sheets>
    <sheet name="Sheet1" sheetId="1" r:id="rId1"/>
  </sheets>
  <definedNames>
    <definedName name="solver_adj" localSheetId="0" hidden="1">Sheet1!$B$28:$B$29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Sheet1!$B$30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3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B30" i="1" l="1"/>
</calcChain>
</file>

<file path=xl/sharedStrings.xml><?xml version="1.0" encoding="utf-8"?>
<sst xmlns="http://schemas.openxmlformats.org/spreadsheetml/2006/main" count="62" uniqueCount="62">
  <si>
    <t>주소</t>
    <phoneticPr fontId="1" type="noConversion"/>
  </si>
  <si>
    <t>경기도 광주시 장지동 569-7</t>
    <phoneticPr fontId="1" type="noConversion"/>
  </si>
  <si>
    <t>경기도 하남시 감초로 185-8(초이동 468)</t>
    <phoneticPr fontId="1" type="noConversion"/>
  </si>
  <si>
    <t>경기도 의정부시 호원동 281-23</t>
    <phoneticPr fontId="1" type="noConversion"/>
  </si>
  <si>
    <t>경기도 김포시 고촌읍 전호리 748</t>
    <phoneticPr fontId="1" type="noConversion"/>
  </si>
  <si>
    <t>서울특별시 금천구 가산동459-8</t>
    <phoneticPr fontId="1" type="noConversion"/>
  </si>
  <si>
    <t>서울특별시 중랑구 상봉중앙로8가길 28(상봉동 257-58)</t>
    <phoneticPr fontId="1" type="noConversion"/>
  </si>
  <si>
    <t>경기도 부천시 오정동 803번지 1층 A 라인</t>
    <phoneticPr fontId="1" type="noConversion"/>
  </si>
  <si>
    <t>경기도 남양주시 오남읍 진건오남로667번길 42-27(오남리 188-2)</t>
    <phoneticPr fontId="1" type="noConversion"/>
  </si>
  <si>
    <t>경기도 의정부시 체육로 123(녹양동 285-3)</t>
    <phoneticPr fontId="1" type="noConversion"/>
  </si>
  <si>
    <t>경기도 남양주시 진접읍 장현리 652</t>
    <phoneticPr fontId="1" type="noConversion"/>
  </si>
  <si>
    <t>서울특별시 강서구 등촌동 632</t>
    <phoneticPr fontId="1" type="noConversion"/>
  </si>
  <si>
    <t xml:space="preserve">서울특별시 강서구 가양동 92-1 </t>
    <phoneticPr fontId="1" type="noConversion"/>
  </si>
  <si>
    <t>경기도 고양시 일산동구 장항동 615</t>
    <phoneticPr fontId="1" type="noConversion"/>
  </si>
  <si>
    <t>경기도 의왕시 학의동 179</t>
    <phoneticPr fontId="1" type="noConversion"/>
  </si>
  <si>
    <t>경기도 구리시 토평동 612-2</t>
    <phoneticPr fontId="1" type="noConversion"/>
  </si>
  <si>
    <t>경기도 남양주시 진건읍 진관산단로 16(진관리 886-1)</t>
    <phoneticPr fontId="1" type="noConversion"/>
  </si>
  <si>
    <t>경기 부천시 신흥로511번길 144(오정동 800)</t>
    <phoneticPr fontId="1" type="noConversion"/>
  </si>
  <si>
    <t>서울특별시 영등포구 양평동3가 57-3</t>
    <phoneticPr fontId="1" type="noConversion"/>
  </si>
  <si>
    <t>서울특별시 중구 청파로 432(봉래동2가 122-14)</t>
    <phoneticPr fontId="1" type="noConversion"/>
  </si>
  <si>
    <t>경기도 고양시 대자동 233-1</t>
    <phoneticPr fontId="1" type="noConversion"/>
  </si>
  <si>
    <t>서울특별시 용산구 서빙고로51길 9(서빙고동 235-89)</t>
    <phoneticPr fontId="1" type="noConversion"/>
  </si>
  <si>
    <t>경기도 남양주시 진접읍 진벌리 570-2</t>
    <phoneticPr fontId="1" type="noConversion"/>
  </si>
  <si>
    <t>서울특별시 마포구 도화동 16-1</t>
    <phoneticPr fontId="1" type="noConversion"/>
  </si>
  <si>
    <t>Sources/Markets</t>
  </si>
  <si>
    <t>Sources</t>
  </si>
  <si>
    <t>Coordinates</t>
  </si>
  <si>
    <t>서대문구</t>
  </si>
  <si>
    <t>강서구</t>
  </si>
  <si>
    <t>성북구</t>
  </si>
  <si>
    <t>강북구</t>
  </si>
  <si>
    <t>구로구</t>
  </si>
  <si>
    <t>마포구</t>
  </si>
  <si>
    <t>중구</t>
  </si>
  <si>
    <t>건수</t>
    <phoneticPr fontId="1" type="noConversion"/>
  </si>
  <si>
    <t>강남구</t>
    <phoneticPr fontId="1" type="noConversion"/>
  </si>
  <si>
    <t>강동구</t>
    <phoneticPr fontId="1" type="noConversion"/>
  </si>
  <si>
    <t>관악구</t>
    <phoneticPr fontId="1" type="noConversion"/>
  </si>
  <si>
    <t>광진구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</si>
  <si>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</si>
  <si>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</si>
  <si>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</si>
  <si>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</si>
  <si>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성동구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</si>
  <si>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</si>
  <si>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</si>
  <si>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</si>
  <si>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</si>
  <si>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중랑구</t>
    <phoneticPr fontId="1" type="noConversion"/>
  </si>
  <si>
    <t>종로구</t>
    <phoneticPr fontId="1" type="noConversion"/>
  </si>
  <si>
    <t>서초구</t>
    <phoneticPr fontId="1" type="noConversion"/>
  </si>
  <si>
    <t>Markets</t>
    <phoneticPr fontId="1" type="noConversion"/>
  </si>
  <si>
    <t>좌표</t>
    <phoneticPr fontId="1" type="noConversion"/>
  </si>
  <si>
    <t>위도</t>
    <phoneticPr fontId="1" type="noConversion"/>
  </si>
  <si>
    <t>경도</t>
    <phoneticPr fontId="1" type="noConversion"/>
  </si>
  <si>
    <t>원/건당 단위거리</t>
  </si>
  <si>
    <t>Facility location</t>
  </si>
  <si>
    <t>x</t>
  </si>
  <si>
    <t>y</t>
  </si>
  <si>
    <t>cost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</si>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</sst>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</font>
    <font>
      <sz val="12"/>
      <color rgb="FF373A3C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209550</xdr:colOff>
      <xdr:row>21</xdr:row>
      <xdr:rowOff>175260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069C4B-6E44-6A67-7468-A252AE5272F0}"/>
            </a:ext>
          </a:extLst>
        </xdr:cNvPr>
        <xdr:cNvSpPr txBox="1"/>
      </xdr:nvSpPr>
      <xdr:spPr>
        <a:xfrm>
          <a:off x="6617970" y="2156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209550</xdr:colOff>
      <xdr:row>21</xdr:row>
      <xdr:rowOff>175260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6AC997-9ED0-E7CC-79E7-AF032AB8EA85}"/>
            </a:ext>
          </a:extLst>
        </xdr:cNvPr>
        <xdr:cNvSpPr txBox="1"/>
      </xdr:nvSpPr>
      <xdr:spPr>
        <a:xfrm>
          <a:off x="6617970" y="2156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354896</xdr:colOff>
      <xdr:row>0</xdr:row>
      <xdr:rowOff>163592</xdr:rowOff>
    </xdr:from>
    <xdr:to>
      <xdr:col>7</xdr:col>
      <xdr:colOff>514916</xdr:colOff>
      <xdr:row>1</xdr:row>
      <xdr:rowOff>155972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52D8A4B-4F27-6C44-856E-988CB3263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7320" y="163592"/>
          <a:ext cx="160020" cy="1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383150</xdr:colOff>
      <xdr:row>0</xdr:row>
      <xdr:rowOff>169412</xdr:rowOff>
    </xdr:from>
    <xdr:to>
      <xdr:col>8</xdr:col>
      <xdr:colOff>535550</xdr:colOff>
      <xdr:row>1</xdr:row>
      <xdr:rowOff>169412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A340216-DB1E-8749-FB59-ECFF3F28C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7221" y="169412"/>
          <a:ext cx="152400" cy="197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591671</xdr:colOff>
      <xdr:row>1</xdr:row>
      <xdr:rowOff>26894</xdr:rowOff>
    </xdr:from>
    <xdr:to>
      <xdr:col>4</xdr:col>
      <xdr:colOff>721211</xdr:colOff>
      <xdr:row>2</xdr:row>
      <xdr:rowOff>4931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28D6291-3045-4B76-9ACE-38E4ECA44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8871" y="224118"/>
          <a:ext cx="1295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412378</xdr:colOff>
      <xdr:row>1</xdr:row>
      <xdr:rowOff>8965</xdr:rowOff>
    </xdr:from>
    <xdr:to>
      <xdr:col>3</xdr:col>
      <xdr:colOff>572398</xdr:colOff>
      <xdr:row>1</xdr:row>
      <xdr:rowOff>184225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56DDABA-B927-4442-AB7F-AB10AE988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6213" y="206189"/>
          <a:ext cx="1600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385483</xdr:colOff>
      <xdr:row>0</xdr:row>
      <xdr:rowOff>98612</xdr:rowOff>
    </xdr:from>
    <xdr:to>
      <xdr:col>9</xdr:col>
      <xdr:colOff>537883</xdr:colOff>
      <xdr:row>1</xdr:row>
      <xdr:rowOff>76648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EAD2847-357E-458A-95F4-5450A931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1" y="98612"/>
          <a:ext cx="1524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722B-F889-6A45-AD75-23F33E08AAFA}">
  <dimension ref="A1:J33"/>
  <sheetViews>
    <sheetView tabSelected="1" zoomScale="85" zoomScaleNormal="85" workbookViewId="0">
      <selection activeCell="L11" sqref="L11"/>
    </sheetView>
  </sheetViews>
  <sheetFormatPr defaultColWidth="11.19921875" defaultRowHeight="15.6"/>
  <cols>
    <col min="2" max="2" width="15" bestFit="1" customWidth="1"/>
    <col min="3" max="3" width="67.69921875" style="1" bestFit="1" customWidth="1"/>
    <col min="4" max="4" width="12.09765625" style="1" customWidth="1"/>
    <col min="5" max="5" width="16.5" bestFit="1" customWidth="1"/>
    <col min="6" max="6" width="13.3984375" customWidth="1"/>
    <col min="7" max="7" width="12.69921875" bestFit="1" customWidth="1"/>
    <col min="11" max="11" width="16.5" bestFit="1" customWidth="1"/>
  </cols>
  <sheetData>
    <row r="1" spans="1:10">
      <c r="B1" s="7" t="s">
        <v>24</v>
      </c>
      <c r="C1" s="7" t="s">
        <v>0</v>
      </c>
      <c r="D1" s="2" t="s">
        <v>34</v>
      </c>
      <c r="E1" s="5" t="s">
        <v>55</v>
      </c>
      <c r="F1" s="7" t="s">
        <v>26</v>
      </c>
      <c r="G1" s="7"/>
      <c r="H1" s="7" t="s">
        <v>52</v>
      </c>
      <c r="I1" s="7"/>
      <c r="J1" s="7"/>
    </row>
    <row r="2" spans="1:10">
      <c r="B2" s="7"/>
      <c r="C2" s="7"/>
      <c r="D2" s="2"/>
      <c r="E2" s="2"/>
      <c r="F2" s="2" t="s">
        <v>53</v>
      </c>
      <c r="G2" s="2" t="s">
        <v>54</v>
      </c>
      <c r="J2" s="7"/>
    </row>
    <row r="3" spans="1:10">
      <c r="A3" s="7" t="s">
        <v>25</v>
      </c>
      <c r="B3" t="s">
        <v>35</v>
      </c>
      <c r="C3" t="s">
        <v>1</v>
      </c>
      <c r="D3" s="4">
        <v>2330637</v>
      </c>
      <c r="E3">
        <v>15155.35</v>
      </c>
      <c r="F3" s="3">
        <v>37.404991500000001</v>
      </c>
      <c r="G3" s="1">
        <v>127.22577510000001</v>
      </c>
      <c r="H3">
        <f>(F3-37)*1000</f>
        <v>404.99150000000128</v>
      </c>
      <c r="I3">
        <f>(G3-126)*1000</f>
        <v>1225.7751000000071</v>
      </c>
      <c r="J3">
        <f>SQRT(POWER($B$28-H3,2)+POWER($B$29-I3,2))</f>
        <v>310.23357615315956</v>
      </c>
    </row>
    <row r="4" spans="1:10">
      <c r="A4" s="7"/>
      <c r="B4" t="s">
        <v>36</v>
      </c>
      <c r="C4" t="s">
        <v>2</v>
      </c>
      <c r="D4" s="4">
        <v>1246849</v>
      </c>
      <c r="E4">
        <v>19474.88</v>
      </c>
      <c r="F4" s="1">
        <v>37.529683599999998</v>
      </c>
      <c r="G4" s="1">
        <v>127.1648477</v>
      </c>
      <c r="H4">
        <f t="shared" ref="H4:H25" si="0">(F4-37)*1000</f>
        <v>529.68359999999848</v>
      </c>
      <c r="I4">
        <f t="shared" ref="I4:I25" si="1">(G4-126)*1000</f>
        <v>1164.8476999999957</v>
      </c>
      <c r="J4">
        <f t="shared" ref="J4:J25" si="2">SQRT(POWER($B$28-H4,2)+POWER($B$29-I4,2))</f>
        <v>210.68507202458392</v>
      </c>
    </row>
    <row r="5" spans="1:10">
      <c r="A5" s="7"/>
      <c r="B5" t="s">
        <v>37</v>
      </c>
      <c r="C5" t="s">
        <v>5</v>
      </c>
      <c r="D5" s="4">
        <v>1434618</v>
      </c>
      <c r="E5">
        <v>17785.12</v>
      </c>
      <c r="F5" s="1">
        <v>37.481886099999997</v>
      </c>
      <c r="G5" s="1">
        <v>126.8787707</v>
      </c>
      <c r="H5">
        <f t="shared" si="0"/>
        <v>481.88609999999699</v>
      </c>
      <c r="I5">
        <f t="shared" si="1"/>
        <v>878.77070000000401</v>
      </c>
      <c r="J5">
        <f t="shared" si="2"/>
        <v>108.81107148011911</v>
      </c>
    </row>
    <row r="6" spans="1:10">
      <c r="A6" s="7"/>
      <c r="B6" t="s">
        <v>38</v>
      </c>
      <c r="C6" t="s">
        <v>6</v>
      </c>
      <c r="D6" s="4">
        <v>1058984</v>
      </c>
      <c r="E6">
        <v>17166.78</v>
      </c>
      <c r="F6" s="1">
        <v>37.600916499999997</v>
      </c>
      <c r="G6" s="1">
        <v>127.0893227</v>
      </c>
      <c r="H6">
        <f t="shared" si="0"/>
        <v>600.91649999999674</v>
      </c>
      <c r="I6">
        <f t="shared" si="1"/>
        <v>1089.3226999999968</v>
      </c>
      <c r="J6">
        <f t="shared" si="2"/>
        <v>139.81211728862715</v>
      </c>
    </row>
    <row r="7" spans="1:10">
      <c r="A7" s="7"/>
      <c r="B7" t="s">
        <v>39</v>
      </c>
      <c r="C7" t="s">
        <v>8</v>
      </c>
      <c r="D7" s="4">
        <v>1309665</v>
      </c>
      <c r="E7">
        <v>16394.939999999999</v>
      </c>
      <c r="F7" s="1">
        <v>37.6920492</v>
      </c>
      <c r="G7" s="1">
        <v>127.2106551</v>
      </c>
      <c r="H7">
        <f t="shared" si="0"/>
        <v>692.04919999999959</v>
      </c>
      <c r="I7">
        <f t="shared" si="1"/>
        <v>1210.6550999999968</v>
      </c>
      <c r="J7">
        <f t="shared" si="2"/>
        <v>287.47769398845315</v>
      </c>
    </row>
    <row r="8" spans="1:10">
      <c r="A8" s="7"/>
      <c r="B8" t="s">
        <v>40</v>
      </c>
      <c r="C8" t="s">
        <v>9</v>
      </c>
      <c r="D8" s="4">
        <v>781203</v>
      </c>
      <c r="E8">
        <v>14868.21</v>
      </c>
      <c r="F8" s="1">
        <v>37.758838799999999</v>
      </c>
      <c r="G8" s="1">
        <v>127.02229730000001</v>
      </c>
      <c r="H8">
        <f t="shared" si="0"/>
        <v>758.83879999999954</v>
      </c>
      <c r="I8">
        <f t="shared" si="1"/>
        <v>1022.2973000000053</v>
      </c>
      <c r="J8">
        <f t="shared" si="2"/>
        <v>211.0713443044672</v>
      </c>
    </row>
    <row r="9" spans="1:10">
      <c r="A9" s="7"/>
      <c r="B9" t="s">
        <v>41</v>
      </c>
      <c r="C9" t="s">
        <v>10</v>
      </c>
      <c r="D9" s="4">
        <v>997095</v>
      </c>
      <c r="E9">
        <v>13135.69</v>
      </c>
      <c r="F9" s="1">
        <v>37.7135471</v>
      </c>
      <c r="G9" s="1">
        <v>127.1776234</v>
      </c>
      <c r="H9">
        <f t="shared" si="0"/>
        <v>713.54709999999955</v>
      </c>
      <c r="I9">
        <f t="shared" si="1"/>
        <v>1177.6234000000018</v>
      </c>
      <c r="J9">
        <f t="shared" si="2"/>
        <v>270.42176093853118</v>
      </c>
    </row>
    <row r="10" spans="1:10">
      <c r="A10" s="7"/>
      <c r="B10" t="s">
        <v>42</v>
      </c>
      <c r="C10" t="s">
        <v>11</v>
      </c>
      <c r="D10" s="4">
        <v>1115917</v>
      </c>
      <c r="E10">
        <v>16545.59</v>
      </c>
      <c r="F10" s="1">
        <v>37.556054000000003</v>
      </c>
      <c r="G10" s="1">
        <v>126.8634354</v>
      </c>
      <c r="H10">
        <f t="shared" si="0"/>
        <v>556.05400000000316</v>
      </c>
      <c r="I10">
        <f t="shared" si="1"/>
        <v>863.43540000000019</v>
      </c>
      <c r="J10">
        <f t="shared" si="2"/>
        <v>92.724224367148423</v>
      </c>
    </row>
    <row r="11" spans="1:10">
      <c r="A11" s="7"/>
      <c r="B11" t="s">
        <v>43</v>
      </c>
      <c r="C11" t="s">
        <v>15</v>
      </c>
      <c r="D11" s="4">
        <v>1087254</v>
      </c>
      <c r="E11">
        <v>14258.5</v>
      </c>
      <c r="F11" s="1">
        <v>37.586096699999999</v>
      </c>
      <c r="G11" s="1">
        <v>127.14655809999999</v>
      </c>
      <c r="H11">
        <f t="shared" si="0"/>
        <v>586.0966999999988</v>
      </c>
      <c r="I11">
        <f t="shared" si="1"/>
        <v>1146.5580999999929</v>
      </c>
      <c r="J11">
        <f t="shared" si="2"/>
        <v>192.43096887257323</v>
      </c>
    </row>
    <row r="12" spans="1:10">
      <c r="A12" s="7"/>
      <c r="B12" t="s">
        <v>44</v>
      </c>
      <c r="C12" t="s">
        <v>17</v>
      </c>
      <c r="D12" s="4">
        <v>1178041</v>
      </c>
      <c r="E12">
        <v>20201.78</v>
      </c>
      <c r="F12" s="1">
        <v>37.531205700000001</v>
      </c>
      <c r="G12" s="1">
        <v>126.7707987</v>
      </c>
      <c r="H12">
        <f t="shared" si="0"/>
        <v>531.205700000001</v>
      </c>
      <c r="I12">
        <f t="shared" si="1"/>
        <v>770.79870000000028</v>
      </c>
      <c r="J12">
        <f t="shared" si="2"/>
        <v>187.31659556103548</v>
      </c>
    </row>
    <row r="13" spans="1:10">
      <c r="A13" s="7"/>
      <c r="B13" t="s">
        <v>45</v>
      </c>
      <c r="C13" t="s">
        <v>18</v>
      </c>
      <c r="D13" s="4">
        <v>1324328</v>
      </c>
      <c r="E13">
        <v>18611.62</v>
      </c>
      <c r="F13" s="1">
        <v>37.528938199999999</v>
      </c>
      <c r="G13" s="1">
        <v>126.8902051</v>
      </c>
      <c r="H13">
        <f t="shared" si="0"/>
        <v>528.93819999999891</v>
      </c>
      <c r="I13">
        <f t="shared" si="1"/>
        <v>890.20510000000286</v>
      </c>
      <c r="J13">
        <f t="shared" si="2"/>
        <v>72.211236701269158</v>
      </c>
    </row>
    <row r="14" spans="1:10">
      <c r="A14" s="7"/>
      <c r="B14" t="s">
        <v>46</v>
      </c>
      <c r="C14" t="s">
        <v>19</v>
      </c>
      <c r="D14" s="4">
        <v>877226</v>
      </c>
      <c r="E14">
        <v>18513.39</v>
      </c>
      <c r="F14" s="1">
        <v>37.558012099999999</v>
      </c>
      <c r="G14" s="1">
        <v>126.9697896</v>
      </c>
      <c r="H14">
        <f t="shared" si="0"/>
        <v>558.01209999999912</v>
      </c>
      <c r="I14">
        <f t="shared" si="1"/>
        <v>969.78959999999859</v>
      </c>
      <c r="J14">
        <f t="shared" si="2"/>
        <v>13.665534067531308</v>
      </c>
    </row>
    <row r="15" spans="1:10">
      <c r="A15" s="7"/>
      <c r="B15" t="s">
        <v>47</v>
      </c>
      <c r="C15" t="s">
        <v>20</v>
      </c>
      <c r="D15" s="4">
        <v>1222206</v>
      </c>
      <c r="E15">
        <v>16597.169999999998</v>
      </c>
      <c r="F15" s="1">
        <v>37.670908699999998</v>
      </c>
      <c r="G15" s="1">
        <v>126.8886835</v>
      </c>
      <c r="H15">
        <f t="shared" si="0"/>
        <v>670.90869999999825</v>
      </c>
      <c r="I15">
        <f t="shared" si="1"/>
        <v>888.68349999999907</v>
      </c>
      <c r="J15">
        <f t="shared" si="2"/>
        <v>131.1703753361968</v>
      </c>
    </row>
    <row r="16" spans="1:10">
      <c r="A16" s="7"/>
      <c r="B16" t="s">
        <v>48</v>
      </c>
      <c r="C16" t="s">
        <v>22</v>
      </c>
      <c r="D16" s="4">
        <v>960545</v>
      </c>
      <c r="E16">
        <v>14218.93</v>
      </c>
      <c r="F16" s="1">
        <v>37.744545000000002</v>
      </c>
      <c r="G16" s="1">
        <v>127.2120845</v>
      </c>
      <c r="H16">
        <f t="shared" si="0"/>
        <v>744.54500000000223</v>
      </c>
      <c r="I16">
        <f t="shared" si="1"/>
        <v>1212.0845000000031</v>
      </c>
      <c r="J16">
        <f t="shared" si="2"/>
        <v>316.48102446730871</v>
      </c>
    </row>
    <row r="17" spans="1:10">
      <c r="A17" s="7"/>
      <c r="B17" t="s">
        <v>49</v>
      </c>
      <c r="C17" t="s">
        <v>23</v>
      </c>
      <c r="D17" s="4">
        <v>590166</v>
      </c>
      <c r="E17">
        <v>12397.32</v>
      </c>
      <c r="F17" s="1">
        <v>37.543145899999999</v>
      </c>
      <c r="G17" s="6">
        <v>126.95233666135</v>
      </c>
      <c r="H17">
        <f t="shared" si="0"/>
        <v>543.14589999999896</v>
      </c>
      <c r="I17">
        <f t="shared" si="1"/>
        <v>952.33666135000306</v>
      </c>
      <c r="J17">
        <f t="shared" si="2"/>
        <v>15.725265800173972</v>
      </c>
    </row>
    <row r="18" spans="1:10">
      <c r="A18" s="7" t="s">
        <v>51</v>
      </c>
      <c r="B18" t="s">
        <v>50</v>
      </c>
      <c r="C18" t="s">
        <v>14</v>
      </c>
      <c r="D18" s="4">
        <v>1584055</v>
      </c>
      <c r="E18">
        <v>15418.7</v>
      </c>
      <c r="F18" s="1">
        <v>37.391365</v>
      </c>
      <c r="G18" s="1">
        <v>127.0118449</v>
      </c>
      <c r="H18">
        <f t="shared" si="0"/>
        <v>391.36500000000041</v>
      </c>
      <c r="I18">
        <f t="shared" si="1"/>
        <v>1011.8448999999998</v>
      </c>
      <c r="J18">
        <f t="shared" si="2"/>
        <v>176.08847940499729</v>
      </c>
    </row>
    <row r="19" spans="1:10">
      <c r="A19" s="7"/>
      <c r="B19" t="s">
        <v>27</v>
      </c>
      <c r="C19" t="s">
        <v>13</v>
      </c>
      <c r="D19" s="4">
        <v>926798</v>
      </c>
      <c r="E19">
        <v>14263.31</v>
      </c>
      <c r="F19" s="1">
        <v>37.637863500000002</v>
      </c>
      <c r="G19" s="1">
        <v>126.7786062</v>
      </c>
      <c r="H19">
        <f t="shared" si="0"/>
        <v>637.86350000000175</v>
      </c>
      <c r="I19">
        <f t="shared" si="1"/>
        <v>778.60619999999869</v>
      </c>
      <c r="J19">
        <f t="shared" si="2"/>
        <v>194.49415919050719</v>
      </c>
    </row>
    <row r="20" spans="1:10">
      <c r="A20" s="7"/>
      <c r="B20" t="s">
        <v>28</v>
      </c>
      <c r="C20" t="s">
        <v>4</v>
      </c>
      <c r="D20" s="4">
        <v>1813436</v>
      </c>
      <c r="E20">
        <v>19302.12</v>
      </c>
      <c r="F20" s="1">
        <v>37.591508599999997</v>
      </c>
      <c r="G20" s="1">
        <v>126.79749219999999</v>
      </c>
      <c r="H20">
        <f t="shared" si="0"/>
        <v>591.50859999999739</v>
      </c>
      <c r="I20">
        <f t="shared" si="1"/>
        <v>797.49219999999355</v>
      </c>
      <c r="J20">
        <f t="shared" si="2"/>
        <v>162.05432586637352</v>
      </c>
    </row>
    <row r="21" spans="1:10">
      <c r="A21" s="7"/>
      <c r="B21" t="s">
        <v>29</v>
      </c>
      <c r="C21" t="s">
        <v>16</v>
      </c>
      <c r="D21" s="4">
        <v>1302207</v>
      </c>
      <c r="E21">
        <v>14710.29</v>
      </c>
      <c r="F21" s="1">
        <v>37.6359967</v>
      </c>
      <c r="G21" s="1">
        <v>127.15217730000001</v>
      </c>
      <c r="H21">
        <f t="shared" si="0"/>
        <v>635.99669999999969</v>
      </c>
      <c r="I21">
        <f t="shared" si="1"/>
        <v>1152.1773000000053</v>
      </c>
      <c r="J21">
        <f t="shared" si="2"/>
        <v>210.84311909281399</v>
      </c>
    </row>
    <row r="22" spans="1:10">
      <c r="A22" s="7"/>
      <c r="B22" t="s">
        <v>30</v>
      </c>
      <c r="C22" t="s">
        <v>3</v>
      </c>
      <c r="D22" s="4">
        <v>730067</v>
      </c>
      <c r="E22">
        <v>14740.96</v>
      </c>
      <c r="F22" s="1">
        <v>37.719849500000002</v>
      </c>
      <c r="G22" s="1">
        <v>127.0445668</v>
      </c>
      <c r="H22">
        <f t="shared" si="0"/>
        <v>719.84950000000231</v>
      </c>
      <c r="I22">
        <f t="shared" si="1"/>
        <v>1044.5667999999982</v>
      </c>
      <c r="J22">
        <f t="shared" si="2"/>
        <v>184.07835471519067</v>
      </c>
    </row>
    <row r="23" spans="1:10">
      <c r="A23" s="7"/>
      <c r="B23" t="s">
        <v>31</v>
      </c>
      <c r="C23" t="s">
        <v>7</v>
      </c>
      <c r="D23" s="4">
        <v>1167651</v>
      </c>
      <c r="E23">
        <v>15948.65</v>
      </c>
      <c r="F23" s="1">
        <v>37.530215099999999</v>
      </c>
      <c r="G23" s="1">
        <v>126.7751138</v>
      </c>
      <c r="H23">
        <f t="shared" si="0"/>
        <v>530.21509999999944</v>
      </c>
      <c r="I23">
        <f t="shared" si="1"/>
        <v>775.11379999999974</v>
      </c>
      <c r="J23">
        <f t="shared" si="2"/>
        <v>183.19813062279039</v>
      </c>
    </row>
    <row r="24" spans="1:10">
      <c r="A24" s="7"/>
      <c r="B24" t="s">
        <v>32</v>
      </c>
      <c r="C24" t="s">
        <v>12</v>
      </c>
      <c r="D24" s="4">
        <v>1376499</v>
      </c>
      <c r="E24">
        <v>18197.150000000001</v>
      </c>
      <c r="F24" s="1">
        <v>37.568345000000001</v>
      </c>
      <c r="G24" s="1">
        <v>126.84485979999999</v>
      </c>
      <c r="H24">
        <f t="shared" si="0"/>
        <v>568.34500000000071</v>
      </c>
      <c r="I24">
        <f t="shared" si="1"/>
        <v>844.85979999999472</v>
      </c>
      <c r="J24">
        <f t="shared" si="2"/>
        <v>111.71290372114757</v>
      </c>
    </row>
    <row r="25" spans="1:10">
      <c r="A25" s="7"/>
      <c r="B25" t="s">
        <v>33</v>
      </c>
      <c r="C25" t="s">
        <v>21</v>
      </c>
      <c r="D25" s="4">
        <v>748012</v>
      </c>
      <c r="E25">
        <v>11438.05</v>
      </c>
      <c r="F25" s="1">
        <v>37.521005799999998</v>
      </c>
      <c r="G25" s="1">
        <v>126.9904897</v>
      </c>
      <c r="H25">
        <f t="shared" si="0"/>
        <v>521.00579999999752</v>
      </c>
      <c r="I25">
        <f t="shared" si="1"/>
        <v>990.4896999999977</v>
      </c>
      <c r="J25">
        <f t="shared" si="2"/>
        <v>50.788214970806166</v>
      </c>
    </row>
    <row r="26" spans="1:10">
      <c r="F26" s="4"/>
    </row>
    <row r="27" spans="1:10">
      <c r="A27" t="s">
        <v>56</v>
      </c>
    </row>
    <row r="28" spans="1:10">
      <c r="A28" t="s">
        <v>57</v>
      </c>
      <c r="B28">
        <v>558.40684111773294</v>
      </c>
    </row>
    <row r="29" spans="1:10">
      <c r="A29" t="s">
        <v>58</v>
      </c>
      <c r="B29">
        <v>956.12976834654</v>
      </c>
    </row>
    <row r="30" spans="1:10">
      <c r="A30" t="s">
        <v>59</v>
      </c>
      <c r="B30">
        <f>SUMPRODUCT(D3:D25,E3:E25,J3:J25)</f>
        <v>77019722664589.156</v>
      </c>
    </row>
    <row r="32" spans="1:10">
      <c r="A32" t="s">
        <v>60</v>
      </c>
      <c r="B32">
        <f>B28/1000+37</f>
        <v>37.55840684111773</v>
      </c>
    </row>
    <row r="33" spans="1:2">
      <c r="A33" t="s">
        <v>61</v>
      </c>
      <c r="B33">
        <f>B29/1000+126</f>
        <v>126.95612976834654</v>
      </c>
    </row>
  </sheetData>
  <mergeCells count="7">
    <mergeCell ref="A18:A25"/>
    <mergeCell ref="A3:A17"/>
    <mergeCell ref="H1:I1"/>
    <mergeCell ref="J1:J2"/>
    <mergeCell ref="B1:B2"/>
    <mergeCell ref="C1:C2"/>
    <mergeCell ref="F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82104</cp:lastModifiedBy>
  <dcterms:created xsi:type="dcterms:W3CDTF">2023-05-18T12:48:19Z</dcterms:created>
  <dcterms:modified xsi:type="dcterms:W3CDTF">2023-05-27T04:16:49Z</dcterms:modified>
</cp:coreProperties>
</file>