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ohammad Usman\Desktop\F_Y_P\province\Balochistan\"/>
    </mc:Choice>
  </mc:AlternateContent>
  <xr:revisionPtr revIDLastSave="0" documentId="13_ncr:1_{D368D0D5-3420-4674-80D3-114E4E1A933A}" xr6:coauthVersionLast="44" xr6:coauthVersionMax="44" xr10:uidLastSave="{00000000-0000-0000-0000-000000000000}"/>
  <bookViews>
    <workbookView xWindow="-4200" yWindow="1575" windowWidth="8790" windowHeight="6960" xr2:uid="{00000000-000D-0000-FFFF-FFFF00000000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solver_adj" localSheetId="0" hidden="1">Sheet1!$A$45:$B$45,Sheet1!$B$46:$C$46,Sheet1!$C$47:$D$47,Sheet1!$D$48:$E$48,Sheet1!$E$49,Sheet1!$A$47,Sheet1!$A$48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Sheet1!$N$55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4" i="1" l="1"/>
  <c r="R15" i="1" l="1"/>
  <c r="R16" i="1" s="1"/>
  <c r="V10" i="1"/>
  <c r="Q10" i="1" a="1"/>
  <c r="Q10" i="1" s="1"/>
  <c r="T10" i="1" l="1"/>
  <c r="R10" i="1"/>
  <c r="S10" i="1"/>
  <c r="U10" i="1"/>
  <c r="Q3" i="1"/>
  <c r="R3" i="1"/>
  <c r="S3" i="1"/>
  <c r="T3" i="1"/>
  <c r="U3" i="1"/>
  <c r="Q4" i="1"/>
  <c r="R4" i="1"/>
  <c r="S4" i="1"/>
  <c r="T4" i="1"/>
  <c r="U4" i="1"/>
  <c r="Q5" i="1"/>
  <c r="R5" i="1"/>
  <c r="S5" i="1"/>
  <c r="T5" i="1"/>
  <c r="U5" i="1"/>
  <c r="Q6" i="1"/>
  <c r="R6" i="1"/>
  <c r="S6" i="1"/>
  <c r="T6" i="1"/>
  <c r="U6" i="1"/>
  <c r="R2" i="1"/>
  <c r="S2" i="1"/>
  <c r="T2" i="1"/>
  <c r="U2" i="1"/>
  <c r="Q2" i="1"/>
  <c r="I66" i="1" a="1"/>
  <c r="J66" i="1" s="1"/>
  <c r="J68" i="1" s="1"/>
  <c r="J69" i="1" s="1"/>
  <c r="N53" i="1"/>
  <c r="N39" i="1"/>
  <c r="I38" i="1" a="1"/>
  <c r="J38" i="1" s="1"/>
  <c r="J40" i="1" s="1"/>
  <c r="J41" i="1" s="1"/>
  <c r="N25" i="1"/>
  <c r="I24" i="1" a="1"/>
  <c r="J24" i="1" s="1"/>
  <c r="J26" i="1" s="1"/>
  <c r="J27" i="1" s="1"/>
  <c r="N11" i="1"/>
  <c r="I10" i="1" a="1"/>
  <c r="I10" i="1" s="1"/>
  <c r="I52" i="1" l="1" a="1"/>
  <c r="J52" i="1" s="1"/>
  <c r="J54" i="1" s="1"/>
  <c r="J55" i="1" s="1"/>
  <c r="L66" i="1"/>
  <c r="L68" i="1" s="1"/>
  <c r="L69" i="1" s="1"/>
  <c r="K66" i="1"/>
  <c r="K68" i="1" s="1"/>
  <c r="K69" i="1" s="1"/>
  <c r="I66" i="1"/>
  <c r="M66" i="1"/>
  <c r="M68" i="1" s="1"/>
  <c r="M69" i="1" s="1"/>
  <c r="K38" i="1"/>
  <c r="K40" i="1" s="1"/>
  <c r="K41" i="1" s="1"/>
  <c r="L38" i="1"/>
  <c r="L40" i="1" s="1"/>
  <c r="L41" i="1" s="1"/>
  <c r="I38" i="1"/>
  <c r="M38" i="1"/>
  <c r="M40" i="1" s="1"/>
  <c r="M41" i="1" s="1"/>
  <c r="L24" i="1"/>
  <c r="L26" i="1" s="1"/>
  <c r="L27" i="1" s="1"/>
  <c r="K24" i="1"/>
  <c r="K26" i="1" s="1"/>
  <c r="K27" i="1" s="1"/>
  <c r="I24" i="1"/>
  <c r="M24" i="1"/>
  <c r="M26" i="1" s="1"/>
  <c r="M27" i="1" s="1"/>
  <c r="I12" i="1"/>
  <c r="I13" i="1" s="1"/>
  <c r="L10" i="1"/>
  <c r="L12" i="1" s="1"/>
  <c r="L13" i="1" s="1"/>
  <c r="K10" i="1"/>
  <c r="K12" i="1" s="1"/>
  <c r="K13" i="1" s="1"/>
  <c r="J10" i="1"/>
  <c r="J12" i="1" s="1"/>
  <c r="J13" i="1" s="1"/>
  <c r="M10" i="1"/>
  <c r="M12" i="1" s="1"/>
  <c r="M13" i="1" s="1"/>
  <c r="L52" i="1" l="1"/>
  <c r="L54" i="1" s="1"/>
  <c r="L55" i="1" s="1"/>
  <c r="M52" i="1"/>
  <c r="M54" i="1" s="1"/>
  <c r="M55" i="1" s="1"/>
  <c r="I52" i="1"/>
  <c r="I54" i="1" s="1"/>
  <c r="I55" i="1" s="1"/>
  <c r="K52" i="1"/>
  <c r="K54" i="1" s="1"/>
  <c r="K55" i="1" s="1"/>
  <c r="N66" i="1"/>
  <c r="I68" i="1"/>
  <c r="I69" i="1" s="1"/>
  <c r="N69" i="1" s="1"/>
  <c r="N38" i="1"/>
  <c r="I40" i="1"/>
  <c r="I41" i="1" s="1"/>
  <c r="N41" i="1" s="1"/>
  <c r="N24" i="1"/>
  <c r="I26" i="1"/>
  <c r="I27" i="1" s="1"/>
  <c r="N27" i="1" s="1"/>
  <c r="N13" i="1"/>
  <c r="N10" i="1"/>
  <c r="N55" i="1" l="1"/>
  <c r="N52" i="1"/>
</calcChain>
</file>

<file path=xl/sharedStrings.xml><?xml version="1.0" encoding="utf-8"?>
<sst xmlns="http://schemas.openxmlformats.org/spreadsheetml/2006/main" count="91" uniqueCount="9">
  <si>
    <t>children</t>
  </si>
  <si>
    <t>teen</t>
  </si>
  <si>
    <t>young_adult</t>
  </si>
  <si>
    <t>adult</t>
  </si>
  <si>
    <t>senior</t>
  </si>
  <si>
    <t>pred</t>
  </si>
  <si>
    <t>actual</t>
  </si>
  <si>
    <t>chilren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</si>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</sst>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hammad%20Usman/Desktop/F_Y_P/province/NWFP/final_prob_NWF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hammad%20Usman/Downloads/final_prob_Sind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hammad%20Usman/Downloads/final_prob_Punj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1">
          <cell r="V11">
            <v>24807752.78996652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0">
          <cell r="V10">
            <v>43545892.451654926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9">
          <cell r="U9">
            <v>95505632.343146503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9"/>
  <sheetViews>
    <sheetView tabSelected="1" topLeftCell="N1" zoomScale="70" zoomScaleNormal="70" workbookViewId="0">
      <selection activeCell="R16" sqref="R16"/>
    </sheetView>
  </sheetViews>
  <sheetFormatPr defaultRowHeight="15" x14ac:dyDescent="0.25"/>
  <cols>
    <col min="1" max="5" width="14.7109375" bestFit="1" customWidth="1"/>
    <col min="8" max="8" width="7.5703125" bestFit="1" customWidth="1"/>
    <col min="9" max="9" width="14.7109375" bestFit="1" customWidth="1"/>
    <col min="10" max="13" width="15.42578125" bestFit="1" customWidth="1"/>
    <col min="14" max="14" width="14.7109375" bestFit="1" customWidth="1"/>
    <col min="16" max="16" width="12" bestFit="1" customWidth="1"/>
    <col min="17" max="21" width="14.7109375" bestFit="1" customWidth="1"/>
    <col min="22" max="22" width="13.5703125" bestFit="1" customWidth="1"/>
    <col min="24" max="24" width="12.42578125" bestFit="1" customWidth="1"/>
  </cols>
  <sheetData>
    <row r="1" spans="1:24" x14ac:dyDescent="0.25">
      <c r="A1">
        <v>2007</v>
      </c>
      <c r="Q1" t="s">
        <v>7</v>
      </c>
      <c r="R1" t="s">
        <v>1</v>
      </c>
      <c r="S1" t="s">
        <v>2</v>
      </c>
      <c r="T1" t="s">
        <v>3</v>
      </c>
      <c r="U1" t="s">
        <v>4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Q2">
        <f>SUM(A3,A17,A31,A45,A59)/5</f>
        <v>1.0281786112485647</v>
      </c>
      <c r="R2">
        <f t="shared" ref="R2:U2" si="0">SUM(B3,B17,B31,B45,B59)/5</f>
        <v>0.20743866301456121</v>
      </c>
      <c r="S2">
        <f t="shared" si="0"/>
        <v>0</v>
      </c>
      <c r="T2">
        <f t="shared" si="0"/>
        <v>0</v>
      </c>
      <c r="U2">
        <f t="shared" si="0"/>
        <v>0</v>
      </c>
    </row>
    <row r="3" spans="1:24" x14ac:dyDescent="0.25">
      <c r="A3">
        <v>1.0861403108262249</v>
      </c>
      <c r="B3">
        <v>0.22487440032454831</v>
      </c>
      <c r="C3">
        <v>0</v>
      </c>
      <c r="D3">
        <v>0</v>
      </c>
      <c r="E3">
        <v>0</v>
      </c>
      <c r="I3">
        <v>0.75532041333994304</v>
      </c>
      <c r="J3">
        <v>0.24467958666005599</v>
      </c>
      <c r="K3">
        <v>0</v>
      </c>
      <c r="L3">
        <v>0</v>
      </c>
      <c r="M3">
        <v>0</v>
      </c>
      <c r="Q3">
        <f t="shared" ref="Q3:Q6" si="1">SUM(A4,A18,A32,A46,A60)/5</f>
        <v>0</v>
      </c>
      <c r="R3">
        <f t="shared" ref="R3:R6" si="2">SUM(B4,B18,B32,B46,B60)/5</f>
        <v>0.55744168085580181</v>
      </c>
      <c r="S3">
        <f t="shared" ref="S3:S6" si="3">SUM(C4,C18,C32,C46,C60)/5</f>
        <v>0.36146078506184165</v>
      </c>
      <c r="T3">
        <f t="shared" ref="T3:T6" si="4">SUM(D4,D18,D32,D46,D60)/5</f>
        <v>0</v>
      </c>
      <c r="U3">
        <f t="shared" ref="U3:U6" si="5">SUM(E4,E18,E32,E46,E60)/5</f>
        <v>0</v>
      </c>
    </row>
    <row r="4" spans="1:24" x14ac:dyDescent="0.25">
      <c r="A4">
        <v>0</v>
      </c>
      <c r="B4">
        <v>0.58619729867944814</v>
      </c>
      <c r="C4">
        <v>0.3803495995625934</v>
      </c>
      <c r="D4">
        <v>0</v>
      </c>
      <c r="E4">
        <v>0</v>
      </c>
      <c r="I4">
        <v>0</v>
      </c>
      <c r="J4">
        <v>0.63865454146953704</v>
      </c>
      <c r="K4">
        <v>0.36134545853046202</v>
      </c>
      <c r="L4">
        <v>0</v>
      </c>
      <c r="M4">
        <v>0</v>
      </c>
      <c r="Q4">
        <f t="shared" si="1"/>
        <v>9.6396293404076329E-3</v>
      </c>
      <c r="R4">
        <f t="shared" si="2"/>
        <v>0</v>
      </c>
      <c r="S4">
        <f t="shared" si="3"/>
        <v>0.74663566275084725</v>
      </c>
      <c r="T4">
        <f t="shared" si="4"/>
        <v>0.27238780397408291</v>
      </c>
      <c r="U4">
        <f t="shared" si="5"/>
        <v>0</v>
      </c>
    </row>
    <row r="5" spans="1:24" x14ac:dyDescent="0.25">
      <c r="A5">
        <v>1.1829360219182771E-2</v>
      </c>
      <c r="B5">
        <v>0</v>
      </c>
      <c r="C5">
        <v>0.81138581219819439</v>
      </c>
      <c r="D5">
        <v>0.27168274311526064</v>
      </c>
      <c r="E5">
        <v>0</v>
      </c>
      <c r="I5">
        <v>0</v>
      </c>
      <c r="J5">
        <v>0</v>
      </c>
      <c r="K5">
        <v>0.72864077366682101</v>
      </c>
      <c r="L5">
        <v>0.27135922633317799</v>
      </c>
      <c r="M5">
        <v>0</v>
      </c>
      <c r="Q5">
        <f t="shared" si="1"/>
        <v>9.6520146991041708E-3</v>
      </c>
      <c r="R5">
        <f t="shared" si="2"/>
        <v>0</v>
      </c>
      <c r="S5">
        <f t="shared" si="3"/>
        <v>0</v>
      </c>
      <c r="T5">
        <f t="shared" si="4"/>
        <v>0.92333819225956548</v>
      </c>
      <c r="U5">
        <f t="shared" si="5"/>
        <v>2.5798185846578947E-2</v>
      </c>
    </row>
    <row r="6" spans="1:24" x14ac:dyDescent="0.25">
      <c r="A6">
        <v>1.1844908817579474E-2</v>
      </c>
      <c r="B6">
        <v>0</v>
      </c>
      <c r="C6">
        <v>0</v>
      </c>
      <c r="D6">
        <v>0.97673324847351395</v>
      </c>
      <c r="E6">
        <v>2.2373715959071186E-2</v>
      </c>
      <c r="I6">
        <v>0</v>
      </c>
      <c r="J6">
        <v>0</v>
      </c>
      <c r="K6">
        <v>0</v>
      </c>
      <c r="L6">
        <v>0.97096216545247405</v>
      </c>
      <c r="M6">
        <v>2.9037834547525801E-2</v>
      </c>
      <c r="Q6">
        <f t="shared" si="1"/>
        <v>0</v>
      </c>
      <c r="R6">
        <f t="shared" si="2"/>
        <v>0</v>
      </c>
      <c r="S6">
        <f t="shared" si="3"/>
        <v>0</v>
      </c>
      <c r="T6">
        <f t="shared" si="4"/>
        <v>0</v>
      </c>
      <c r="U6">
        <f t="shared" si="5"/>
        <v>0.73679244126239551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0.56165482600999339</v>
      </c>
      <c r="I7">
        <v>0</v>
      </c>
      <c r="J7">
        <v>0</v>
      </c>
      <c r="K7">
        <v>0</v>
      </c>
      <c r="L7">
        <v>0</v>
      </c>
      <c r="M7">
        <v>0.85393422449512202</v>
      </c>
    </row>
    <row r="9" spans="1:24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H9">
        <v>2009</v>
      </c>
      <c r="X9" s="1"/>
    </row>
    <row r="10" spans="1:24" x14ac:dyDescent="0.25">
      <c r="A10">
        <v>2413550.35400016</v>
      </c>
      <c r="B10">
        <v>938300.40199998801</v>
      </c>
      <c r="C10">
        <v>1005229.39899998</v>
      </c>
      <c r="D10">
        <v>1469604.7299999499</v>
      </c>
      <c r="E10">
        <v>74530.724000000002</v>
      </c>
      <c r="H10" t="s">
        <v>5</v>
      </c>
      <c r="I10">
        <f t="array" ref="I10:M10">MMULT(A10:E10,A3:E7)</f>
        <v>2650752.8863768955</v>
      </c>
      <c r="J10">
        <v>1092774.8495111205</v>
      </c>
      <c r="K10">
        <v>1172511.0545232175</v>
      </c>
      <c r="L10">
        <v>1708515.2824853119</v>
      </c>
      <c r="M10">
        <v>74741.059621745226</v>
      </c>
      <c r="N10">
        <f>SUM(I10:M10)</f>
        <v>6699295.1325182905</v>
      </c>
      <c r="Q10">
        <f t="array" ref="Q10:U10">MMULT(I66:M66,Q2:U6)</f>
        <v>2808303.776084831</v>
      </c>
      <c r="R10">
        <v>1398039.809842221</v>
      </c>
      <c r="S10">
        <v>1598536.7076509485</v>
      </c>
      <c r="T10">
        <v>2531606.8872854616</v>
      </c>
      <c r="U10">
        <v>202174.9712072913</v>
      </c>
      <c r="V10">
        <f>SUM(Q10:U10)</f>
        <v>8538662.1520707533</v>
      </c>
    </row>
    <row r="11" spans="1:24" x14ac:dyDescent="0.25">
      <c r="H11" t="s">
        <v>6</v>
      </c>
      <c r="I11">
        <v>2650753.85399999</v>
      </c>
      <c r="J11">
        <v>1092774.5989999899</v>
      </c>
      <c r="K11">
        <v>1172510.8910000101</v>
      </c>
      <c r="L11">
        <v>1708514.8249999201</v>
      </c>
      <c r="M11">
        <v>74741.232999999906</v>
      </c>
      <c r="N11">
        <f>SUM(I11:M11)</f>
        <v>6699295.4019999104</v>
      </c>
    </row>
    <row r="12" spans="1:24" x14ac:dyDescent="0.25">
      <c r="I12">
        <f>I11-I10</f>
        <v>0.96762309456244111</v>
      </c>
      <c r="J12">
        <f t="shared" ref="J12:M12" si="6">J11-J10</f>
        <v>-0.25051113055087626</v>
      </c>
      <c r="K12">
        <f t="shared" si="6"/>
        <v>-0.16352320741862059</v>
      </c>
      <c r="L12">
        <f t="shared" si="6"/>
        <v>-0.45748539175838232</v>
      </c>
      <c r="M12">
        <f t="shared" si="6"/>
        <v>0.17337825467984658</v>
      </c>
    </row>
    <row r="13" spans="1:24" x14ac:dyDescent="0.25">
      <c r="I13">
        <f>I12*I12</f>
        <v>0.93629445313059489</v>
      </c>
      <c r="J13">
        <f t="shared" ref="J13:M13" si="7">J12*J12</f>
        <v>6.275582652987817E-2</v>
      </c>
      <c r="K13">
        <f t="shared" si="7"/>
        <v>2.673983936447321E-2</v>
      </c>
      <c r="L13">
        <f t="shared" si="7"/>
        <v>0.20929288367232055</v>
      </c>
      <c r="M13">
        <f t="shared" si="7"/>
        <v>3.0060019195829742E-2</v>
      </c>
      <c r="N13">
        <f>SUM(I13:M13)</f>
        <v>1.2651430218930966</v>
      </c>
    </row>
    <row r="14" spans="1:24" x14ac:dyDescent="0.25">
      <c r="Q14">
        <f>SUM(V10,[1]Sheet1!$V$11,[2]Sheet1!$V$10,[3]Sheet1!$U$9)</f>
        <v>172397939.7368387</v>
      </c>
    </row>
    <row r="15" spans="1:24" x14ac:dyDescent="0.25">
      <c r="A15">
        <v>2009</v>
      </c>
      <c r="Q15">
        <v>207893616.41208559</v>
      </c>
      <c r="R15">
        <f>Q15-Q14</f>
        <v>35495676.675246894</v>
      </c>
    </row>
    <row r="16" spans="1:24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I16" t="s">
        <v>0</v>
      </c>
      <c r="J16" t="s">
        <v>1</v>
      </c>
      <c r="K16" t="s">
        <v>2</v>
      </c>
      <c r="L16" t="s">
        <v>3</v>
      </c>
      <c r="M16" t="s">
        <v>4</v>
      </c>
      <c r="Q16" t="s">
        <v>8</v>
      </c>
      <c r="R16" s="1">
        <f>R15/Q15</f>
        <v>0.1707396181174104</v>
      </c>
    </row>
    <row r="17" spans="1:14" x14ac:dyDescent="0.25">
      <c r="A17">
        <v>1.0159799233999778</v>
      </c>
      <c r="B17">
        <v>0.1735046042376181</v>
      </c>
      <c r="C17">
        <v>0</v>
      </c>
      <c r="D17">
        <v>0</v>
      </c>
      <c r="E17">
        <v>0</v>
      </c>
      <c r="I17">
        <v>0.75477411000681505</v>
      </c>
      <c r="J17">
        <v>0.24522588999318401</v>
      </c>
      <c r="K17">
        <v>0</v>
      </c>
      <c r="L17">
        <v>0</v>
      </c>
      <c r="M17">
        <v>0</v>
      </c>
    </row>
    <row r="18" spans="1:14" x14ac:dyDescent="0.25">
      <c r="A18">
        <v>0</v>
      </c>
      <c r="B18">
        <v>0.43719752434116305</v>
      </c>
      <c r="C18">
        <v>0.3356217768106588</v>
      </c>
      <c r="D18">
        <v>0</v>
      </c>
      <c r="E18">
        <v>0</v>
      </c>
      <c r="I18">
        <v>0</v>
      </c>
      <c r="J18">
        <v>0.63621284081475504</v>
      </c>
      <c r="K18">
        <v>0.36378715918524401</v>
      </c>
      <c r="L18">
        <v>0</v>
      </c>
      <c r="M18">
        <v>0</v>
      </c>
    </row>
    <row r="19" spans="1:14" x14ac:dyDescent="0.25">
      <c r="A19">
        <v>8.1141414588685318E-3</v>
      </c>
      <c r="B19">
        <v>0</v>
      </c>
      <c r="C19">
        <v>0.60526825340447199</v>
      </c>
      <c r="D19">
        <v>0.26881714191660955</v>
      </c>
      <c r="E19">
        <v>0</v>
      </c>
      <c r="I19">
        <v>0</v>
      </c>
      <c r="J19">
        <v>0</v>
      </c>
      <c r="K19">
        <v>0.72550364139858803</v>
      </c>
      <c r="L19">
        <v>0.27449635860141097</v>
      </c>
      <c r="M19">
        <v>0</v>
      </c>
    </row>
    <row r="20" spans="1:14" x14ac:dyDescent="0.25">
      <c r="A20">
        <v>8.1263463059622603E-3</v>
      </c>
      <c r="B20">
        <v>0</v>
      </c>
      <c r="C20">
        <v>0</v>
      </c>
      <c r="D20">
        <v>0.86743002628729071</v>
      </c>
      <c r="E20">
        <v>1.9674486420279309E-2</v>
      </c>
      <c r="I20">
        <v>0</v>
      </c>
      <c r="J20">
        <v>0</v>
      </c>
      <c r="K20">
        <v>0</v>
      </c>
      <c r="L20">
        <v>0.97139782500862804</v>
      </c>
      <c r="M20">
        <v>2.8602174991371399E-2</v>
      </c>
    </row>
    <row r="21" spans="1:14" x14ac:dyDescent="0.25">
      <c r="A21">
        <v>0</v>
      </c>
      <c r="B21">
        <v>0</v>
      </c>
      <c r="C21">
        <v>0</v>
      </c>
      <c r="D21">
        <v>0</v>
      </c>
      <c r="E21">
        <v>0.50273605789878428</v>
      </c>
      <c r="I21">
        <v>0</v>
      </c>
      <c r="J21">
        <v>0</v>
      </c>
      <c r="K21">
        <v>0</v>
      </c>
      <c r="L21">
        <v>0</v>
      </c>
      <c r="M21">
        <v>0.83793727352611302</v>
      </c>
    </row>
    <row r="23" spans="1:14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H23">
        <v>2011</v>
      </c>
    </row>
    <row r="24" spans="1:14" x14ac:dyDescent="0.25">
      <c r="A24">
        <v>2650753.85399999</v>
      </c>
      <c r="B24">
        <v>1092774.5989999899</v>
      </c>
      <c r="C24">
        <v>1172510.8910000101</v>
      </c>
      <c r="D24">
        <v>1708514.8249999201</v>
      </c>
      <c r="E24">
        <v>74741.232999999906</v>
      </c>
      <c r="H24" t="s">
        <v>5</v>
      </c>
      <c r="I24">
        <f t="array" ref="I24:M24">MMULT(A24:E24,A17:E21)</f>
        <v>2716510.5999075631</v>
      </c>
      <c r="J24">
        <v>937676.34771531192</v>
      </c>
      <c r="K24">
        <v>1076442.571663229</v>
      </c>
      <c r="L24">
        <v>1797208.0861466266</v>
      </c>
      <c r="M24">
        <v>71189.264564221288</v>
      </c>
      <c r="N24">
        <f>SUM(I24:M24)</f>
        <v>6599026.8699969519</v>
      </c>
    </row>
    <row r="25" spans="1:14" x14ac:dyDescent="0.25">
      <c r="H25" t="s">
        <v>6</v>
      </c>
      <c r="I25">
        <v>2716511.0859999401</v>
      </c>
      <c r="J25">
        <v>937676.22900001297</v>
      </c>
      <c r="K25">
        <v>1076442.6980000001</v>
      </c>
      <c r="L25">
        <v>1797207.6329999701</v>
      </c>
      <c r="M25">
        <v>71189.281999999803</v>
      </c>
      <c r="N25">
        <f>SUM(I25:M25)</f>
        <v>6599026.927999923</v>
      </c>
    </row>
    <row r="26" spans="1:14" x14ac:dyDescent="0.25">
      <c r="I26">
        <f>I25-I24</f>
        <v>0.48609237698838115</v>
      </c>
      <c r="J26">
        <f t="shared" ref="J26" si="8">J25-J24</f>
        <v>-0.11871529894415289</v>
      </c>
      <c r="K26">
        <f t="shared" ref="K26" si="9">K25-K24</f>
        <v>0.1263367710635066</v>
      </c>
      <c r="L26">
        <f t="shared" ref="L26" si="10">L25-L24</f>
        <v>-0.45314665650948882</v>
      </c>
      <c r="M26">
        <f t="shared" ref="M26" si="11">M25-M24</f>
        <v>1.7435778514482081E-2</v>
      </c>
    </row>
    <row r="27" spans="1:14" x14ac:dyDescent="0.25">
      <c r="I27">
        <f>I26*I26</f>
        <v>0.23628579896621446</v>
      </c>
      <c r="J27">
        <f t="shared" ref="J27" si="12">J26*J26</f>
        <v>1.4093322203399589E-2</v>
      </c>
      <c r="K27">
        <f t="shared" ref="K27" si="13">K26*K26</f>
        <v>1.5960979722752879E-2</v>
      </c>
      <c r="L27">
        <f t="shared" ref="L27" si="14">L26*L26</f>
        <v>0.20534189230572863</v>
      </c>
      <c r="M27">
        <f t="shared" ref="M27" si="15">M26*M26</f>
        <v>3.0400637240607495E-4</v>
      </c>
      <c r="N27">
        <f>SUM(I27:M27)</f>
        <v>0.47198599957050164</v>
      </c>
    </row>
    <row r="29" spans="1:14" x14ac:dyDescent="0.25">
      <c r="A29">
        <v>2011</v>
      </c>
    </row>
    <row r="30" spans="1:14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I30" t="s">
        <v>0</v>
      </c>
      <c r="J30" t="s">
        <v>1</v>
      </c>
      <c r="K30" t="s">
        <v>2</v>
      </c>
      <c r="L30" t="s">
        <v>3</v>
      </c>
      <c r="M30" t="s">
        <v>4</v>
      </c>
    </row>
    <row r="31" spans="1:14" x14ac:dyDescent="0.25">
      <c r="A31">
        <v>0.92712340130809512</v>
      </c>
      <c r="B31">
        <v>0.18922358767413525</v>
      </c>
      <c r="C31">
        <v>0</v>
      </c>
      <c r="D31">
        <v>0</v>
      </c>
      <c r="E31">
        <v>0</v>
      </c>
      <c r="I31">
        <v>0.76119339680102505</v>
      </c>
      <c r="J31">
        <v>0.23880660319897401</v>
      </c>
      <c r="K31">
        <v>0</v>
      </c>
      <c r="L31">
        <v>0</v>
      </c>
      <c r="M31">
        <v>0</v>
      </c>
    </row>
    <row r="32" spans="1:14" x14ac:dyDescent="0.25">
      <c r="A32">
        <v>0</v>
      </c>
      <c r="B32">
        <v>0.53207193809285125</v>
      </c>
      <c r="C32">
        <v>0.33163746016247775</v>
      </c>
      <c r="D32">
        <v>0</v>
      </c>
      <c r="E32">
        <v>0</v>
      </c>
      <c r="I32">
        <v>0</v>
      </c>
      <c r="J32">
        <v>0.66464547860475298</v>
      </c>
      <c r="K32">
        <v>0.33535452139524602</v>
      </c>
      <c r="L32">
        <v>0</v>
      </c>
      <c r="M32">
        <v>0</v>
      </c>
    </row>
    <row r="33" spans="1:14" x14ac:dyDescent="0.25">
      <c r="A33">
        <v>6.2003101384908591E-3</v>
      </c>
      <c r="B33">
        <v>0</v>
      </c>
      <c r="C33">
        <v>0.68063051370848404</v>
      </c>
      <c r="D33">
        <v>0.28899267907199327</v>
      </c>
      <c r="E33">
        <v>0</v>
      </c>
      <c r="I33">
        <v>0</v>
      </c>
      <c r="J33">
        <v>0</v>
      </c>
      <c r="K33">
        <v>0.69922164588829905</v>
      </c>
      <c r="L33">
        <v>0.30077835411170001</v>
      </c>
      <c r="M33">
        <v>0</v>
      </c>
    </row>
    <row r="34" spans="1:14" x14ac:dyDescent="0.25">
      <c r="A34">
        <v>6.2032383635908534E-3</v>
      </c>
      <c r="B34">
        <v>0</v>
      </c>
      <c r="C34">
        <v>0</v>
      </c>
      <c r="D34">
        <v>0.76882754318026092</v>
      </c>
      <c r="E34">
        <v>1.9170791725116675E-2</v>
      </c>
      <c r="I34">
        <v>0</v>
      </c>
      <c r="J34">
        <v>0</v>
      </c>
      <c r="K34">
        <v>0</v>
      </c>
      <c r="L34">
        <v>0.97669726400499801</v>
      </c>
      <c r="M34">
        <v>2.3302735995001399E-2</v>
      </c>
    </row>
    <row r="35" spans="1:14" x14ac:dyDescent="0.25">
      <c r="A35">
        <v>0</v>
      </c>
      <c r="B35">
        <v>0</v>
      </c>
      <c r="C35">
        <v>0</v>
      </c>
      <c r="D35">
        <v>0</v>
      </c>
      <c r="E35">
        <v>0.65596752293269578</v>
      </c>
      <c r="I35">
        <v>0</v>
      </c>
      <c r="J35">
        <v>0</v>
      </c>
      <c r="K35">
        <v>0</v>
      </c>
      <c r="L35">
        <v>0</v>
      </c>
      <c r="M35">
        <v>0.90023933659002098</v>
      </c>
    </row>
    <row r="37" spans="1:14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H37">
        <v>2013</v>
      </c>
    </row>
    <row r="38" spans="1:14" x14ac:dyDescent="0.25">
      <c r="A38">
        <v>2716511.0859999401</v>
      </c>
      <c r="B38">
        <v>937676.22900001297</v>
      </c>
      <c r="C38">
        <v>1076442.6980000001</v>
      </c>
      <c r="D38">
        <v>1797207.6329999701</v>
      </c>
      <c r="E38">
        <v>71189.281999999803</v>
      </c>
      <c r="H38" t="s">
        <v>5</v>
      </c>
      <c r="I38">
        <f t="array" ref="I38:M38">MMULT(A38:E38,A31:E35)</f>
        <v>2536363.7836536895</v>
      </c>
      <c r="J38">
        <v>1012939.1821171031</v>
      </c>
      <c r="K38">
        <v>1043628.3095577809</v>
      </c>
      <c r="L38">
        <v>1692826.7882266836</v>
      </c>
      <c r="M38">
        <v>81151.750191929372</v>
      </c>
      <c r="N38">
        <f>SUM(I38:M38)</f>
        <v>6366909.8137471871</v>
      </c>
    </row>
    <row r="39" spans="1:14" x14ac:dyDescent="0.25">
      <c r="H39" t="s">
        <v>6</v>
      </c>
      <c r="I39">
        <v>2536363.8928998602</v>
      </c>
      <c r="J39">
        <v>1012939.25680001</v>
      </c>
      <c r="K39">
        <v>1043628.30830001</v>
      </c>
      <c r="L39">
        <v>1692826.6254000701</v>
      </c>
      <c r="M39">
        <v>81151.758999999904</v>
      </c>
      <c r="N39">
        <f>SUM(I39:M39)</f>
        <v>6366909.8423999501</v>
      </c>
    </row>
    <row r="40" spans="1:14" x14ac:dyDescent="0.25">
      <c r="I40">
        <f>I39-I38</f>
        <v>0.10924617061391473</v>
      </c>
      <c r="J40">
        <f t="shared" ref="J40" si="16">J39-J38</f>
        <v>7.468290685210377E-2</v>
      </c>
      <c r="K40">
        <f t="shared" ref="K40" si="17">K39-K38</f>
        <v>-1.2577708112075925E-3</v>
      </c>
      <c r="L40">
        <f t="shared" ref="L40" si="18">L39-L38</f>
        <v>-0.16282661352306604</v>
      </c>
      <c r="M40">
        <f t="shared" ref="M40" si="19">M39-M38</f>
        <v>8.8080705318134278E-3</v>
      </c>
    </row>
    <row r="41" spans="1:14" x14ac:dyDescent="0.25">
      <c r="I41">
        <f>I40*I40</f>
        <v>1.1934725793804566E-2</v>
      </c>
      <c r="J41">
        <f t="shared" ref="J41" si="20">J40*J40</f>
        <v>5.5775365758800079E-3</v>
      </c>
      <c r="K41">
        <f t="shared" ref="K41" si="21">K40*K40</f>
        <v>1.5819874135258053E-6</v>
      </c>
      <c r="L41">
        <f t="shared" ref="L41" si="22">L40*L40</f>
        <v>2.6512506071389913E-2</v>
      </c>
      <c r="M41">
        <f t="shared" ref="M41" si="23">M40*M40</f>
        <v>7.758210649340008E-5</v>
      </c>
      <c r="N41">
        <f>SUM(I41:M41)</f>
        <v>4.4103932534981412E-2</v>
      </c>
    </row>
    <row r="43" spans="1:14" x14ac:dyDescent="0.25">
      <c r="A43">
        <v>2013</v>
      </c>
    </row>
    <row r="44" spans="1:14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I44" t="s">
        <v>0</v>
      </c>
      <c r="J44" t="s">
        <v>1</v>
      </c>
      <c r="K44" t="s">
        <v>2</v>
      </c>
      <c r="L44" t="s">
        <v>3</v>
      </c>
      <c r="M44" t="s">
        <v>4</v>
      </c>
    </row>
    <row r="45" spans="1:14" x14ac:dyDescent="0.25">
      <c r="A45">
        <v>1.3310585937085246</v>
      </c>
      <c r="B45">
        <v>0.23018154983650446</v>
      </c>
      <c r="C45">
        <v>0</v>
      </c>
      <c r="D45">
        <v>0</v>
      </c>
      <c r="E45">
        <v>0</v>
      </c>
      <c r="I45">
        <v>0.75210863624101598</v>
      </c>
      <c r="J45">
        <v>0.24789136375898299</v>
      </c>
      <c r="K45">
        <v>0</v>
      </c>
      <c r="L45">
        <v>0</v>
      </c>
      <c r="M45">
        <v>0</v>
      </c>
    </row>
    <row r="46" spans="1:14" x14ac:dyDescent="0.25">
      <c r="A46">
        <v>0</v>
      </c>
      <c r="B46">
        <v>0.59172293916554641</v>
      </c>
      <c r="C46">
        <v>0.3997137927734784</v>
      </c>
      <c r="D46">
        <v>0</v>
      </c>
      <c r="E46">
        <v>0</v>
      </c>
      <c r="I46">
        <v>0</v>
      </c>
      <c r="J46">
        <v>0.638672074714284</v>
      </c>
      <c r="K46">
        <v>0.361327925285715</v>
      </c>
      <c r="L46">
        <v>0</v>
      </c>
      <c r="M46">
        <v>0</v>
      </c>
    </row>
    <row r="47" spans="1:14" x14ac:dyDescent="0.25">
      <c r="A47">
        <v>1.0966593874848472E-2</v>
      </c>
      <c r="B47">
        <v>0</v>
      </c>
      <c r="C47">
        <v>0.90431597544308606</v>
      </c>
      <c r="D47">
        <v>0.26402421476655114</v>
      </c>
      <c r="E47">
        <v>0</v>
      </c>
      <c r="I47">
        <v>0</v>
      </c>
      <c r="J47">
        <v>0</v>
      </c>
      <c r="K47">
        <v>0.73894496638962204</v>
      </c>
      <c r="L47">
        <v>0.26105503361037702</v>
      </c>
      <c r="M47">
        <v>0</v>
      </c>
    </row>
    <row r="48" spans="1:14" x14ac:dyDescent="0.25">
      <c r="A48">
        <v>1.0997838997740744E-2</v>
      </c>
      <c r="B48">
        <v>0</v>
      </c>
      <c r="C48">
        <v>0</v>
      </c>
      <c r="D48">
        <v>1.0377591783567615</v>
      </c>
      <c r="E48">
        <v>3.3712900128427578E-2</v>
      </c>
      <c r="I48">
        <v>0</v>
      </c>
      <c r="J48">
        <v>0</v>
      </c>
      <c r="K48">
        <v>0</v>
      </c>
      <c r="L48">
        <v>0.97138394193879596</v>
      </c>
      <c r="M48">
        <v>2.86160580612035E-2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1.1330299404705042</v>
      </c>
      <c r="I49">
        <v>0</v>
      </c>
      <c r="J49">
        <v>0</v>
      </c>
      <c r="K49">
        <v>0</v>
      </c>
      <c r="L49">
        <v>0</v>
      </c>
      <c r="M49">
        <v>0.89436228239981796</v>
      </c>
    </row>
    <row r="51" spans="1:14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H51">
        <v>2015</v>
      </c>
    </row>
    <row r="52" spans="1:14" x14ac:dyDescent="0.25">
      <c r="A52">
        <v>2536363.8928998602</v>
      </c>
      <c r="B52">
        <v>1012939.25680001</v>
      </c>
      <c r="C52">
        <v>1043628.30830001</v>
      </c>
      <c r="D52">
        <v>1692826.6254000701</v>
      </c>
      <c r="E52">
        <v>81151.758999999904</v>
      </c>
      <c r="H52" t="s">
        <v>5</v>
      </c>
      <c r="I52">
        <f t="array" ref="I52:M52">MMULT(A52:E52,A45:E49)</f>
        <v>3406111.4389070272</v>
      </c>
      <c r="J52">
        <v>1183203.5660469057</v>
      </c>
      <c r="K52">
        <v>1348655.5438050218</v>
      </c>
      <c r="L52">
        <v>2032289.5124826804</v>
      </c>
      <c r="M52">
        <v>149017.46762570224</v>
      </c>
      <c r="N52">
        <f>SUM(I52:M52)</f>
        <v>8119277.5288673369</v>
      </c>
    </row>
    <row r="53" spans="1:14" x14ac:dyDescent="0.25">
      <c r="H53" t="s">
        <v>6</v>
      </c>
      <c r="I53">
        <v>3406113.75</v>
      </c>
      <c r="J53">
        <v>1183203.53</v>
      </c>
      <c r="K53">
        <v>1348655.98</v>
      </c>
      <c r="L53">
        <v>2032291.6</v>
      </c>
      <c r="M53">
        <v>149017.5</v>
      </c>
      <c r="N53">
        <f>SUM(I53:M53)</f>
        <v>8119282.3599999994</v>
      </c>
    </row>
    <row r="54" spans="1:14" x14ac:dyDescent="0.25">
      <c r="I54">
        <f>I53-I52</f>
        <v>2.3110929727554321</v>
      </c>
      <c r="J54">
        <f t="shared" ref="J54" si="24">J53-J52</f>
        <v>-3.6046905675902963E-2</v>
      </c>
      <c r="K54">
        <f t="shared" ref="K54" si="25">K53-K52</f>
        <v>0.43619497818872333</v>
      </c>
      <c r="L54">
        <f t="shared" ref="L54" si="26">L53-L52</f>
        <v>2.0875173197127879</v>
      </c>
      <c r="M54">
        <f t="shared" ref="M54" si="27">M53-M52</f>
        <v>3.2374297763453797E-2</v>
      </c>
    </row>
    <row r="55" spans="1:14" x14ac:dyDescent="0.25">
      <c r="I55">
        <f>I54*I54</f>
        <v>5.3411507287195406</v>
      </c>
      <c r="J55">
        <f t="shared" ref="J55" si="28">J54*J54</f>
        <v>1.2993794088074452E-3</v>
      </c>
      <c r="K55">
        <f t="shared" ref="K55" si="29">K54*K54</f>
        <v>0.19026605899706081</v>
      </c>
      <c r="L55">
        <f t="shared" ref="L55" si="30">L54*L54</f>
        <v>4.3577285601008615</v>
      </c>
      <c r="M55">
        <f t="shared" ref="M55" si="31">M54*M54</f>
        <v>1.0480951556767694E-3</v>
      </c>
      <c r="N55">
        <f>SUM(I55:M55)</f>
        <v>9.8914928223819469</v>
      </c>
    </row>
    <row r="57" spans="1:14" x14ac:dyDescent="0.25">
      <c r="A57">
        <v>2015</v>
      </c>
    </row>
    <row r="58" spans="1:14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I58" t="s">
        <v>0</v>
      </c>
      <c r="J58" t="s">
        <v>1</v>
      </c>
      <c r="K58" t="s">
        <v>2</v>
      </c>
      <c r="L58" t="s">
        <v>3</v>
      </c>
      <c r="M58" t="s">
        <v>4</v>
      </c>
    </row>
    <row r="59" spans="1:14" x14ac:dyDescent="0.25">
      <c r="A59">
        <v>0.78059082700000004</v>
      </c>
      <c r="B59">
        <v>0.21940917300000001</v>
      </c>
      <c r="C59">
        <v>0</v>
      </c>
      <c r="D59">
        <v>0</v>
      </c>
      <c r="E59">
        <v>0</v>
      </c>
      <c r="I59">
        <v>0.78059082700000004</v>
      </c>
      <c r="J59">
        <v>0.21940917300000001</v>
      </c>
      <c r="K59">
        <v>0</v>
      </c>
      <c r="L59">
        <v>0</v>
      </c>
      <c r="M59">
        <v>0</v>
      </c>
    </row>
    <row r="60" spans="1:14" x14ac:dyDescent="0.25">
      <c r="A60">
        <v>0</v>
      </c>
      <c r="B60">
        <v>0.64001870400000005</v>
      </c>
      <c r="C60">
        <v>0.35998129600000001</v>
      </c>
      <c r="D60">
        <v>0</v>
      </c>
      <c r="E60">
        <v>0</v>
      </c>
      <c r="I60">
        <v>0</v>
      </c>
      <c r="J60">
        <v>0.64001870400000005</v>
      </c>
      <c r="K60">
        <v>0.35998129600000001</v>
      </c>
      <c r="L60">
        <v>0</v>
      </c>
      <c r="M60">
        <v>0</v>
      </c>
    </row>
    <row r="61" spans="1:14" x14ac:dyDescent="0.25">
      <c r="A61">
        <v>1.1087741010647531E-2</v>
      </c>
      <c r="B61">
        <v>0</v>
      </c>
      <c r="C61">
        <v>0.73157775899999999</v>
      </c>
      <c r="D61">
        <v>0.26842224100000001</v>
      </c>
      <c r="E61">
        <v>0</v>
      </c>
      <c r="I61">
        <v>0</v>
      </c>
      <c r="J61">
        <v>0</v>
      </c>
      <c r="K61">
        <v>0.73157775899999999</v>
      </c>
      <c r="L61">
        <v>0.26842224100000001</v>
      </c>
      <c r="M61">
        <v>0</v>
      </c>
    </row>
    <row r="62" spans="1:14" x14ac:dyDescent="0.25">
      <c r="A62">
        <v>1.1087741010647531E-2</v>
      </c>
      <c r="B62">
        <v>0</v>
      </c>
      <c r="C62">
        <v>0</v>
      </c>
      <c r="D62">
        <v>0.96594096500000004</v>
      </c>
      <c r="E62">
        <v>3.4059035000000001E-2</v>
      </c>
      <c r="I62">
        <v>0</v>
      </c>
      <c r="J62">
        <v>0</v>
      </c>
      <c r="K62">
        <v>0</v>
      </c>
      <c r="L62">
        <v>0.96594096500000004</v>
      </c>
      <c r="M62">
        <v>3.4059035000000001E-2</v>
      </c>
    </row>
    <row r="63" spans="1:14" x14ac:dyDescent="0.25">
      <c r="A63">
        <v>0</v>
      </c>
      <c r="B63">
        <v>0</v>
      </c>
      <c r="C63">
        <v>0</v>
      </c>
      <c r="D63">
        <v>0</v>
      </c>
      <c r="E63">
        <v>0.83057385900000003</v>
      </c>
      <c r="I63">
        <v>0</v>
      </c>
      <c r="J63">
        <v>0</v>
      </c>
      <c r="K63">
        <v>0</v>
      </c>
      <c r="L63">
        <v>0</v>
      </c>
      <c r="M63">
        <v>0.83057385900000003</v>
      </c>
    </row>
    <row r="65" spans="1:14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H65">
        <v>2017</v>
      </c>
    </row>
    <row r="66" spans="1:14" x14ac:dyDescent="0.25">
      <c r="A66">
        <v>3406113.75</v>
      </c>
      <c r="B66">
        <v>1183203.53</v>
      </c>
      <c r="C66">
        <v>1348655.98</v>
      </c>
      <c r="D66">
        <v>2032291.6</v>
      </c>
      <c r="E66">
        <v>149017.5</v>
      </c>
      <c r="H66" t="s">
        <v>5</v>
      </c>
      <c r="I66">
        <f t="array" ref="I66:M66">MMULT(A66:E66,A59:E63)</f>
        <v>2696268.2201061868</v>
      </c>
      <c r="J66">
        <v>1504604.9908702541</v>
      </c>
      <c r="K66">
        <v>1412577.8596715236</v>
      </c>
      <c r="L66">
        <v>2325082.9697550451</v>
      </c>
      <c r="M66">
        <v>192987.9307681385</v>
      </c>
      <c r="N66">
        <f>SUM(I66:M66)</f>
        <v>8131521.9711711481</v>
      </c>
    </row>
    <row r="67" spans="1:14" x14ac:dyDescent="0.25">
      <c r="H67" t="s">
        <v>6</v>
      </c>
    </row>
    <row r="68" spans="1:14" x14ac:dyDescent="0.25">
      <c r="I68">
        <f>I67-I66</f>
        <v>-2696268.2201061868</v>
      </c>
      <c r="J68">
        <f t="shared" ref="J68" si="32">J67-J66</f>
        <v>-1504604.9908702541</v>
      </c>
      <c r="K68">
        <f t="shared" ref="K68" si="33">K67-K66</f>
        <v>-1412577.8596715236</v>
      </c>
      <c r="L68">
        <f t="shared" ref="L68" si="34">L67-L66</f>
        <v>-2325082.9697550451</v>
      </c>
      <c r="M68">
        <f t="shared" ref="M68" si="35">M67-M66</f>
        <v>-192987.9307681385</v>
      </c>
    </row>
    <row r="69" spans="1:14" x14ac:dyDescent="0.25">
      <c r="I69">
        <f>I68*I68</f>
        <v>7269862314754.585</v>
      </c>
      <c r="J69">
        <f t="shared" ref="J69" si="36">J68*J68</f>
        <v>2263836178551.6772</v>
      </c>
      <c r="K69">
        <f t="shared" ref="K69" si="37">K68*K68</f>
        <v>1995376209634.1826</v>
      </c>
      <c r="L69">
        <f t="shared" ref="L69" si="38">L68*L68</f>
        <v>5406010816244.9404</v>
      </c>
      <c r="M69">
        <f t="shared" ref="M69" si="39">M68*M68</f>
        <v>37244341422.167816</v>
      </c>
      <c r="N69">
        <f>SUM(I69:M69)</f>
        <v>16972329860607.555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Usman</dc:creator>
  <cp:lastModifiedBy>Mohammad Usman</cp:lastModifiedBy>
  <dcterms:created xsi:type="dcterms:W3CDTF">2015-06-05T18:17:20Z</dcterms:created>
  <dcterms:modified xsi:type="dcterms:W3CDTF">2020-07-01T10:18:10Z</dcterms:modified>
</cp:coreProperties>
</file>