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hammad Usman\Desktop\F_Y_P\province\Punjab\"/>
    </mc:Choice>
  </mc:AlternateContent>
  <xr:revisionPtr revIDLastSave="0" documentId="13_ncr:1_{3ECF9358-7B55-4965-B21B-0398FE8D99A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adj" localSheetId="0" hidden="1">Sheet1!$A$45:$B$45,Sheet1!$B$46:$C$46,Sheet1!$C$47:$D$47,Sheet1!$D$48:$E$48,Sheet1!$E$49,Sheet1!$A$47:$A$48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Sheet1!$N$55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2" i="1" l="1"/>
  <c r="I52" i="1" a="1"/>
  <c r="I52" i="1" s="1"/>
  <c r="J52" i="1" l="1"/>
  <c r="L52" i="1"/>
  <c r="K52" i="1"/>
  <c r="M52" i="1"/>
  <c r="T6" i="1"/>
  <c r="T7" i="1"/>
  <c r="S5" i="1"/>
  <c r="S6" i="1"/>
  <c r="R4" i="1"/>
  <c r="R5" i="1"/>
  <c r="Q4" i="1"/>
  <c r="P5" i="1"/>
  <c r="P6" i="1"/>
  <c r="Q3" i="1"/>
  <c r="P3" i="1"/>
  <c r="I66" i="1" a="1"/>
  <c r="N53" i="1"/>
  <c r="N39" i="1"/>
  <c r="I38" i="1" a="1"/>
  <c r="I38" i="1" s="1"/>
  <c r="I40" i="1" s="1"/>
  <c r="N25" i="1"/>
  <c r="I24" i="1" a="1"/>
  <c r="I24" i="1" s="1"/>
  <c r="N24" i="1" s="1"/>
  <c r="N11" i="1"/>
  <c r="I10" i="1" a="1"/>
  <c r="I10" i="1" s="1"/>
  <c r="I12" i="1" s="1"/>
  <c r="I13" i="1" s="1"/>
  <c r="P9" i="1" l="1" a="1"/>
  <c r="I66" i="1"/>
  <c r="I41" i="1"/>
  <c r="M40" i="1"/>
  <c r="M41" i="1" s="1"/>
  <c r="N38" i="1"/>
  <c r="K40" i="1"/>
  <c r="K41" i="1" s="1"/>
  <c r="L40" i="1"/>
  <c r="L41" i="1" s="1"/>
  <c r="J40" i="1"/>
  <c r="J41" i="1" s="1"/>
  <c r="K26" i="1"/>
  <c r="K27" i="1" s="1"/>
  <c r="I26" i="1"/>
  <c r="I27" i="1" s="1"/>
  <c r="J26" i="1"/>
  <c r="J27" i="1" s="1"/>
  <c r="M26" i="1"/>
  <c r="M27" i="1" s="1"/>
  <c r="L26" i="1"/>
  <c r="L27" i="1" s="1"/>
  <c r="M12" i="1"/>
  <c r="M13" i="1" s="1"/>
  <c r="L12" i="1"/>
  <c r="L13" i="1" s="1"/>
  <c r="N10" i="1"/>
  <c r="K12" i="1"/>
  <c r="K13" i="1" s="1"/>
  <c r="J12" i="1"/>
  <c r="J13" i="1" s="1"/>
  <c r="P9" i="1" l="1"/>
  <c r="R9" i="1"/>
  <c r="Q9" i="1"/>
  <c r="T9" i="1"/>
  <c r="S9" i="1"/>
  <c r="N66" i="1"/>
  <c r="I54" i="1"/>
  <c r="I55" i="1" s="1"/>
  <c r="N41" i="1"/>
  <c r="N27" i="1"/>
  <c r="N13" i="1"/>
  <c r="M66" i="1"/>
  <c r="L66" i="1"/>
  <c r="K66" i="1"/>
  <c r="J66" i="1"/>
  <c r="M54" i="1"/>
  <c r="M55" i="1" s="1"/>
  <c r="L54" i="1"/>
  <c r="L55" i="1" s="1"/>
  <c r="K54" i="1"/>
  <c r="K55" i="1" s="1"/>
  <c r="J54" i="1"/>
  <c r="J55" i="1" s="1"/>
  <c r="M38" i="1"/>
  <c r="L38" i="1"/>
  <c r="K38" i="1"/>
  <c r="J38" i="1"/>
  <c r="M24" i="1"/>
  <c r="L24" i="1"/>
  <c r="K24" i="1"/>
  <c r="J24" i="1"/>
  <c r="M10" i="1"/>
  <c r="L10" i="1"/>
  <c r="K10" i="1"/>
  <c r="J10" i="1"/>
  <c r="N55" i="1" l="1"/>
  <c r="U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<sst xmlns="http://schemas.openxmlformats.org/spreadsheetml/2006/main" count="90" uniqueCount="8">
  <si>
    <t>children</t>
  </si>
  <si>
    <t>teen</t>
  </si>
  <si>
    <t>young_adult</t>
  </si>
  <si>
    <t>adult</t>
  </si>
  <si>
    <t>senior</t>
  </si>
  <si>
    <t>pred</t>
  </si>
  <si>
    <t>actual</t>
  </si>
  <si>
    <t>Avg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</si>
</sst>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>
      <selection activeCell="N55" sqref="N55"/>
    </sheetView>
  </sheetViews>
  <sheetFormatPr defaultRowHeight="15" x14ac:dyDescent="0.25"/>
  <cols>
    <col min="9" max="9" width="12" bestFit="1" customWidth="1"/>
    <col min="14" max="14" width="12" bestFit="1" customWidth="1"/>
  </cols>
  <sheetData>
    <row r="1" spans="1:21" x14ac:dyDescent="0.25">
      <c r="A1">
        <v>2007</v>
      </c>
      <c r="P1" t="s">
        <v>7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P2" t="s">
        <v>0</v>
      </c>
      <c r="Q2" t="s">
        <v>1</v>
      </c>
      <c r="R2" t="s">
        <v>2</v>
      </c>
      <c r="S2" t="s">
        <v>3</v>
      </c>
      <c r="T2" t="s">
        <v>4</v>
      </c>
    </row>
    <row r="3" spans="1:21" x14ac:dyDescent="0.25">
      <c r="A3">
        <v>0.99740475903197545</v>
      </c>
      <c r="B3">
        <v>0.22180609351228434</v>
      </c>
      <c r="C3">
        <v>0</v>
      </c>
      <c r="D3">
        <v>0</v>
      </c>
      <c r="E3">
        <v>0</v>
      </c>
      <c r="H3">
        <v>0.764679692339022</v>
      </c>
      <c r="I3">
        <v>0.235320307660977</v>
      </c>
      <c r="J3">
        <v>0</v>
      </c>
      <c r="K3">
        <v>0</v>
      </c>
      <c r="L3">
        <v>0</v>
      </c>
      <c r="P3">
        <f>(A3+A17+A31+A45+A59)/5</f>
        <v>0.9721400350090752</v>
      </c>
      <c r="Q3">
        <f t="shared" ref="Q3:T7" si="0">(B3+B17+B31+B45+B59)/5</f>
        <v>0.22284455877887072</v>
      </c>
      <c r="R3">
        <v>0</v>
      </c>
      <c r="S3">
        <v>0</v>
      </c>
      <c r="T3">
        <v>0</v>
      </c>
    </row>
    <row r="4" spans="1:21" x14ac:dyDescent="0.25">
      <c r="A4">
        <v>0</v>
      </c>
      <c r="B4">
        <v>0.5603741224997465</v>
      </c>
      <c r="C4">
        <v>0.38256325070345337</v>
      </c>
      <c r="D4">
        <v>0</v>
      </c>
      <c r="E4">
        <v>0</v>
      </c>
      <c r="H4">
        <v>0</v>
      </c>
      <c r="I4">
        <v>0.60232585103556802</v>
      </c>
      <c r="J4">
        <v>0.39767414896443098</v>
      </c>
      <c r="K4">
        <v>0</v>
      </c>
      <c r="L4">
        <v>0</v>
      </c>
      <c r="P4">
        <v>0</v>
      </c>
      <c r="Q4">
        <f t="shared" si="0"/>
        <v>0.57767732224175306</v>
      </c>
      <c r="R4">
        <f t="shared" si="0"/>
        <v>0.39720669503050487</v>
      </c>
      <c r="S4">
        <v>0</v>
      </c>
      <c r="T4">
        <v>0</v>
      </c>
    </row>
    <row r="5" spans="1:21" x14ac:dyDescent="0.25">
      <c r="A5">
        <v>2.3565829501275566E-2</v>
      </c>
      <c r="B5">
        <v>0</v>
      </c>
      <c r="C5">
        <v>0.69753203724251478</v>
      </c>
      <c r="D5">
        <v>0.23962836313289743</v>
      </c>
      <c r="E5">
        <v>0</v>
      </c>
      <c r="H5">
        <v>0</v>
      </c>
      <c r="I5">
        <v>0</v>
      </c>
      <c r="J5">
        <v>0.75791519300490295</v>
      </c>
      <c r="K5">
        <v>0.24208480699509599</v>
      </c>
      <c r="L5">
        <v>0</v>
      </c>
      <c r="P5">
        <f t="shared" ref="P5:P6" si="1">(A5+A19+A33+A47+A61)/5</f>
        <v>2.4301176675746581E-2</v>
      </c>
      <c r="Q5">
        <v>0</v>
      </c>
      <c r="R5">
        <f t="shared" si="0"/>
        <v>0.73250337716961267</v>
      </c>
      <c r="S5">
        <f t="shared" si="0"/>
        <v>0.23452710783467764</v>
      </c>
      <c r="T5">
        <v>0</v>
      </c>
    </row>
    <row r="6" spans="1:21" x14ac:dyDescent="0.25">
      <c r="A6">
        <v>2.3618735480976271E-2</v>
      </c>
      <c r="B6">
        <v>0</v>
      </c>
      <c r="C6">
        <v>0</v>
      </c>
      <c r="D6">
        <v>0.89857772848918971</v>
      </c>
      <c r="E6">
        <v>4.2590313328847391E-2</v>
      </c>
      <c r="H6">
        <v>0</v>
      </c>
      <c r="I6">
        <v>0</v>
      </c>
      <c r="J6">
        <v>0</v>
      </c>
      <c r="K6">
        <v>0.95456961711322097</v>
      </c>
      <c r="L6">
        <v>4.54303828867786E-2</v>
      </c>
      <c r="P6">
        <f t="shared" si="1"/>
        <v>2.4377807555204363E-2</v>
      </c>
      <c r="Q6">
        <v>0</v>
      </c>
      <c r="R6">
        <v>0</v>
      </c>
      <c r="S6">
        <f t="shared" si="0"/>
        <v>0.92838213423449767</v>
      </c>
      <c r="T6">
        <f t="shared" si="0"/>
        <v>4.7392408376867194E-2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0.67742770624098769</v>
      </c>
      <c r="H7">
        <v>0</v>
      </c>
      <c r="I7">
        <v>0</v>
      </c>
      <c r="J7">
        <v>0</v>
      </c>
      <c r="K7">
        <v>0</v>
      </c>
      <c r="L7">
        <v>0.77326090636071299</v>
      </c>
      <c r="P7">
        <v>0</v>
      </c>
      <c r="Q7">
        <v>0</v>
      </c>
      <c r="R7">
        <v>0</v>
      </c>
      <c r="S7">
        <v>0</v>
      </c>
      <c r="T7">
        <f t="shared" si="0"/>
        <v>0.71355160232873405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H9">
        <v>2009</v>
      </c>
      <c r="P9">
        <f t="array" ref="P9:T9">MMULT(I66:M66,P3:T7)</f>
        <v>25696695.787050433</v>
      </c>
      <c r="Q9">
        <v>14420011.778567597</v>
      </c>
      <c r="R9">
        <v>20104174.307663362</v>
      </c>
      <c r="S9">
        <v>31282914.12162625</v>
      </c>
      <c r="T9">
        <v>4002620.3555981293</v>
      </c>
      <c r="U9">
        <f>SUM(P9:T9)</f>
        <v>95506416.350505769</v>
      </c>
    </row>
    <row r="10" spans="1:21" x14ac:dyDescent="0.25">
      <c r="A10">
        <v>25590303.756000701</v>
      </c>
      <c r="B10">
        <v>12124700.751999799</v>
      </c>
      <c r="C10">
        <v>13335626.014999701</v>
      </c>
      <c r="D10">
        <v>19517693.460999802</v>
      </c>
      <c r="E10">
        <v>2273287.5250000102</v>
      </c>
      <c r="H10" t="s">
        <v>5</v>
      </c>
      <c r="I10" cm="1">
        <f t="array" ref="I10:M10">MMULT(A10:E10,A3:E7)</f>
        <v>26299139.07932533</v>
      </c>
      <c r="J10">
        <v>12470453.852385156</v>
      </c>
      <c r="K10">
        <v>13940491.315638669</v>
      </c>
      <c r="L10">
        <v>20733758.888860378</v>
      </c>
      <c r="M10">
        <v>2371252.6336473865</v>
      </c>
      <c r="N10">
        <f>SUM(_xlfn.ANCHORARRAY(I10))</f>
        <v>75815095.769856915</v>
      </c>
    </row>
    <row r="11" spans="1:21" x14ac:dyDescent="0.25">
      <c r="H11" t="s">
        <v>6</v>
      </c>
      <c r="I11">
        <v>26299141.426999599</v>
      </c>
      <c r="J11">
        <v>12470453.7270003</v>
      </c>
      <c r="K11">
        <v>13940491.099000201</v>
      </c>
      <c r="L11">
        <v>20733756.6599999</v>
      </c>
      <c r="M11">
        <v>2371254.2940000002</v>
      </c>
      <c r="N11">
        <f>SUM(I11:M11)</f>
        <v>75815097.206999987</v>
      </c>
    </row>
    <row r="12" spans="1:21" x14ac:dyDescent="0.25">
      <c r="I12">
        <f>I11-I10</f>
        <v>2.3476742692291737</v>
      </c>
      <c r="J12">
        <f t="shared" ref="J12:M12" si="2">J11-J10</f>
        <v>-0.1253848560154438</v>
      </c>
      <c r="K12">
        <f t="shared" si="2"/>
        <v>-0.2166384682059288</v>
      </c>
      <c r="L12">
        <f t="shared" si="2"/>
        <v>-2.2288604788482189</v>
      </c>
      <c r="M12">
        <f t="shared" si="2"/>
        <v>1.6603526137769222</v>
      </c>
    </row>
    <row r="13" spans="1:21" x14ac:dyDescent="0.25">
      <c r="I13">
        <f>I12*I12</f>
        <v>5.5115744744007342</v>
      </c>
      <c r="J13">
        <f t="shared" ref="J13:M13" si="3">J12*J12</f>
        <v>1.5721362118013574E-2</v>
      </c>
      <c r="K13">
        <f t="shared" si="3"/>
        <v>4.6932225906611225E-2</v>
      </c>
      <c r="L13">
        <f t="shared" si="3"/>
        <v>4.9678190341715114</v>
      </c>
      <c r="M13">
        <f t="shared" si="3"/>
        <v>2.7567708020758577</v>
      </c>
      <c r="N13">
        <f>SUM(I13:M13)</f>
        <v>13.298817898672729</v>
      </c>
    </row>
    <row r="15" spans="1:21" x14ac:dyDescent="0.25">
      <c r="A15">
        <v>2009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H16" t="s">
        <v>0</v>
      </c>
      <c r="I16" t="s">
        <v>1</v>
      </c>
      <c r="J16" t="s">
        <v>2</v>
      </c>
      <c r="K16" t="s">
        <v>3</v>
      </c>
      <c r="L16" t="s">
        <v>4</v>
      </c>
    </row>
    <row r="17" spans="1:14" x14ac:dyDescent="0.25">
      <c r="A17">
        <v>0.92489396528276147</v>
      </c>
      <c r="B17">
        <v>0.20815037973380257</v>
      </c>
      <c r="C17">
        <v>0</v>
      </c>
      <c r="D17">
        <v>0</v>
      </c>
      <c r="E17">
        <v>0</v>
      </c>
      <c r="H17">
        <v>0.77033576138728299</v>
      </c>
      <c r="I17">
        <v>0.22966423861271601</v>
      </c>
      <c r="J17">
        <v>0</v>
      </c>
      <c r="K17">
        <v>0</v>
      </c>
      <c r="L17">
        <v>0</v>
      </c>
    </row>
    <row r="18" spans="1:14" x14ac:dyDescent="0.25">
      <c r="A18">
        <v>0</v>
      </c>
      <c r="B18">
        <v>0.52952562549562254</v>
      </c>
      <c r="C18">
        <v>0.37357269862488091</v>
      </c>
      <c r="D18">
        <v>0</v>
      </c>
      <c r="E18">
        <v>0</v>
      </c>
      <c r="H18">
        <v>0</v>
      </c>
      <c r="I18">
        <v>0.59889893122571802</v>
      </c>
      <c r="J18">
        <v>0.40110106877428098</v>
      </c>
      <c r="K18">
        <v>0</v>
      </c>
      <c r="L18">
        <v>0</v>
      </c>
    </row>
    <row r="19" spans="1:14" x14ac:dyDescent="0.25">
      <c r="A19">
        <v>2.2991993379443874E-2</v>
      </c>
      <c r="B19">
        <v>0</v>
      </c>
      <c r="C19">
        <v>0.64939004898014729</v>
      </c>
      <c r="D19">
        <v>0.23574039180241335</v>
      </c>
      <c r="E19">
        <v>0</v>
      </c>
      <c r="H19">
        <v>0</v>
      </c>
      <c r="I19">
        <v>0</v>
      </c>
      <c r="J19">
        <v>0.75984179185480205</v>
      </c>
      <c r="K19">
        <v>0.24015820814519701</v>
      </c>
      <c r="L19">
        <v>0</v>
      </c>
    </row>
    <row r="20" spans="1:14" x14ac:dyDescent="0.25">
      <c r="A20">
        <v>2.3027362002367709E-2</v>
      </c>
      <c r="B20">
        <v>0</v>
      </c>
      <c r="C20">
        <v>0</v>
      </c>
      <c r="D20">
        <v>0.84844791357048144</v>
      </c>
      <c r="E20">
        <v>4.6201756502117823E-2</v>
      </c>
      <c r="H20">
        <v>0</v>
      </c>
      <c r="I20">
        <v>0</v>
      </c>
      <c r="J20">
        <v>0</v>
      </c>
      <c r="K20">
        <v>0.95174701924952498</v>
      </c>
      <c r="L20">
        <v>4.8252980750474503E-2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0.71758057668565955</v>
      </c>
      <c r="H21">
        <v>0</v>
      </c>
      <c r="I21">
        <v>0</v>
      </c>
      <c r="J21">
        <v>0</v>
      </c>
      <c r="K21">
        <v>0</v>
      </c>
      <c r="L21">
        <v>0.77867148355704796</v>
      </c>
    </row>
    <row r="23" spans="1:1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H23">
        <v>2011</v>
      </c>
    </row>
    <row r="24" spans="1:14" x14ac:dyDescent="0.25">
      <c r="A24">
        <v>26299141.43</v>
      </c>
      <c r="B24">
        <v>12470453.73</v>
      </c>
      <c r="C24">
        <v>13940491.1</v>
      </c>
      <c r="D24">
        <v>20733756.66</v>
      </c>
      <c r="E24">
        <v>2371254.2940000002</v>
      </c>
      <c r="H24" t="s">
        <v>5</v>
      </c>
      <c r="I24" cm="1">
        <f t="array" ref="I24:M24">MMULT(A24:E24,A17:E21)</f>
        <v>25121880.600081075</v>
      </c>
      <c r="J24">
        <v>12077601.086919948</v>
      </c>
      <c r="K24">
        <v>13711437.251229119</v>
      </c>
      <c r="L24">
        <v>20877849.412487131</v>
      </c>
      <c r="M24">
        <v>2659502.0003363504</v>
      </c>
      <c r="N24">
        <f>SUM(_xlfn.ANCHORARRAY(I24))</f>
        <v>74448270.351053625</v>
      </c>
    </row>
    <row r="25" spans="1:14" x14ac:dyDescent="0.25">
      <c r="H25" t="s">
        <v>6</v>
      </c>
      <c r="I25">
        <v>25121881.730000999</v>
      </c>
      <c r="J25">
        <v>12077601.0350003</v>
      </c>
      <c r="K25">
        <v>13711438.3200006</v>
      </c>
      <c r="L25">
        <v>20877847.853000998</v>
      </c>
      <c r="M25">
        <v>2659504.1049999599</v>
      </c>
      <c r="N25">
        <f>SUM(I25:M25)</f>
        <v>74448273.043002859</v>
      </c>
    </row>
    <row r="26" spans="1:14" x14ac:dyDescent="0.25">
      <c r="I26">
        <f>I25-I24</f>
        <v>1.1299199238419533</v>
      </c>
      <c r="J26">
        <f t="shared" ref="J26:M26" si="4">J25-J24</f>
        <v>-5.1919648423790932E-2</v>
      </c>
      <c r="K26">
        <f t="shared" si="4"/>
        <v>1.0687714815139771</v>
      </c>
      <c r="L26">
        <f t="shared" si="4"/>
        <v>-1.5594861321151257</v>
      </c>
      <c r="M26">
        <f t="shared" si="4"/>
        <v>2.1046636095270514</v>
      </c>
    </row>
    <row r="27" spans="1:14" x14ac:dyDescent="0.25">
      <c r="I27">
        <f>I26*I26</f>
        <v>1.2767190342950054</v>
      </c>
      <c r="J27">
        <f t="shared" ref="J27:M27" si="5">J26*J26</f>
        <v>2.6956498924500562E-3</v>
      </c>
      <c r="K27">
        <f t="shared" si="5"/>
        <v>1.1422724796975814</v>
      </c>
      <c r="L27">
        <f t="shared" si="5"/>
        <v>2.4319969962593952</v>
      </c>
      <c r="M27">
        <f t="shared" si="5"/>
        <v>4.4296089092674373</v>
      </c>
      <c r="N27">
        <f>SUM(I27:M27)</f>
        <v>9.2832930694118687</v>
      </c>
    </row>
    <row r="29" spans="1:14" x14ac:dyDescent="0.25">
      <c r="A29">
        <v>2011</v>
      </c>
    </row>
    <row r="30" spans="1:14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H30" t="s">
        <v>0</v>
      </c>
      <c r="I30" t="s">
        <v>1</v>
      </c>
      <c r="J30" t="s">
        <v>2</v>
      </c>
      <c r="K30" t="s">
        <v>3</v>
      </c>
      <c r="L30" t="s">
        <v>4</v>
      </c>
    </row>
    <row r="31" spans="1:14" x14ac:dyDescent="0.25">
      <c r="A31">
        <v>0.98101904849951926</v>
      </c>
      <c r="B31">
        <v>0.21204544367233402</v>
      </c>
      <c r="C31">
        <v>0</v>
      </c>
      <c r="D31">
        <v>0</v>
      </c>
      <c r="E31">
        <v>0</v>
      </c>
      <c r="H31">
        <v>0.76792982215031802</v>
      </c>
      <c r="I31">
        <v>0.23207017784968101</v>
      </c>
      <c r="J31">
        <v>0</v>
      </c>
      <c r="K31">
        <v>0</v>
      </c>
      <c r="L31">
        <v>0</v>
      </c>
    </row>
    <row r="32" spans="1:14" x14ac:dyDescent="0.25">
      <c r="A32">
        <v>0</v>
      </c>
      <c r="B32">
        <v>0.52880895675682749</v>
      </c>
      <c r="C32">
        <v>0.38629289135061157</v>
      </c>
      <c r="D32">
        <v>0</v>
      </c>
      <c r="E32">
        <v>0</v>
      </c>
      <c r="H32">
        <v>0</v>
      </c>
      <c r="I32">
        <v>0.59131188770884502</v>
      </c>
      <c r="J32">
        <v>0.40868811229115398</v>
      </c>
      <c r="K32">
        <v>0</v>
      </c>
      <c r="L32">
        <v>0</v>
      </c>
    </row>
    <row r="33" spans="1:15" x14ac:dyDescent="0.25">
      <c r="A33">
        <v>2.3624504652472747E-2</v>
      </c>
      <c r="B33">
        <v>0</v>
      </c>
      <c r="C33">
        <v>0.67511366201210721</v>
      </c>
      <c r="D33">
        <v>0.23263919847498304</v>
      </c>
      <c r="E33">
        <v>0</v>
      </c>
      <c r="H33">
        <v>0</v>
      </c>
      <c r="I33">
        <v>0</v>
      </c>
      <c r="J33">
        <v>0.76396944160998703</v>
      </c>
      <c r="K33">
        <v>0.236030558390012</v>
      </c>
      <c r="L33">
        <v>0</v>
      </c>
    </row>
    <row r="34" spans="1:15" x14ac:dyDescent="0.25">
      <c r="A34">
        <v>2.3681529660190964E-2</v>
      </c>
      <c r="B34">
        <v>0</v>
      </c>
      <c r="C34">
        <v>0</v>
      </c>
      <c r="D34">
        <v>0.86448293255840114</v>
      </c>
      <c r="E34">
        <v>4.8308778752334212E-2</v>
      </c>
      <c r="H34">
        <v>0</v>
      </c>
      <c r="I34">
        <v>0</v>
      </c>
      <c r="J34">
        <v>0</v>
      </c>
      <c r="K34">
        <v>0.94784748343476899</v>
      </c>
      <c r="L34">
        <v>5.21525165652304E-2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0.64792219586854272</v>
      </c>
      <c r="H35">
        <v>0</v>
      </c>
      <c r="I35">
        <v>0</v>
      </c>
      <c r="J35">
        <v>0</v>
      </c>
      <c r="K35">
        <v>0</v>
      </c>
      <c r="L35">
        <v>0.74888139644363905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H37">
        <v>2013</v>
      </c>
    </row>
    <row r="38" spans="1:15" x14ac:dyDescent="0.25">
      <c r="A38">
        <v>25121881.73</v>
      </c>
      <c r="B38">
        <v>12077601.039999999</v>
      </c>
      <c r="C38">
        <v>13711438.32</v>
      </c>
      <c r="D38">
        <v>20877847.850000001</v>
      </c>
      <c r="E38">
        <v>2659504.105</v>
      </c>
      <c r="H38" t="s">
        <v>5</v>
      </c>
      <c r="I38" cm="1">
        <f t="array" ref="I38:M38">MMULT(A38:E38,A31:E35)</f>
        <v>25463389.822765719</v>
      </c>
      <c r="J38">
        <v>11713724.163409326</v>
      </c>
      <c r="K38">
        <v>13922270.761989087</v>
      </c>
      <c r="L38">
        <v>21238361.155580081</v>
      </c>
      <c r="M38">
        <v>2731735.0722435499</v>
      </c>
      <c r="N38">
        <f>SUM(_xlfn.ANCHORARRAY(I38))</f>
        <v>75069480.975987777</v>
      </c>
    </row>
    <row r="39" spans="1:15" x14ac:dyDescent="0.25">
      <c r="H39" t="s">
        <v>6</v>
      </c>
      <c r="I39">
        <v>25463391.8019014</v>
      </c>
      <c r="J39">
        <v>11713723.9988994</v>
      </c>
      <c r="K39">
        <v>13922270.3696991</v>
      </c>
      <c r="L39">
        <v>21238359.526200801</v>
      </c>
      <c r="M39">
        <v>2731737.5468999902</v>
      </c>
      <c r="N39">
        <f>SUM(I39:M39)</f>
        <v>75069483.243600681</v>
      </c>
    </row>
    <row r="40" spans="1:15" x14ac:dyDescent="0.25">
      <c r="I40">
        <f>I39-I38</f>
        <v>1.9791356809437275</v>
      </c>
      <c r="J40">
        <f t="shared" ref="J40:M40" si="6">J39-J38</f>
        <v>-0.16450992599129677</v>
      </c>
      <c r="K40">
        <f t="shared" si="6"/>
        <v>-0.39228998683393002</v>
      </c>
      <c r="L40">
        <f t="shared" si="6"/>
        <v>-1.6293792799115181</v>
      </c>
      <c r="M40">
        <f t="shared" si="6"/>
        <v>2.4746564403176308</v>
      </c>
    </row>
    <row r="41" spans="1:15" x14ac:dyDescent="0.25">
      <c r="I41">
        <f>I40*I40</f>
        <v>3.9169780435845918</v>
      </c>
      <c r="J41">
        <f t="shared" ref="J41:M41" si="7">J40*J40</f>
        <v>2.706351574966194E-2</v>
      </c>
      <c r="K41">
        <f t="shared" si="7"/>
        <v>0.15389143377016498</v>
      </c>
      <c r="L41">
        <f t="shared" si="7"/>
        <v>2.6548768378049772</v>
      </c>
      <c r="M41">
        <f t="shared" si="7"/>
        <v>6.123924497605528</v>
      </c>
      <c r="N41">
        <f>SUM(I41:M41)</f>
        <v>12.876734328514924</v>
      </c>
    </row>
    <row r="43" spans="1:15" x14ac:dyDescent="0.25">
      <c r="A43">
        <v>2013</v>
      </c>
    </row>
    <row r="44" spans="1:15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H44" t="s">
        <v>0</v>
      </c>
      <c r="I44" t="s">
        <v>1</v>
      </c>
      <c r="J44" t="s">
        <v>2</v>
      </c>
      <c r="K44" t="s">
        <v>3</v>
      </c>
      <c r="L44" t="s">
        <v>4</v>
      </c>
    </row>
    <row r="45" spans="1:15" x14ac:dyDescent="0.25">
      <c r="A45">
        <v>1.1760000312311201</v>
      </c>
      <c r="B45">
        <v>0.2536032479759327</v>
      </c>
      <c r="C45">
        <v>0</v>
      </c>
      <c r="D45">
        <v>0</v>
      </c>
      <c r="E45">
        <v>0</v>
      </c>
      <c r="H45">
        <v>0.77460174000000004</v>
      </c>
      <c r="I45">
        <v>0.22539825999999999</v>
      </c>
      <c r="J45">
        <v>0</v>
      </c>
      <c r="K45">
        <v>0</v>
      </c>
      <c r="L45">
        <v>0</v>
      </c>
    </row>
    <row r="46" spans="1:15" x14ac:dyDescent="0.25">
      <c r="A46">
        <v>0</v>
      </c>
      <c r="B46">
        <v>0.68206626245656876</v>
      </c>
      <c r="C46">
        <v>0.43121627847357852</v>
      </c>
      <c r="D46">
        <v>0</v>
      </c>
      <c r="E46">
        <v>0</v>
      </c>
      <c r="H46">
        <v>0</v>
      </c>
      <c r="I46">
        <v>0.59243196099999995</v>
      </c>
      <c r="J46">
        <v>0.40756803899999999</v>
      </c>
      <c r="K46">
        <v>0</v>
      </c>
      <c r="L46">
        <v>0</v>
      </c>
      <c r="O46">
        <v>2.4806425325923125E-2</v>
      </c>
    </row>
    <row r="47" spans="1:15" x14ac:dyDescent="0.25">
      <c r="A47">
        <v>2.5031555845540721E-2</v>
      </c>
      <c r="B47">
        <v>0</v>
      </c>
      <c r="C47">
        <v>0.86912729261329413</v>
      </c>
      <c r="D47">
        <v>0.2359814307630943</v>
      </c>
      <c r="E47">
        <v>0</v>
      </c>
      <c r="H47">
        <v>0</v>
      </c>
      <c r="I47">
        <v>0</v>
      </c>
      <c r="J47">
        <v>0.76906213300000004</v>
      </c>
      <c r="K47">
        <v>0.23093786699999999</v>
      </c>
      <c r="L47">
        <v>0</v>
      </c>
      <c r="O47">
        <v>2.4922747211764917E-2</v>
      </c>
    </row>
    <row r="48" spans="1:15" x14ac:dyDescent="0.25">
      <c r="A48">
        <v>2.5269410632486881E-2</v>
      </c>
      <c r="B48">
        <v>0</v>
      </c>
      <c r="C48">
        <v>0</v>
      </c>
      <c r="D48">
        <v>1.0791390415544164</v>
      </c>
      <c r="E48">
        <v>5.1124248301036533E-2</v>
      </c>
      <c r="H48">
        <v>0</v>
      </c>
      <c r="I48">
        <v>0</v>
      </c>
      <c r="J48">
        <v>0</v>
      </c>
      <c r="K48">
        <v>0.94923219000000003</v>
      </c>
      <c r="L48">
        <v>5.0767809999999997E-2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0.76194819784848</v>
      </c>
      <c r="H49">
        <v>0</v>
      </c>
      <c r="I49">
        <v>0</v>
      </c>
      <c r="J49">
        <v>0</v>
      </c>
      <c r="K49">
        <v>0</v>
      </c>
      <c r="L49">
        <v>0.75189228200000002</v>
      </c>
    </row>
    <row r="51" spans="1:14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H51">
        <v>2015</v>
      </c>
    </row>
    <row r="52" spans="1:14" x14ac:dyDescent="0.25">
      <c r="A52">
        <v>25463391.8019014</v>
      </c>
      <c r="B52">
        <v>11713723.9988994</v>
      </c>
      <c r="C52">
        <v>13922270.3696991</v>
      </c>
      <c r="D52">
        <v>21238359.526200801</v>
      </c>
      <c r="E52">
        <v>2731737.5468999902</v>
      </c>
      <c r="H52" t="s">
        <v>5</v>
      </c>
      <c r="I52">
        <f t="array" ref="I52:M52">MMULT(A52:E52,A45:E49)</f>
        <v>30830126.470570091</v>
      </c>
      <c r="J52">
        <v>14447134.812823059</v>
      </c>
      <c r="K52">
        <v>17151373.623318907</v>
      </c>
      <c r="L52">
        <v>26204540.22460467</v>
      </c>
      <c r="M52">
        <v>3167237.6667796494</v>
      </c>
      <c r="N52">
        <f>SUM(I52:M52)</f>
        <v>91800412.798096374</v>
      </c>
    </row>
    <row r="53" spans="1:14" x14ac:dyDescent="0.25">
      <c r="H53" t="s">
        <v>6</v>
      </c>
      <c r="I53">
        <v>30830147.300000001</v>
      </c>
      <c r="J53">
        <v>14447138.4</v>
      </c>
      <c r="K53">
        <v>17151369.02</v>
      </c>
      <c r="L53">
        <v>26204539.09</v>
      </c>
      <c r="M53">
        <v>3167239.89</v>
      </c>
      <c r="N53">
        <f>SUM(I53:M53)</f>
        <v>91800433.700000003</v>
      </c>
    </row>
    <row r="54" spans="1:14" x14ac:dyDescent="0.25">
      <c r="I54">
        <f>I53-I52</f>
        <v>20.829429909586906</v>
      </c>
      <c r="J54">
        <f t="shared" ref="J54" si="8">J53-J52</f>
        <v>3.5871769413352013</v>
      </c>
      <c r="K54">
        <f t="shared" ref="K54" si="9">K53-K52</f>
        <v>-4.6033189073204994</v>
      </c>
      <c r="L54">
        <f t="shared" ref="L54" si="10">L53-L52</f>
        <v>-1.1346046701073647</v>
      </c>
      <c r="M54">
        <f t="shared" ref="M54" si="11">M53-M52</f>
        <v>2.2232203506864607</v>
      </c>
    </row>
    <row r="55" spans="1:14" x14ac:dyDescent="0.25">
      <c r="I55">
        <f>I54*I54</f>
        <v>433.86515035839358</v>
      </c>
      <c r="J55">
        <f t="shared" ref="J55" si="12">J54*J54</f>
        <v>12.867838408446969</v>
      </c>
      <c r="K55">
        <f t="shared" ref="K55" si="13">K54*K54</f>
        <v>21.190544962494396</v>
      </c>
      <c r="L55">
        <f t="shared" ref="L55" si="14">L54*L54</f>
        <v>1.2873277574294417</v>
      </c>
      <c r="M55">
        <f t="shared" ref="M55" si="15">M54*M54</f>
        <v>4.9427087277064299</v>
      </c>
      <c r="N55">
        <f>SUM(I55:M55)</f>
        <v>474.15357021447085</v>
      </c>
    </row>
    <row r="57" spans="1:14" x14ac:dyDescent="0.25">
      <c r="A57">
        <v>2015</v>
      </c>
    </row>
    <row r="58" spans="1:14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H58" s="1" t="s">
        <v>0</v>
      </c>
      <c r="I58" t="s">
        <v>1</v>
      </c>
      <c r="J58" t="s">
        <v>2</v>
      </c>
      <c r="K58" t="s">
        <v>3</v>
      </c>
      <c r="L58" t="s">
        <v>4</v>
      </c>
    </row>
    <row r="59" spans="1:14" x14ac:dyDescent="0.25">
      <c r="A59">
        <v>0.78138237099999996</v>
      </c>
      <c r="B59">
        <v>0.21861762900000001</v>
      </c>
      <c r="C59">
        <v>0</v>
      </c>
      <c r="D59">
        <v>0</v>
      </c>
      <c r="E59">
        <v>0</v>
      </c>
      <c r="H59">
        <v>0.78138237099999996</v>
      </c>
      <c r="I59">
        <v>0.21861762900000001</v>
      </c>
      <c r="J59">
        <v>0</v>
      </c>
      <c r="K59">
        <v>0</v>
      </c>
      <c r="L59">
        <v>0</v>
      </c>
    </row>
    <row r="60" spans="1:14" x14ac:dyDescent="0.25">
      <c r="A60">
        <v>0</v>
      </c>
      <c r="B60">
        <v>0.58761164399999999</v>
      </c>
      <c r="C60">
        <v>0.41238835600000001</v>
      </c>
      <c r="D60">
        <v>0</v>
      </c>
      <c r="E60">
        <v>0</v>
      </c>
      <c r="H60">
        <v>0</v>
      </c>
      <c r="I60">
        <v>0.58761164399999999</v>
      </c>
      <c r="J60">
        <v>0.41238835600000001</v>
      </c>
      <c r="K60">
        <v>0</v>
      </c>
      <c r="L60">
        <v>0</v>
      </c>
    </row>
    <row r="61" spans="1:14" x14ac:dyDescent="0.25">
      <c r="A61">
        <v>2.6291999999999999E-2</v>
      </c>
      <c r="B61">
        <v>0</v>
      </c>
      <c r="C61">
        <v>0.77135384500000004</v>
      </c>
      <c r="D61">
        <v>0.22864615499999999</v>
      </c>
      <c r="E61">
        <v>0</v>
      </c>
      <c r="H61">
        <v>0</v>
      </c>
      <c r="I61">
        <v>0</v>
      </c>
      <c r="J61">
        <v>0.77135384500000004</v>
      </c>
      <c r="K61">
        <v>0.22864615499999999</v>
      </c>
      <c r="L61">
        <v>0</v>
      </c>
    </row>
    <row r="62" spans="1:14" x14ac:dyDescent="0.25">
      <c r="A62">
        <v>2.6291999999999999E-2</v>
      </c>
      <c r="B62">
        <v>0</v>
      </c>
      <c r="C62">
        <v>0</v>
      </c>
      <c r="D62">
        <v>0.95126305499999997</v>
      </c>
      <c r="E62">
        <v>4.8736944999999997E-2</v>
      </c>
      <c r="H62">
        <v>0</v>
      </c>
      <c r="I62">
        <v>0</v>
      </c>
      <c r="J62">
        <v>0</v>
      </c>
      <c r="K62">
        <v>0.95126305499999997</v>
      </c>
      <c r="L62">
        <v>4.8736944999999997E-2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0.76287933500000005</v>
      </c>
      <c r="H63">
        <v>0</v>
      </c>
      <c r="I63">
        <v>0</v>
      </c>
      <c r="J63">
        <v>0</v>
      </c>
      <c r="K63">
        <v>0</v>
      </c>
      <c r="L63">
        <v>0.76287933500000005</v>
      </c>
    </row>
    <row r="65" spans="1:14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H65">
        <v>2017</v>
      </c>
    </row>
    <row r="66" spans="1:14" x14ac:dyDescent="0.25">
      <c r="A66">
        <v>30830147.300000001</v>
      </c>
      <c r="B66">
        <v>14447138.4</v>
      </c>
      <c r="C66">
        <v>17151369.02</v>
      </c>
      <c r="D66">
        <v>26204539.09</v>
      </c>
      <c r="E66">
        <v>3167239.89</v>
      </c>
      <c r="H66" t="s">
        <v>5</v>
      </c>
      <c r="I66" cm="1">
        <f t="array" ref="I66:M66">MMULT(A66:E66,A59:E63)</f>
        <v>25230047.131581366</v>
      </c>
      <c r="J66">
        <v>15229320.450766284</v>
      </c>
      <c r="K66">
        <v>19187606.094271354</v>
      </c>
      <c r="L66">
        <v>28849004.489029437</v>
      </c>
      <c r="M66">
        <v>3693351.0414483533</v>
      </c>
      <c r="N66">
        <f>SUM(_xlfn.ANCHORARRAY(I66))</f>
        <v>92189329.207096785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 Tariq</dc:creator>
  <cp:lastModifiedBy>Mohammad Usman</cp:lastModifiedBy>
  <dcterms:created xsi:type="dcterms:W3CDTF">2015-06-05T18:17:20Z</dcterms:created>
  <dcterms:modified xsi:type="dcterms:W3CDTF">2020-07-01T10:28:06Z</dcterms:modified>
</cp:coreProperties>
</file>