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mad Usman\Downloads\"/>
    </mc:Choice>
  </mc:AlternateContent>
  <xr:revisionPtr revIDLastSave="0" documentId="13_ncr:1_{31F61984-D4E4-4AEA-81CD-FA6A6CE8822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Sheet1!$A$45:$B$45,Sheet1!$A$47:$A$48,Sheet1!$B$46:$C$46,Sheet1!$C$47:$D$47,Sheet1!$D$48:$E$48,Sheet1!$E$49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0" i="1" l="1"/>
  <c r="Q10" i="1" a="1"/>
  <c r="Q10" i="1" s="1"/>
  <c r="S10" i="1" l="1"/>
  <c r="R10" i="1"/>
  <c r="T10" i="1"/>
  <c r="U10" i="1"/>
  <c r="U6" i="1"/>
  <c r="U7" i="1"/>
  <c r="T5" i="1"/>
  <c r="T6" i="1"/>
  <c r="T7" i="1"/>
  <c r="S5" i="1"/>
  <c r="S4" i="1"/>
  <c r="R4" i="1"/>
  <c r="Q5" i="1"/>
  <c r="Q6" i="1"/>
  <c r="R3" i="1"/>
  <c r="Q3" i="1"/>
  <c r="I66" i="1" a="1"/>
  <c r="N53" i="1"/>
  <c r="I52" i="1" a="1"/>
  <c r="K54" i="1" s="1"/>
  <c r="K55" i="1" s="1"/>
  <c r="N39" i="1"/>
  <c r="I38" i="1" a="1"/>
  <c r="K40" i="1" s="1"/>
  <c r="K41" i="1" s="1"/>
  <c r="N25" i="1"/>
  <c r="I24" i="1" a="1"/>
  <c r="K26" i="1" s="1"/>
  <c r="K27" i="1" s="1"/>
  <c r="N11" i="1"/>
  <c r="I10" i="1" a="1"/>
  <c r="I10" i="1" s="1"/>
  <c r="N10" i="1" s="1"/>
  <c r="I66" i="1" l="1"/>
  <c r="M54" i="1"/>
  <c r="M55" i="1" s="1"/>
  <c r="I52" i="1"/>
  <c r="J54" i="1"/>
  <c r="J55" i="1" s="1"/>
  <c r="L54" i="1"/>
  <c r="L55" i="1" s="1"/>
  <c r="M40" i="1"/>
  <c r="M41" i="1" s="1"/>
  <c r="I38" i="1"/>
  <c r="J40" i="1"/>
  <c r="J41" i="1" s="1"/>
  <c r="L40" i="1"/>
  <c r="L41" i="1" s="1"/>
  <c r="M26" i="1"/>
  <c r="M27" i="1" s="1"/>
  <c r="L26" i="1"/>
  <c r="L27" i="1" s="1"/>
  <c r="I24" i="1"/>
  <c r="J26" i="1"/>
  <c r="J27" i="1" s="1"/>
  <c r="M12" i="1"/>
  <c r="M13" i="1" s="1"/>
  <c r="K12" i="1"/>
  <c r="K13" i="1" s="1"/>
  <c r="I12" i="1"/>
  <c r="I13" i="1" s="1"/>
  <c r="J12" i="1"/>
  <c r="J13" i="1" s="1"/>
  <c r="L12" i="1"/>
  <c r="L13" i="1" s="1"/>
  <c r="N66" i="1" l="1"/>
  <c r="N52" i="1"/>
  <c r="I54" i="1"/>
  <c r="I55" i="1" s="1"/>
  <c r="N55" i="1" s="1"/>
  <c r="N38" i="1"/>
  <c r="I40" i="1"/>
  <c r="I41" i="1" s="1"/>
  <c r="N41" i="1" s="1"/>
  <c r="N24" i="1"/>
  <c r="I26" i="1"/>
  <c r="I27" i="1" s="1"/>
  <c r="N27" i="1" s="1"/>
  <c r="N13" i="1"/>
  <c r="M66" i="1"/>
  <c r="L66" i="1"/>
  <c r="K66" i="1"/>
  <c r="J66" i="1"/>
  <c r="M52" i="1"/>
  <c r="L52" i="1"/>
  <c r="K52" i="1"/>
  <c r="J52" i="1"/>
  <c r="M38" i="1"/>
  <c r="L38" i="1"/>
  <c r="K38" i="1"/>
  <c r="J38" i="1"/>
  <c r="M24" i="1"/>
  <c r="L24" i="1"/>
  <c r="K24" i="1"/>
  <c r="J24" i="1"/>
  <c r="M10" i="1"/>
  <c r="L10" i="1"/>
  <c r="K10" i="1"/>
  <c r="J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<sst xmlns="http://schemas.openxmlformats.org/spreadsheetml/2006/main" count="90" uniqueCount="8">
  <si>
    <t>children</t>
  </si>
  <si>
    <t>teen</t>
  </si>
  <si>
    <t>young_adult</t>
  </si>
  <si>
    <t>adult</t>
  </si>
  <si>
    <t>senior</t>
  </si>
  <si>
    <t>pred</t>
  </si>
  <si>
    <t>actual</t>
  </si>
  <si>
    <t>Avg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</si>
</sst>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D1" workbookViewId="0">
      <selection activeCell="V11" sqref="V11"/>
    </sheetView>
  </sheetViews>
  <sheetFormatPr defaultRowHeight="15" x14ac:dyDescent="0.25"/>
  <cols>
    <col min="9" max="9" width="12" bestFit="1" customWidth="1"/>
    <col min="14" max="14" width="12" bestFit="1" customWidth="1"/>
  </cols>
  <sheetData>
    <row r="1" spans="1:22" x14ac:dyDescent="0.25">
      <c r="A1">
        <v>2007</v>
      </c>
      <c r="Q1" t="s">
        <v>7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</row>
    <row r="3" spans="1:22" x14ac:dyDescent="0.25">
      <c r="A3">
        <v>0.97036331139747967</v>
      </c>
      <c r="B3">
        <v>0.20994874452119031</v>
      </c>
      <c r="C3">
        <v>0</v>
      </c>
      <c r="D3">
        <v>0</v>
      </c>
      <c r="E3">
        <v>0</v>
      </c>
      <c r="H3">
        <v>0.76503370014736105</v>
      </c>
      <c r="I3">
        <v>0.23496629985263801</v>
      </c>
      <c r="J3">
        <v>0</v>
      </c>
      <c r="K3">
        <v>0</v>
      </c>
      <c r="L3">
        <v>0</v>
      </c>
      <c r="Q3">
        <f>(A3+A17+A31+A45+A59)/5</f>
        <v>0.99745887878212025</v>
      </c>
      <c r="R3">
        <f t="shared" ref="R3:R4" si="0">(B3+B17+B31+B45+B59)/5</f>
        <v>0.22267998221088145</v>
      </c>
      <c r="S3">
        <v>0</v>
      </c>
      <c r="T3">
        <v>0</v>
      </c>
      <c r="U3">
        <v>0</v>
      </c>
    </row>
    <row r="4" spans="1:22" x14ac:dyDescent="0.25">
      <c r="A4">
        <v>0</v>
      </c>
      <c r="B4">
        <v>0.54369416522798109</v>
      </c>
      <c r="C4">
        <v>0.37002193282652834</v>
      </c>
      <c r="D4">
        <v>0</v>
      </c>
      <c r="E4">
        <v>0</v>
      </c>
      <c r="H4">
        <v>0</v>
      </c>
      <c r="I4">
        <v>0.61430099537385197</v>
      </c>
      <c r="J4">
        <v>0.38569900462614698</v>
      </c>
      <c r="K4">
        <v>0</v>
      </c>
      <c r="L4">
        <v>0</v>
      </c>
      <c r="Q4">
        <v>0</v>
      </c>
      <c r="R4">
        <f t="shared" si="0"/>
        <v>0.57189474534490981</v>
      </c>
      <c r="S4">
        <f t="shared" ref="S4:S5" si="1">(C4+C18+C32+C46+C60)/5</f>
        <v>0.39474086600243619</v>
      </c>
      <c r="T4">
        <v>0</v>
      </c>
      <c r="U4">
        <v>0</v>
      </c>
    </row>
    <row r="5" spans="1:22" x14ac:dyDescent="0.25">
      <c r="A5">
        <v>1.6117013846519392E-2</v>
      </c>
      <c r="B5">
        <v>0</v>
      </c>
      <c r="C5">
        <v>0.65813590681845124</v>
      </c>
      <c r="D5">
        <v>0.26825519450692747</v>
      </c>
      <c r="E5">
        <v>0</v>
      </c>
      <c r="H5">
        <v>0</v>
      </c>
      <c r="I5">
        <v>0</v>
      </c>
      <c r="J5">
        <v>0.72640284142632405</v>
      </c>
      <c r="K5">
        <v>0.273597158573675</v>
      </c>
      <c r="L5">
        <v>0</v>
      </c>
      <c r="Q5">
        <f t="shared" ref="Q5:Q6" si="2">(A5+A19+A33+A47+A61)/5</f>
        <v>1.5329617931999148E-2</v>
      </c>
      <c r="R5">
        <v>0</v>
      </c>
      <c r="S5">
        <f t="shared" si="1"/>
        <v>0.74549851327808203</v>
      </c>
      <c r="T5">
        <f t="shared" ref="T5:T7" si="3">(D5+D19+D33+D47+D61)/5</f>
        <v>0.25964776674039519</v>
      </c>
      <c r="U5">
        <v>0</v>
      </c>
    </row>
    <row r="6" spans="1:22" x14ac:dyDescent="0.25">
      <c r="A6">
        <v>1.6135431717983265E-2</v>
      </c>
      <c r="B6">
        <v>0</v>
      </c>
      <c r="C6">
        <v>0</v>
      </c>
      <c r="D6">
        <v>0.87312464085715291</v>
      </c>
      <c r="E6">
        <v>2.4795105673864903E-2</v>
      </c>
      <c r="H6">
        <v>0</v>
      </c>
      <c r="I6">
        <v>0</v>
      </c>
      <c r="J6">
        <v>0</v>
      </c>
      <c r="K6">
        <v>0.96677572410892598</v>
      </c>
      <c r="L6">
        <v>3.3224275891073102E-2</v>
      </c>
      <c r="Q6">
        <f t="shared" si="2"/>
        <v>1.5352992727683751E-2</v>
      </c>
      <c r="R6">
        <v>0</v>
      </c>
      <c r="S6">
        <v>0</v>
      </c>
      <c r="T6">
        <f t="shared" si="3"/>
        <v>0.94706396008755467</v>
      </c>
      <c r="U6">
        <f t="shared" ref="U6:U7" si="4">(E6+E20+E34+E48+E62)/5</f>
        <v>3.3124247651328036E-2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0.53946253056009708</v>
      </c>
      <c r="H7">
        <v>0</v>
      </c>
      <c r="I7">
        <v>0</v>
      </c>
      <c r="J7">
        <v>0</v>
      </c>
      <c r="K7">
        <v>0</v>
      </c>
      <c r="L7">
        <v>0.82682342299261202</v>
      </c>
      <c r="Q7">
        <v>0</v>
      </c>
      <c r="R7">
        <v>0</v>
      </c>
      <c r="S7">
        <v>0</v>
      </c>
      <c r="T7">
        <f t="shared" si="3"/>
        <v>0</v>
      </c>
      <c r="U7">
        <f t="shared" si="4"/>
        <v>0.72033892038783154</v>
      </c>
    </row>
    <row r="9" spans="1:2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>
        <v>2009</v>
      </c>
    </row>
    <row r="10" spans="1:22" x14ac:dyDescent="0.25">
      <c r="A10">
        <v>11388842.34</v>
      </c>
      <c r="B10">
        <v>4702396.0530000003</v>
      </c>
      <c r="C10">
        <v>5770046.3310000002</v>
      </c>
      <c r="D10">
        <v>8081163.2999999998</v>
      </c>
      <c r="E10">
        <v>444838.103</v>
      </c>
      <c r="H10" t="s">
        <v>5</v>
      </c>
      <c r="I10" cm="1">
        <f t="array" ref="I10:M10">MMULT(A10:E10,A3:E7)</f>
        <v>11274703.741267029</v>
      </c>
      <c r="J10">
        <v>4947738.447439963</v>
      </c>
      <c r="K10">
        <v>5537464.3508840604</v>
      </c>
      <c r="L10">
        <v>8603707.704856893</v>
      </c>
      <c r="M10">
        <v>440346.78672519192</v>
      </c>
      <c r="N10">
        <f>SUM(_xlfn.ANCHORARRAY(I10))</f>
        <v>30803961.03117314</v>
      </c>
      <c r="Q10">
        <f t="array" ref="Q10:U10">MMULT(I66:M66,Q3:U7)</f>
        <v>11900742.222475436</v>
      </c>
      <c r="R10">
        <v>6532051.7411744948</v>
      </c>
      <c r="S10">
        <v>8725694.8401757255</v>
      </c>
      <c r="T10">
        <v>15063141.467287242</v>
      </c>
      <c r="U10">
        <v>1324262.1805420287</v>
      </c>
      <c r="V10">
        <f>SUM(Q10:U10)</f>
        <v>43545892.451654926</v>
      </c>
    </row>
    <row r="11" spans="1:22" x14ac:dyDescent="0.25">
      <c r="H11" t="s">
        <v>6</v>
      </c>
      <c r="I11">
        <v>11274704.5620018</v>
      </c>
      <c r="J11">
        <v>4947738.5479998803</v>
      </c>
      <c r="K11">
        <v>5537464.24499988</v>
      </c>
      <c r="L11">
        <v>8603706.8070001192</v>
      </c>
      <c r="M11">
        <v>440347.12200000399</v>
      </c>
      <c r="N11">
        <f>SUM(I11:M11)</f>
        <v>30803961.284001686</v>
      </c>
    </row>
    <row r="12" spans="1:22" x14ac:dyDescent="0.25">
      <c r="I12">
        <f>I11-I10</f>
        <v>0.8207347709685564</v>
      </c>
      <c r="J12">
        <f t="shared" ref="J12:M12" si="5">J11-J10</f>
        <v>0.10055991727858782</v>
      </c>
      <c r="K12">
        <f t="shared" si="5"/>
        <v>-0.10588418040424585</v>
      </c>
      <c r="L12">
        <f t="shared" si="5"/>
        <v>-0.89785677380859852</v>
      </c>
      <c r="M12">
        <f t="shared" si="5"/>
        <v>0.33527481206692755</v>
      </c>
    </row>
    <row r="13" spans="1:22" x14ac:dyDescent="0.25">
      <c r="I13">
        <f>I12*I12</f>
        <v>0.67360556427680873</v>
      </c>
      <c r="J13">
        <f t="shared" ref="J13:M13" si="6">J12*J12</f>
        <v>1.0112296963076424E-2</v>
      </c>
      <c r="K13">
        <f t="shared" si="6"/>
        <v>1.1211459659878881E-2</v>
      </c>
      <c r="L13">
        <f t="shared" si="6"/>
        <v>0.80614678627398484</v>
      </c>
      <c r="M13">
        <f t="shared" si="6"/>
        <v>0.11240919960651359</v>
      </c>
      <c r="N13">
        <f>SUM(I13:M13)</f>
        <v>1.6134853067802624</v>
      </c>
    </row>
    <row r="15" spans="1:22" x14ac:dyDescent="0.25">
      <c r="A15">
        <v>2009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H16" t="s">
        <v>0</v>
      </c>
      <c r="I16" t="s">
        <v>1</v>
      </c>
      <c r="J16" t="s">
        <v>2</v>
      </c>
      <c r="K16" t="s">
        <v>3</v>
      </c>
      <c r="L16" t="s">
        <v>4</v>
      </c>
    </row>
    <row r="17" spans="1:14" x14ac:dyDescent="0.25">
      <c r="A17">
        <v>0.94098481060669892</v>
      </c>
      <c r="B17">
        <v>0.20222038194938011</v>
      </c>
      <c r="C17">
        <v>0</v>
      </c>
      <c r="D17">
        <v>0</v>
      </c>
      <c r="E17">
        <v>0</v>
      </c>
      <c r="H17">
        <v>0.76048233899999995</v>
      </c>
      <c r="I17">
        <v>0.23951766099999999</v>
      </c>
      <c r="J17">
        <v>0</v>
      </c>
      <c r="K17">
        <v>0</v>
      </c>
      <c r="L17">
        <v>0</v>
      </c>
    </row>
    <row r="18" spans="1:14" x14ac:dyDescent="0.25">
      <c r="A18">
        <v>0</v>
      </c>
      <c r="B18">
        <v>0.51041449668456884</v>
      </c>
      <c r="C18">
        <v>0.37237920548368014</v>
      </c>
      <c r="D18">
        <v>0</v>
      </c>
      <c r="E18">
        <v>0</v>
      </c>
      <c r="H18">
        <v>0</v>
      </c>
      <c r="I18">
        <v>0.62013529499999998</v>
      </c>
      <c r="J18">
        <v>0.37986470500000002</v>
      </c>
      <c r="K18">
        <v>0</v>
      </c>
      <c r="L18">
        <v>0</v>
      </c>
    </row>
    <row r="19" spans="1:14" x14ac:dyDescent="0.25">
      <c r="A19">
        <v>1.3878767543765658E-2</v>
      </c>
      <c r="B19">
        <v>0</v>
      </c>
      <c r="C19">
        <v>0.71235104832845064</v>
      </c>
      <c r="D19">
        <v>0.25065994606001291</v>
      </c>
      <c r="E19">
        <v>0</v>
      </c>
      <c r="H19">
        <v>0</v>
      </c>
      <c r="I19">
        <v>0</v>
      </c>
      <c r="J19">
        <v>0.74457402500000003</v>
      </c>
      <c r="K19">
        <v>0.25542597500000003</v>
      </c>
      <c r="L19">
        <v>0</v>
      </c>
    </row>
    <row r="20" spans="1:14" x14ac:dyDescent="0.25">
      <c r="A20">
        <v>1.3895077492838586E-2</v>
      </c>
      <c r="B20">
        <v>0</v>
      </c>
      <c r="C20">
        <v>0</v>
      </c>
      <c r="D20">
        <v>0.86273270684368475</v>
      </c>
      <c r="E20">
        <v>2.9145634184255042E-2</v>
      </c>
      <c r="H20">
        <v>0</v>
      </c>
      <c r="I20">
        <v>0</v>
      </c>
      <c r="J20">
        <v>0</v>
      </c>
      <c r="K20">
        <v>0.96975330100000001</v>
      </c>
      <c r="L20">
        <v>3.0246698999999998E-2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0.79900905696154967</v>
      </c>
      <c r="H21">
        <v>0</v>
      </c>
      <c r="I21">
        <v>0</v>
      </c>
      <c r="J21">
        <v>0</v>
      </c>
      <c r="K21">
        <v>0</v>
      </c>
      <c r="L21">
        <v>0.84275873400000001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H23">
        <v>2011</v>
      </c>
    </row>
    <row r="24" spans="1:14" x14ac:dyDescent="0.25">
      <c r="A24">
        <v>11274704.5620018</v>
      </c>
      <c r="B24">
        <v>4947738.5479998803</v>
      </c>
      <c r="C24">
        <v>5537464.24499988</v>
      </c>
      <c r="D24">
        <v>8603706.8070001192</v>
      </c>
      <c r="E24">
        <v>440347.12200000399</v>
      </c>
      <c r="H24" t="s">
        <v>5</v>
      </c>
      <c r="I24" cm="1">
        <f t="array" ref="I24:M24">MMULT(A24:E24,A17:E21)</f>
        <v>10805728.088768946</v>
      </c>
      <c r="J24">
        <v>4805372.5435986202</v>
      </c>
      <c r="K24">
        <v>5787053.4094521496</v>
      </c>
      <c r="L24">
        <v>8810719.7514535692</v>
      </c>
      <c r="M24">
        <v>602601.8299103661</v>
      </c>
      <c r="N24">
        <f>SUM(_xlfn.ANCHORARRAY(I24))</f>
        <v>30811475.623183653</v>
      </c>
    </row>
    <row r="25" spans="1:14" x14ac:dyDescent="0.25">
      <c r="H25" t="s">
        <v>6</v>
      </c>
      <c r="I25">
        <v>10805728.827</v>
      </c>
      <c r="J25">
        <v>4805372.6609999901</v>
      </c>
      <c r="K25">
        <v>5787053.10799996</v>
      </c>
      <c r="L25">
        <v>8810719.0859997291</v>
      </c>
      <c r="M25">
        <v>602602.31799999997</v>
      </c>
      <c r="N25">
        <f>SUM(I25:M25)</f>
        <v>30811475.999999676</v>
      </c>
    </row>
    <row r="26" spans="1:14" x14ac:dyDescent="0.25">
      <c r="I26">
        <f>I25-I24</f>
        <v>0.73823105357587337</v>
      </c>
      <c r="J26">
        <f t="shared" ref="J26" si="7">J25-J24</f>
        <v>0.11740136984735727</v>
      </c>
      <c r="K26">
        <f t="shared" ref="K26" si="8">K25-K24</f>
        <v>-0.30145218968391418</v>
      </c>
      <c r="L26">
        <f t="shared" ref="L26" si="9">L25-L24</f>
        <v>-0.66545384004712105</v>
      </c>
      <c r="M26">
        <f t="shared" ref="M26" si="10">M25-M24</f>
        <v>0.48808963387273252</v>
      </c>
    </row>
    <row r="27" spans="1:14" x14ac:dyDescent="0.25">
      <c r="I27">
        <f>I26*I26</f>
        <v>0.54498508846374405</v>
      </c>
      <c r="J27">
        <f t="shared" ref="J27" si="11">J26*J26</f>
        <v>1.3783081642035969E-2</v>
      </c>
      <c r="K27">
        <f t="shared" ref="K27" si="12">K26*K26</f>
        <v>9.0873422665226578E-2</v>
      </c>
      <c r="L27">
        <f t="shared" ref="L27" si="13">L26*L26</f>
        <v>0.44282881323345935</v>
      </c>
      <c r="M27">
        <f t="shared" ref="M27" si="14">M26*M26</f>
        <v>0.23823149069401808</v>
      </c>
      <c r="N27">
        <f>SUM(I27:M27)</f>
        <v>1.3307018966984843</v>
      </c>
    </row>
    <row r="29" spans="1:14" x14ac:dyDescent="0.25">
      <c r="A29">
        <v>2011</v>
      </c>
    </row>
    <row r="30" spans="1:1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H30" t="s">
        <v>0</v>
      </c>
      <c r="I30" t="s">
        <v>1</v>
      </c>
      <c r="J30" t="s">
        <v>2</v>
      </c>
      <c r="K30" t="s">
        <v>3</v>
      </c>
      <c r="L30" t="s">
        <v>4</v>
      </c>
    </row>
    <row r="31" spans="1:14" x14ac:dyDescent="0.25">
      <c r="A31">
        <v>0.9820500071288113</v>
      </c>
      <c r="B31">
        <v>0.21100235996434835</v>
      </c>
      <c r="C31">
        <v>0</v>
      </c>
      <c r="D31">
        <v>0</v>
      </c>
      <c r="E31">
        <v>0</v>
      </c>
      <c r="H31">
        <v>0.75388174600000002</v>
      </c>
      <c r="I31">
        <v>0.24611825400000001</v>
      </c>
      <c r="J31">
        <v>0</v>
      </c>
      <c r="K31">
        <v>0</v>
      </c>
      <c r="L31">
        <v>0</v>
      </c>
    </row>
    <row r="32" spans="1:14" x14ac:dyDescent="0.25">
      <c r="A32">
        <v>0</v>
      </c>
      <c r="B32">
        <v>0.50691170773037286</v>
      </c>
      <c r="C32">
        <v>0.38560044003019617</v>
      </c>
      <c r="D32">
        <v>0</v>
      </c>
      <c r="E32">
        <v>0</v>
      </c>
      <c r="H32">
        <v>0</v>
      </c>
      <c r="I32">
        <v>0.59959761899999997</v>
      </c>
      <c r="J32">
        <v>0.40040238099999997</v>
      </c>
      <c r="K32">
        <v>0</v>
      </c>
      <c r="L32">
        <v>0</v>
      </c>
    </row>
    <row r="33" spans="1:14" x14ac:dyDescent="0.25">
      <c r="A33">
        <v>1.3191271700715866E-2</v>
      </c>
      <c r="B33">
        <v>0</v>
      </c>
      <c r="C33">
        <v>0.6865075977645948</v>
      </c>
      <c r="D33">
        <v>0.24658717419388906</v>
      </c>
      <c r="E33">
        <v>0</v>
      </c>
      <c r="H33">
        <v>0</v>
      </c>
      <c r="I33">
        <v>0</v>
      </c>
      <c r="J33">
        <v>0.74888848500000005</v>
      </c>
      <c r="K33">
        <v>0.25111151500000001</v>
      </c>
      <c r="L33">
        <v>0</v>
      </c>
    </row>
    <row r="34" spans="1:14" x14ac:dyDescent="0.25">
      <c r="A34">
        <v>1.3210724629263914E-2</v>
      </c>
      <c r="B34">
        <v>0</v>
      </c>
      <c r="C34">
        <v>0</v>
      </c>
      <c r="D34">
        <v>0.85905713045555598</v>
      </c>
      <c r="E34">
        <v>3.3919007539813098E-2</v>
      </c>
      <c r="H34">
        <v>0</v>
      </c>
      <c r="I34">
        <v>0</v>
      </c>
      <c r="J34">
        <v>0</v>
      </c>
      <c r="K34">
        <v>0.959872952</v>
      </c>
      <c r="L34">
        <v>4.0127047999999998E-2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0.64070644382281339</v>
      </c>
      <c r="H35">
        <v>0</v>
      </c>
      <c r="I35">
        <v>0</v>
      </c>
      <c r="J35">
        <v>0</v>
      </c>
      <c r="K35">
        <v>0</v>
      </c>
      <c r="L35">
        <v>0.816506697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H37">
        <v>2013</v>
      </c>
    </row>
    <row r="38" spans="1:14" x14ac:dyDescent="0.25">
      <c r="A38">
        <v>10805728.83</v>
      </c>
      <c r="B38">
        <v>4805372.6610000003</v>
      </c>
      <c r="C38">
        <v>5787053.108</v>
      </c>
      <c r="D38">
        <v>8810719.0859999992</v>
      </c>
      <c r="E38">
        <v>602602.31799999997</v>
      </c>
      <c r="H38" t="s">
        <v>5</v>
      </c>
      <c r="I38" cm="1">
        <f t="array" ref="I38:M38">MMULT(A38:E38,A31:E35)</f>
        <v>10804500.648058549</v>
      </c>
      <c r="J38">
        <v>4715933.9461331535</v>
      </c>
      <c r="K38">
        <v>5825809.7398998868</v>
      </c>
      <c r="L38">
        <v>8995924.1280808412</v>
      </c>
      <c r="M38">
        <v>684942.03531437321</v>
      </c>
      <c r="N38">
        <f>SUM(_xlfn.ANCHORARRAY(I38))</f>
        <v>31027110.497486804</v>
      </c>
    </row>
    <row r="39" spans="1:14" x14ac:dyDescent="0.25">
      <c r="H39" t="s">
        <v>6</v>
      </c>
      <c r="I39">
        <v>10804501.780400701</v>
      </c>
      <c r="J39">
        <v>4715933.9423000198</v>
      </c>
      <c r="K39">
        <v>5825809.1507000597</v>
      </c>
      <c r="L39">
        <v>8995923.3522004094</v>
      </c>
      <c r="M39">
        <v>684942.58030000096</v>
      </c>
      <c r="N39">
        <f>SUM(I39:M39)</f>
        <v>31027110.805901188</v>
      </c>
    </row>
    <row r="40" spans="1:14" x14ac:dyDescent="0.25">
      <c r="I40">
        <f>I39-I38</f>
        <v>1.1323421522974968</v>
      </c>
      <c r="J40">
        <f t="shared" ref="J40" si="15">J39-J38</f>
        <v>-3.833133727312088E-3</v>
      </c>
      <c r="K40">
        <f t="shared" ref="K40" si="16">K39-K38</f>
        <v>-0.58919982705265284</v>
      </c>
      <c r="L40">
        <f t="shared" ref="L40" si="17">L39-L38</f>
        <v>-0.77588043175637722</v>
      </c>
      <c r="M40">
        <f t="shared" ref="M40" si="18">M39-M38</f>
        <v>0.54498562775552273</v>
      </c>
    </row>
    <row r="41" spans="1:14" x14ac:dyDescent="0.25">
      <c r="I41">
        <f>I40*I40</f>
        <v>1.2821987498697274</v>
      </c>
      <c r="J41">
        <f t="shared" ref="J41" si="19">J40*J40</f>
        <v>1.4692914171457461E-5</v>
      </c>
      <c r="K41">
        <f t="shared" ref="K41" si="20">K40*K40</f>
        <v>0.34715643619887604</v>
      </c>
      <c r="L41">
        <f t="shared" ref="L41" si="21">L40*L40</f>
        <v>0.6019904443824623</v>
      </c>
      <c r="M41">
        <f t="shared" ref="M41" si="22">M40*M40</f>
        <v>0.29700933446008121</v>
      </c>
      <c r="N41">
        <f>SUM(I41:M41)</f>
        <v>2.5283696578253183</v>
      </c>
    </row>
    <row r="43" spans="1:14" x14ac:dyDescent="0.25">
      <c r="A43">
        <v>2013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H44" t="s">
        <v>0</v>
      </c>
      <c r="I44" t="s">
        <v>1</v>
      </c>
      <c r="J44" t="s">
        <v>2</v>
      </c>
      <c r="K44" t="s">
        <v>3</v>
      </c>
      <c r="L44" t="s">
        <v>4</v>
      </c>
    </row>
    <row r="45" spans="1:14" x14ac:dyDescent="0.25">
      <c r="A45">
        <v>1.3158596327776113</v>
      </c>
      <c r="B45">
        <v>0.26826505661948857</v>
      </c>
      <c r="C45">
        <v>0</v>
      </c>
      <c r="D45">
        <v>0</v>
      </c>
      <c r="E45">
        <v>0</v>
      </c>
      <c r="H45">
        <v>0.76604342358614297</v>
      </c>
      <c r="I45">
        <v>0.233956576413856</v>
      </c>
      <c r="J45">
        <v>0</v>
      </c>
      <c r="K45">
        <v>0</v>
      </c>
      <c r="L45">
        <v>0</v>
      </c>
    </row>
    <row r="46" spans="1:14" x14ac:dyDescent="0.25">
      <c r="A46">
        <v>0</v>
      </c>
      <c r="B46">
        <v>0.70284919308162619</v>
      </c>
      <c r="C46">
        <v>0.44130691567177621</v>
      </c>
      <c r="D46">
        <v>0</v>
      </c>
      <c r="E46">
        <v>0</v>
      </c>
      <c r="H46">
        <v>0</v>
      </c>
      <c r="I46">
        <v>0.60327996876319701</v>
      </c>
      <c r="J46">
        <v>0.396720031236802</v>
      </c>
      <c r="K46">
        <v>0</v>
      </c>
      <c r="L46">
        <v>0</v>
      </c>
    </row>
    <row r="47" spans="1:14" x14ac:dyDescent="0.25">
      <c r="A47">
        <v>1.5214384568994826E-2</v>
      </c>
      <c r="B47">
        <v>0</v>
      </c>
      <c r="C47">
        <v>0.93562083447891364</v>
      </c>
      <c r="D47">
        <v>0.26761369794114648</v>
      </c>
      <c r="E47">
        <v>0</v>
      </c>
      <c r="H47">
        <v>0</v>
      </c>
      <c r="I47">
        <v>0</v>
      </c>
      <c r="J47">
        <v>0.74263443842477805</v>
      </c>
      <c r="K47">
        <v>0.257365561575221</v>
      </c>
      <c r="L47">
        <v>0</v>
      </c>
    </row>
    <row r="48" spans="1:14" x14ac:dyDescent="0.25">
      <c r="A48">
        <v>1.5277077798332988E-2</v>
      </c>
      <c r="B48">
        <v>0</v>
      </c>
      <c r="C48">
        <v>0</v>
      </c>
      <c r="D48">
        <v>1.17724825628138</v>
      </c>
      <c r="E48">
        <v>4.0918556858707149E-2</v>
      </c>
      <c r="H48">
        <v>0</v>
      </c>
      <c r="I48">
        <v>0</v>
      </c>
      <c r="J48">
        <v>0</v>
      </c>
      <c r="K48">
        <v>0.95810093724199996</v>
      </c>
      <c r="L48">
        <v>4.1899062757999699E-2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0.77818841959469787</v>
      </c>
      <c r="H49">
        <v>0</v>
      </c>
      <c r="I49">
        <v>0</v>
      </c>
      <c r="J49">
        <v>0</v>
      </c>
      <c r="K49">
        <v>0</v>
      </c>
      <c r="L49">
        <v>0.80580110796770699</v>
      </c>
    </row>
    <row r="51" spans="1:14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H51">
        <v>2015</v>
      </c>
    </row>
    <row r="52" spans="1:14" x14ac:dyDescent="0.25">
      <c r="A52">
        <v>10804501.779999999</v>
      </c>
      <c r="B52">
        <v>4715933.9419999998</v>
      </c>
      <c r="C52">
        <v>5825809.1509999996</v>
      </c>
      <c r="D52">
        <v>8995923.352</v>
      </c>
      <c r="E52">
        <v>684942.58030000003</v>
      </c>
      <c r="H52" t="s">
        <v>5</v>
      </c>
      <c r="I52" cm="1">
        <f t="array" ref="I52:M52">MMULT(A52:E52,A45:E49)</f>
        <v>14443275.266341075</v>
      </c>
      <c r="J52">
        <v>6213060.6475180173</v>
      </c>
      <c r="K52">
        <v>7531922.6818293724</v>
      </c>
      <c r="L52">
        <v>12149501.410181427</v>
      </c>
      <c r="M52">
        <v>901114.58525215485</v>
      </c>
      <c r="N52">
        <f>SUM(_xlfn.ANCHORARRAY(I52))</f>
        <v>41238874.591122046</v>
      </c>
    </row>
    <row r="53" spans="1:14" x14ac:dyDescent="0.25">
      <c r="H53" t="s">
        <v>6</v>
      </c>
      <c r="I53">
        <v>14443287.800000099</v>
      </c>
      <c r="J53">
        <v>6213061.2800000003</v>
      </c>
      <c r="K53">
        <v>7531921.8800000204</v>
      </c>
      <c r="L53">
        <v>12149504.349999901</v>
      </c>
      <c r="M53">
        <v>901115.01000000106</v>
      </c>
      <c r="N53">
        <f>SUM(I53:M53)</f>
        <v>41238890.320000015</v>
      </c>
    </row>
    <row r="54" spans="1:14" x14ac:dyDescent="0.25">
      <c r="I54">
        <f>I53-I52</f>
        <v>12.533659024164081</v>
      </c>
      <c r="J54">
        <f t="shared" ref="J54" si="23">J53-J52</f>
        <v>0.63248198293149471</v>
      </c>
      <c r="K54">
        <f t="shared" ref="K54" si="24">K53-K52</f>
        <v>-0.80182935204356909</v>
      </c>
      <c r="L54">
        <f t="shared" ref="L54" si="25">L53-L52</f>
        <v>2.9398184735327959</v>
      </c>
      <c r="M54">
        <f t="shared" ref="M54" si="26">M53-M52</f>
        <v>0.42474784620571882</v>
      </c>
    </row>
    <row r="55" spans="1:14" x14ac:dyDescent="0.25">
      <c r="I55">
        <f>I54*I54</f>
        <v>157.09260853400968</v>
      </c>
      <c r="J55">
        <f t="shared" ref="J55" si="27">J54*J54</f>
        <v>0.40003345873295559</v>
      </c>
      <c r="K55">
        <f t="shared" ref="K55" si="28">K54*K54</f>
        <v>0.64293030979860988</v>
      </c>
      <c r="L55">
        <f t="shared" ref="L55" si="29">L54*L54</f>
        <v>8.6425326573246988</v>
      </c>
      <c r="M55">
        <f t="shared" ref="M55" si="30">M54*M54</f>
        <v>0.18041073285639697</v>
      </c>
      <c r="N55">
        <f>SUM(I55:M55)</f>
        <v>166.95851569272233</v>
      </c>
    </row>
    <row r="57" spans="1:14" x14ac:dyDescent="0.25">
      <c r="A57">
        <v>2015</v>
      </c>
    </row>
    <row r="58" spans="1:1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H58" t="s">
        <v>0</v>
      </c>
      <c r="I58" t="s">
        <v>1</v>
      </c>
      <c r="J58" t="s">
        <v>2</v>
      </c>
      <c r="K58" t="s">
        <v>3</v>
      </c>
      <c r="L58" t="s">
        <v>4</v>
      </c>
    </row>
    <row r="59" spans="1:14" x14ac:dyDescent="0.25">
      <c r="A59">
        <v>0.77803663199999995</v>
      </c>
      <c r="B59">
        <v>0.22196336799999999</v>
      </c>
      <c r="C59">
        <v>0</v>
      </c>
      <c r="D59">
        <v>0</v>
      </c>
      <c r="E59">
        <v>0</v>
      </c>
      <c r="H59">
        <v>0.77803663199999995</v>
      </c>
      <c r="I59">
        <v>0.22196336799999999</v>
      </c>
      <c r="J59">
        <v>0</v>
      </c>
      <c r="K59">
        <v>0</v>
      </c>
      <c r="L59">
        <v>0</v>
      </c>
    </row>
    <row r="60" spans="1:14" x14ac:dyDescent="0.25">
      <c r="A60">
        <v>0</v>
      </c>
      <c r="B60">
        <v>0.59560416400000005</v>
      </c>
      <c r="C60">
        <v>0.40439583600000001</v>
      </c>
      <c r="D60">
        <v>0</v>
      </c>
      <c r="E60">
        <v>0</v>
      </c>
      <c r="H60">
        <v>0</v>
      </c>
      <c r="I60">
        <v>0.59560416400000005</v>
      </c>
      <c r="J60">
        <v>0.40439583600000001</v>
      </c>
      <c r="K60">
        <v>0</v>
      </c>
      <c r="L60">
        <v>0</v>
      </c>
    </row>
    <row r="61" spans="1:14" x14ac:dyDescent="0.25">
      <c r="A61">
        <v>1.8246651999999999E-2</v>
      </c>
      <c r="B61">
        <v>0</v>
      </c>
      <c r="C61">
        <v>0.73487717900000005</v>
      </c>
      <c r="D61">
        <v>0.26512282100000001</v>
      </c>
      <c r="E61">
        <v>0</v>
      </c>
      <c r="H61">
        <v>0</v>
      </c>
      <c r="I61">
        <v>0</v>
      </c>
      <c r="J61">
        <v>0.73487717900000005</v>
      </c>
      <c r="K61">
        <v>0.26512282100000001</v>
      </c>
      <c r="L61">
        <v>0</v>
      </c>
    </row>
    <row r="62" spans="1:14" x14ac:dyDescent="0.25">
      <c r="A62">
        <v>1.8246651999999999E-2</v>
      </c>
      <c r="B62">
        <v>0</v>
      </c>
      <c r="C62">
        <v>0</v>
      </c>
      <c r="D62">
        <v>0.96315706599999995</v>
      </c>
      <c r="E62">
        <v>3.6842934000000001E-2</v>
      </c>
      <c r="H62">
        <v>0</v>
      </c>
      <c r="I62">
        <v>0</v>
      </c>
      <c r="J62">
        <v>0</v>
      </c>
      <c r="K62">
        <v>0.96315706599999995</v>
      </c>
      <c r="L62">
        <v>3.6842934000000001E-2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0.84432815100000003</v>
      </c>
      <c r="H63">
        <v>0</v>
      </c>
      <c r="I63">
        <v>0</v>
      </c>
      <c r="J63">
        <v>0</v>
      </c>
      <c r="K63">
        <v>0</v>
      </c>
      <c r="L63">
        <v>0.84432815100000003</v>
      </c>
    </row>
    <row r="65" spans="1:1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H65">
        <v>2017</v>
      </c>
    </row>
    <row r="66" spans="1:14" x14ac:dyDescent="0.25">
      <c r="A66">
        <v>14443287.800000001</v>
      </c>
      <c r="B66">
        <v>6213061.2800000003</v>
      </c>
      <c r="C66">
        <v>7531921.8799999999</v>
      </c>
      <c r="D66">
        <v>12149504.35</v>
      </c>
      <c r="E66">
        <v>901115.01</v>
      </c>
      <c r="H66" t="s">
        <v>5</v>
      </c>
      <c r="I66" cm="1">
        <f t="array" ref="I66:M66">MMULT(A66:E66,A59:E63)</f>
        <v>11596527.13020117</v>
      </c>
      <c r="J66">
        <v>6906405.9746364811</v>
      </c>
      <c r="K66">
        <v>8047573.6140676066</v>
      </c>
      <c r="L66">
        <v>13698765.339477459</v>
      </c>
      <c r="M66">
        <v>1208460.1571314093</v>
      </c>
      <c r="N66">
        <f>SUM(_xlfn.ANCHORARRAY(I66))</f>
        <v>41457732.215514131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Tariq</dc:creator>
  <cp:lastModifiedBy>Mohammad Usman</cp:lastModifiedBy>
  <dcterms:created xsi:type="dcterms:W3CDTF">2015-06-05T18:17:20Z</dcterms:created>
  <dcterms:modified xsi:type="dcterms:W3CDTF">2020-07-01T10:10:52Z</dcterms:modified>
</cp:coreProperties>
</file>