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PROJECTS 2024\"/>
    </mc:Choice>
  </mc:AlternateContent>
  <xr:revisionPtr revIDLastSave="0" documentId="13_ncr:1_{0CEB9AE7-868B-49EC-A781-D43B479C6A9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ales Database" sheetId="1" r:id="rId1"/>
    <sheet name="Pie chart" sheetId="2" r:id="rId2"/>
  </sheets>
  <calcPr calcId="181029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5" i="1" l="1"/>
  <c r="H175" i="1"/>
  <c r="G176" i="1"/>
  <c r="H176" i="1"/>
  <c r="G177" i="1"/>
  <c r="H177" i="1"/>
  <c r="F177" i="1"/>
  <c r="F176" i="1"/>
  <c r="F175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3" i="1"/>
  <c r="H4" i="1"/>
  <c r="H5" i="1"/>
  <c r="H6" i="1"/>
  <c r="H7" i="1"/>
  <c r="H8" i="1"/>
  <c r="H9" i="1"/>
  <c r="H10" i="1"/>
  <c r="H11" i="1"/>
  <c r="H12" i="1"/>
  <c r="H13" i="1"/>
  <c r="H2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<sst xmlns="http://schemas.openxmlformats.org/spreadsheetml/2006/main" count="876" uniqueCount="53">
  <si>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</si>
  <si>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</si>
  <si>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</si>
  <si>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</si>
  <si>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</si>
  <si>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</si>
  <si>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</si>
  <si>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</si>
  <si>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</si>
  <si>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</si>
  <si>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</si>
  <si>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</si>
  <si>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</si>
  <si>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</si>
  <si>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</si>
  <si>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</si>
  <si>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</si>
  <si>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</si>
  <si>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</si>
  <si>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</si>
  <si>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</si>
  <si>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</si>
  <si>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</si>
  <si>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</si>
  <si>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</si>
  <si>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</si>
  <si>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</si>
  <si>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</si>
  <si>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</si>
  <si>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</si>
  <si>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</si>
  <si>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</si>
  <si>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</si>
  <si>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</si>
  <si>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</si>
  <si>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</si>
  <si>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 xml:space="preserve">Commision 10% for items less than $50 . 20% for items more than 50. 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</si>
  <si>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</si>
  <si>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</si>
  <si>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</si>
  <si>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</si>
  <si>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</si>
  <si>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</si>
  <si>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</si>
  <si>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</si>
  <si>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</si>
  <si>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</si>
  <si>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</si>
  <si>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all items valued at above $50</t>
  </si>
  <si>
    <t>Sum of all items valued at $50 or less</t>
  </si>
  <si>
    <t>Sum of Sale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</si>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</sst>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 applyAlignment="1">
      <alignment wrapText="1"/>
    </xf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Database.xlsx]Pie chart!PivotTable1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'Pie chart'!$B$4:$B$8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E-4CFA-83B7-49D1829B0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1</xdr:row>
      <xdr:rowOff>9525</xdr:rowOff>
    </xdr:from>
    <xdr:to>
      <xdr:col>10</xdr:col>
      <xdr:colOff>9524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9EABC-E539-27B0-0094-5DA171B87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45.556861689816" createdVersion="8" refreshedVersion="8" minRefreshableVersion="3" recordCount="171" xr:uid="{F705653A-2E3E-4137-B7D2-0E447F2FA399}">
  <cacheSource type="worksheet">
    <worksheetSource ref="B1:K172" sheet="Sales Database"/>
  </cacheSource>
  <cacheFields count="10"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 . 20% for items more than 50. 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n v="1001"/>
    <n v="9822"/>
    <s v="Pool Cover"/>
    <n v="58.3"/>
    <n v="98.4"/>
    <n v="40.100000000000009"/>
    <n v="8.0200000000000014"/>
    <s v="Chalie"/>
    <x v="0"/>
    <s v="NM"/>
  </r>
  <r>
    <n v="1002"/>
    <n v="2877"/>
    <s v="Net"/>
    <n v="11.4"/>
    <n v="16.3"/>
    <n v="4.9000000000000004"/>
    <n v="0.49000000000000005"/>
    <s v="Juan"/>
    <x v="1"/>
    <s v="CA"/>
  </r>
  <r>
    <n v="1003"/>
    <n v="2499"/>
    <s v="8 ft Hose"/>
    <n v="6.2"/>
    <n v="9.1999999999999993"/>
    <n v="2.9999999999999991"/>
    <n v="0.29999999999999993"/>
    <s v="Doug"/>
    <x v="2"/>
    <s v="AZ"/>
  </r>
  <r>
    <n v="1004"/>
    <n v="8722"/>
    <s v="Water Pump"/>
    <n v="344"/>
    <n v="502"/>
    <n v="158"/>
    <n v="31.6"/>
    <s v="Chalie"/>
    <x v="0"/>
    <s v="AZ"/>
  </r>
  <r>
    <n v="1005"/>
    <n v="1109"/>
    <s v="Chlorine Test Kit"/>
    <n v="3"/>
    <n v="8"/>
    <n v="5"/>
    <n v="0.5"/>
    <s v="Doug"/>
    <x v="2"/>
    <s v="AZ"/>
  </r>
  <r>
    <n v="1006"/>
    <n v="9822"/>
    <s v="Pool Cover"/>
    <n v="58.3"/>
    <n v="98.4"/>
    <n v="40.100000000000009"/>
    <n v="8.0200000000000014"/>
    <s v="Doug"/>
    <x v="2"/>
    <s v="AZ"/>
  </r>
  <r>
    <n v="1007"/>
    <n v="1109"/>
    <s v="Chlorine Test Kit"/>
    <n v="3"/>
    <n v="8"/>
    <n v="5"/>
    <n v="0.5"/>
    <s v="Hellen"/>
    <x v="3"/>
    <s v="NM"/>
  </r>
  <r>
    <n v="1008"/>
    <n v="2877"/>
    <s v="Net"/>
    <n v="11.4"/>
    <n v="16.3"/>
    <n v="4.9000000000000004"/>
    <n v="0.49000000000000005"/>
    <s v="Doug"/>
    <x v="2"/>
    <s v="NM"/>
  </r>
  <r>
    <n v="1009"/>
    <n v="1109"/>
    <s v="Chlorine Test Kit"/>
    <n v="3"/>
    <n v="8"/>
    <n v="5"/>
    <n v="0.5"/>
    <s v="Doug"/>
    <x v="2"/>
    <s v="AZ"/>
  </r>
  <r>
    <n v="1010"/>
    <n v="2877"/>
    <s v="Net"/>
    <n v="11.4"/>
    <n v="16.3"/>
    <n v="4.9000000000000004"/>
    <n v="0.49000000000000005"/>
    <s v="Juan"/>
    <x v="1"/>
    <s v="CO"/>
  </r>
  <r>
    <n v="1011"/>
    <n v="2877"/>
    <s v="Net"/>
    <n v="11.4"/>
    <n v="16.3"/>
    <n v="4.9000000000000004"/>
    <n v="0.49000000000000005"/>
    <s v="Juan"/>
    <x v="1"/>
    <s v="AZ"/>
  </r>
  <r>
    <n v="1012"/>
    <n v="4421"/>
    <s v="Skimmer"/>
    <n v="45"/>
    <n v="87"/>
    <n v="42"/>
    <n v="8.4"/>
    <s v="Doug"/>
    <x v="2"/>
    <s v="NM"/>
  </r>
  <r>
    <n v="1013"/>
    <n v="9212"/>
    <s v="1 Gal Muratic Acid"/>
    <n v="4"/>
    <n v="7"/>
    <n v="3"/>
    <n v="0.30000000000000004"/>
    <s v="Hellen"/>
    <x v="3"/>
    <s v="CO"/>
  </r>
  <r>
    <n v="1014"/>
    <n v="8722"/>
    <s v="Water Pump"/>
    <n v="344"/>
    <n v="502"/>
    <n v="158"/>
    <n v="31.6"/>
    <s v="Chalie"/>
    <x v="0"/>
    <s v="CA"/>
  </r>
  <r>
    <n v="1015"/>
    <n v="2877"/>
    <s v="Net"/>
    <n v="11.4"/>
    <n v="16.3"/>
    <n v="4.9000000000000004"/>
    <n v="0.49000000000000005"/>
    <s v="Hellen"/>
    <x v="3"/>
    <s v="AZ"/>
  </r>
  <r>
    <n v="1016"/>
    <n v="2499"/>
    <s v="8 ft Hose"/>
    <n v="6.2"/>
    <n v="9.1999999999999993"/>
    <n v="2.9999999999999991"/>
    <n v="0.29999999999999993"/>
    <s v="Doug"/>
    <x v="2"/>
    <s v="CA"/>
  </r>
  <r>
    <n v="1017"/>
    <n v="2242"/>
    <s v="AutoVac"/>
    <n v="60"/>
    <n v="124"/>
    <n v="64"/>
    <n v="12.8"/>
    <s v="Juan"/>
    <x v="1"/>
    <s v="NM"/>
  </r>
  <r>
    <n v="1018"/>
    <n v="1109"/>
    <s v="Chlorine Test Kit"/>
    <n v="3"/>
    <n v="8"/>
    <n v="5"/>
    <n v="0.5"/>
    <s v="Doug"/>
    <x v="2"/>
    <s v="CA"/>
  </r>
  <r>
    <n v="1019"/>
    <n v="2499"/>
    <s v="8 ft Hose"/>
    <n v="6.2"/>
    <n v="9.1999999999999993"/>
    <n v="2.9999999999999991"/>
    <n v="0.29999999999999993"/>
    <s v="Doug"/>
    <x v="2"/>
    <s v="CO"/>
  </r>
  <r>
    <n v="1020"/>
    <n v="2499"/>
    <s v="8 ft Hose"/>
    <n v="6.2"/>
    <n v="9.1999999999999993"/>
    <n v="2.9999999999999991"/>
    <n v="0.29999999999999993"/>
    <s v="Doug"/>
    <x v="2"/>
    <s v="NV"/>
  </r>
  <r>
    <n v="1021"/>
    <n v="1109"/>
    <s v="Chlorine Test Kit"/>
    <n v="3"/>
    <n v="8"/>
    <n v="5"/>
    <n v="0.5"/>
    <s v="Juan"/>
    <x v="1"/>
    <s v="CO"/>
  </r>
  <r>
    <n v="1022"/>
    <n v="2877"/>
    <s v="Net"/>
    <n v="11.4"/>
    <n v="16.3"/>
    <n v="4.9000000000000004"/>
    <n v="0.49000000000000005"/>
    <s v="Doug"/>
    <x v="2"/>
    <s v="UT"/>
  </r>
  <r>
    <n v="1023"/>
    <n v="1109"/>
    <s v="Chlorine Test Kit"/>
    <n v="3"/>
    <n v="8"/>
    <n v="5"/>
    <n v="0.5"/>
    <s v="Hellen"/>
    <x v="3"/>
    <s v="NM"/>
  </r>
  <r>
    <n v="1024"/>
    <n v="9212"/>
    <s v="1 Gal Muratic Acid"/>
    <n v="4"/>
    <n v="7"/>
    <n v="3"/>
    <n v="0.30000000000000004"/>
    <s v="Juan"/>
    <x v="1"/>
    <s v="UT"/>
  </r>
  <r>
    <n v="1025"/>
    <n v="2877"/>
    <s v="Net"/>
    <n v="11.4"/>
    <n v="16.3"/>
    <n v="4.9000000000000004"/>
    <n v="0.49000000000000005"/>
    <s v="Hellen"/>
    <x v="3"/>
    <s v="NV"/>
  </r>
  <r>
    <n v="1026"/>
    <n v="6119"/>
    <s v="Algea Killer 8 oz"/>
    <n v="9"/>
    <n v="14"/>
    <n v="5"/>
    <n v="0.5"/>
    <s v="Hellen"/>
    <x v="3"/>
    <s v="NM"/>
  </r>
  <r>
    <n v="1027"/>
    <n v="6119"/>
    <s v="Algea Killer 8 oz"/>
    <n v="9"/>
    <n v="14"/>
    <n v="5"/>
    <n v="0.5"/>
    <s v="Chalie"/>
    <x v="0"/>
    <s v="NV"/>
  </r>
  <r>
    <n v="1028"/>
    <n v="8722"/>
    <s v="Water Pump"/>
    <n v="344"/>
    <n v="502"/>
    <n v="158"/>
    <n v="31.6"/>
    <s v="Chalie"/>
    <x v="0"/>
    <s v="AZ"/>
  </r>
  <r>
    <n v="1029"/>
    <n v="2499"/>
    <s v="8 ft Hose"/>
    <n v="6.2"/>
    <n v="9.1999999999999993"/>
    <n v="2.9999999999999991"/>
    <n v="0.29999999999999993"/>
    <s v="Juan"/>
    <x v="1"/>
    <s v="AZ"/>
  </r>
  <r>
    <n v="1030"/>
    <n v="4421"/>
    <s v="Skimmer"/>
    <n v="45"/>
    <n v="87"/>
    <n v="42"/>
    <n v="8.4"/>
    <s v="Juan"/>
    <x v="1"/>
    <s v="NV"/>
  </r>
  <r>
    <n v="1031"/>
    <n v="1109"/>
    <s v="Chlorine Test Kit"/>
    <n v="3"/>
    <n v="8"/>
    <n v="5"/>
    <n v="0.5"/>
    <s v="Juan"/>
    <x v="1"/>
    <s v="CA"/>
  </r>
  <r>
    <n v="1032"/>
    <n v="2877"/>
    <s v="Net"/>
    <n v="11.4"/>
    <n v="16.3"/>
    <n v="4.9000000000000004"/>
    <n v="0.49000000000000005"/>
    <s v="Chalie"/>
    <x v="0"/>
    <s v="AZ"/>
  </r>
  <r>
    <n v="1033"/>
    <n v="9822"/>
    <s v="Pool Cover"/>
    <n v="58.3"/>
    <n v="98.4"/>
    <n v="40.100000000000009"/>
    <n v="8.0200000000000014"/>
    <s v="Juan"/>
    <x v="1"/>
    <s v="CA"/>
  </r>
  <r>
    <n v="1034"/>
    <n v="2877"/>
    <s v="Net"/>
    <n v="11.4"/>
    <n v="16.3"/>
    <n v="4.9000000000000004"/>
    <n v="0.49000000000000005"/>
    <s v="Juan"/>
    <x v="1"/>
    <s v="CO"/>
  </r>
  <r>
    <n v="1035"/>
    <n v="2499"/>
    <s v="8 ft Hose"/>
    <n v="6.2"/>
    <n v="9.1999999999999993"/>
    <n v="2.9999999999999991"/>
    <n v="0.29999999999999993"/>
    <s v="Hellen"/>
    <x v="3"/>
    <s v="CA"/>
  </r>
  <r>
    <n v="1036"/>
    <n v="2499"/>
    <s v="8 ft Hose"/>
    <n v="6.2"/>
    <n v="9.1999999999999993"/>
    <n v="2.9999999999999991"/>
    <n v="0.29999999999999993"/>
    <s v="Juan"/>
    <x v="1"/>
    <s v="NV"/>
  </r>
  <r>
    <n v="1037"/>
    <n v="6622"/>
    <s v="5 Gal Chlorine"/>
    <n v="42"/>
    <n v="77"/>
    <n v="35"/>
    <n v="7"/>
    <s v="Juan"/>
    <x v="1"/>
    <s v="NV"/>
  </r>
  <r>
    <n v="1038"/>
    <n v="2499"/>
    <s v="8 ft Hose"/>
    <n v="6.2"/>
    <n v="9.1999999999999993"/>
    <n v="2.9999999999999991"/>
    <n v="0.29999999999999993"/>
    <s v="Juan"/>
    <x v="1"/>
    <s v="NV"/>
  </r>
  <r>
    <n v="1039"/>
    <n v="2877"/>
    <s v="Net"/>
    <n v="11.4"/>
    <n v="16.3"/>
    <n v="4.9000000000000004"/>
    <n v="0.49000000000000005"/>
    <s v="Juan"/>
    <x v="1"/>
    <s v="CA"/>
  </r>
  <r>
    <n v="1040"/>
    <n v="1109"/>
    <s v="Chlorine Test Kit"/>
    <n v="3"/>
    <n v="8"/>
    <n v="5"/>
    <n v="0.5"/>
    <s v="Juan"/>
    <x v="1"/>
    <s v="AZ"/>
  </r>
  <r>
    <n v="1041"/>
    <n v="2499"/>
    <s v="8 ft Hose"/>
    <n v="6.2"/>
    <n v="9.1999999999999993"/>
    <n v="2.9999999999999991"/>
    <n v="0.29999999999999993"/>
    <s v="Chalie"/>
    <x v="0"/>
    <s v="NM"/>
  </r>
  <r>
    <n v="1042"/>
    <n v="8722"/>
    <s v="Water Pump"/>
    <n v="344"/>
    <n v="502"/>
    <n v="158"/>
    <n v="31.6"/>
    <s v="Doug"/>
    <x v="2"/>
    <s v="NM"/>
  </r>
  <r>
    <n v="1043"/>
    <n v="2242"/>
    <s v="AutoVac"/>
    <n v="60"/>
    <n v="124"/>
    <n v="64"/>
    <n v="12.8"/>
    <s v="Doug"/>
    <x v="2"/>
    <s v="CA"/>
  </r>
  <r>
    <n v="1044"/>
    <n v="2877"/>
    <s v="Net"/>
    <n v="11.4"/>
    <n v="16.3"/>
    <n v="4.9000000000000004"/>
    <n v="0.49000000000000005"/>
    <s v="Doug"/>
    <x v="2"/>
    <s v="CA"/>
  </r>
  <r>
    <n v="1045"/>
    <n v="8722"/>
    <s v="Water Pump"/>
    <n v="344"/>
    <n v="502"/>
    <n v="158"/>
    <n v="31.6"/>
    <s v="Hellen"/>
    <x v="3"/>
    <s v="AZ"/>
  </r>
  <r>
    <n v="1046"/>
    <n v="6119"/>
    <s v="Algea Killer 8 oz"/>
    <n v="9"/>
    <n v="14"/>
    <n v="5"/>
    <n v="0.5"/>
    <s v="Juan"/>
    <x v="1"/>
    <s v="UT"/>
  </r>
  <r>
    <n v="1047"/>
    <n v="6622"/>
    <s v="5 Gal Chlorine"/>
    <n v="42"/>
    <n v="77"/>
    <n v="35"/>
    <n v="7"/>
    <s v="Hellen"/>
    <x v="3"/>
    <s v="AZ"/>
  </r>
  <r>
    <n v="1048"/>
    <n v="8722"/>
    <s v="Water Pump"/>
    <n v="344"/>
    <n v="502"/>
    <n v="158"/>
    <n v="31.6"/>
    <s v="Chalie"/>
    <x v="0"/>
    <s v="AZ"/>
  </r>
  <r>
    <n v="1049"/>
    <n v="2499"/>
    <s v="8 ft Hose"/>
    <n v="6.2"/>
    <n v="9.1999999999999993"/>
    <n v="2.9999999999999991"/>
    <n v="0.29999999999999993"/>
    <s v="Chalie"/>
    <x v="0"/>
    <s v="CO"/>
  </r>
  <r>
    <n v="1050"/>
    <n v="2877"/>
    <s v="Net"/>
    <n v="11.4"/>
    <n v="16.3"/>
    <n v="4.9000000000000004"/>
    <n v="0.49000000000000005"/>
    <s v="Chalie"/>
    <x v="0"/>
    <s v="AZ"/>
  </r>
  <r>
    <n v="1051"/>
    <n v="6119"/>
    <s v="Algea Killer 8 oz"/>
    <n v="9"/>
    <n v="14"/>
    <n v="5"/>
    <n v="0.5"/>
    <s v="Doug"/>
    <x v="2"/>
    <s v="UT"/>
  </r>
  <r>
    <n v="1052"/>
    <n v="6622"/>
    <s v="5 Gal Chlorine"/>
    <n v="42"/>
    <n v="77"/>
    <n v="35"/>
    <n v="7"/>
    <s v="Doug"/>
    <x v="2"/>
    <s v="AZ"/>
  </r>
  <r>
    <n v="1053"/>
    <n v="2242"/>
    <s v="AutoVac"/>
    <n v="60"/>
    <n v="124"/>
    <n v="64"/>
    <n v="12.8"/>
    <s v="Chalie"/>
    <x v="0"/>
    <s v="CA"/>
  </r>
  <r>
    <n v="1054"/>
    <n v="4421"/>
    <s v="Skimmer"/>
    <n v="45"/>
    <n v="87"/>
    <n v="42"/>
    <n v="8.4"/>
    <s v="Doug"/>
    <x v="2"/>
    <s v="NV"/>
  </r>
  <r>
    <n v="1055"/>
    <n v="6119"/>
    <s v="Algea Killer 8 oz"/>
    <n v="9"/>
    <n v="14"/>
    <n v="5"/>
    <n v="0.5"/>
    <s v="Juan"/>
    <x v="1"/>
    <s v="NV"/>
  </r>
  <r>
    <n v="1056"/>
    <n v="1109"/>
    <s v="Chlorine Test Kit"/>
    <n v="3"/>
    <n v="8"/>
    <n v="5"/>
    <n v="0.5"/>
    <s v="Doug"/>
    <x v="2"/>
    <s v="CA"/>
  </r>
  <r>
    <n v="1057"/>
    <n v="2499"/>
    <s v="8 ft Hose"/>
    <n v="6.2"/>
    <n v="9.1999999999999993"/>
    <n v="2.9999999999999991"/>
    <n v="0.29999999999999993"/>
    <s v="Juan"/>
    <x v="1"/>
    <s v="CA"/>
  </r>
  <r>
    <n v="1058"/>
    <n v="6119"/>
    <s v="Algea Killer 8 oz"/>
    <n v="9"/>
    <n v="14"/>
    <n v="5"/>
    <n v="0.5"/>
    <s v="Hellen"/>
    <x v="3"/>
    <s v="AZ"/>
  </r>
  <r>
    <n v="1059"/>
    <n v="2242"/>
    <s v="AutoVac"/>
    <n v="60"/>
    <n v="124"/>
    <n v="64"/>
    <n v="12.8"/>
    <s v="Doug"/>
    <x v="2"/>
    <s v="AZ"/>
  </r>
  <r>
    <n v="1060"/>
    <n v="6119"/>
    <s v="Algea Killer 8 oz"/>
    <n v="9"/>
    <n v="14"/>
    <n v="5"/>
    <n v="0.5"/>
    <s v="Doug"/>
    <x v="2"/>
    <s v="NV"/>
  </r>
  <r>
    <n v="1061"/>
    <n v="1109"/>
    <s v="Chlorine Test Kit"/>
    <n v="3"/>
    <n v="8"/>
    <n v="5"/>
    <n v="0.5"/>
    <s v="Doug"/>
    <x v="2"/>
    <s v="NV"/>
  </r>
  <r>
    <n v="1062"/>
    <n v="2499"/>
    <s v="8 ft Hose"/>
    <n v="6.2"/>
    <n v="9.1999999999999993"/>
    <n v="2.9999999999999991"/>
    <n v="0.29999999999999993"/>
    <s v="Chalie"/>
    <x v="0"/>
    <s v="AZ"/>
  </r>
  <r>
    <n v="1063"/>
    <n v="1109"/>
    <s v="Chlorine Test Kit"/>
    <n v="3"/>
    <n v="8"/>
    <n v="5"/>
    <n v="0.5"/>
    <s v="Doug"/>
    <x v="2"/>
    <s v="CA"/>
  </r>
  <r>
    <n v="1064"/>
    <n v="2499"/>
    <s v="8 ft Hose"/>
    <n v="6.2"/>
    <n v="9.1999999999999993"/>
    <n v="2.9999999999999991"/>
    <n v="0.29999999999999993"/>
    <s v="Hellen"/>
    <x v="3"/>
    <s v="AZ"/>
  </r>
  <r>
    <n v="1065"/>
    <n v="2499"/>
    <s v="8 ft Hose"/>
    <n v="6.2"/>
    <n v="9.1999999999999993"/>
    <n v="2.9999999999999991"/>
    <n v="0.29999999999999993"/>
    <s v="Doug"/>
    <x v="2"/>
    <s v="NM"/>
  </r>
  <r>
    <n v="1066"/>
    <n v="2877"/>
    <s v="Net"/>
    <n v="11.4"/>
    <n v="16.3"/>
    <n v="4.9000000000000004"/>
    <n v="0.49000000000000005"/>
    <s v="Doug"/>
    <x v="2"/>
    <s v="NV"/>
  </r>
  <r>
    <n v="1067"/>
    <n v="2877"/>
    <s v="Net"/>
    <n v="11.4"/>
    <n v="16.3"/>
    <n v="4.9000000000000004"/>
    <n v="0.49000000000000005"/>
    <s v="Doug"/>
    <x v="2"/>
    <s v="UT"/>
  </r>
  <r>
    <n v="1068"/>
    <n v="6119"/>
    <s v="Algea Killer 8 oz"/>
    <n v="9"/>
    <n v="14"/>
    <n v="5"/>
    <n v="0.5"/>
    <s v="Juan"/>
    <x v="1"/>
    <s v="CA"/>
  </r>
  <r>
    <n v="1069"/>
    <n v="1109"/>
    <s v="Chlorine Test Kit"/>
    <n v="3"/>
    <n v="8"/>
    <n v="5"/>
    <n v="0.5"/>
    <s v="Doug"/>
    <x v="2"/>
    <s v="AZ"/>
  </r>
  <r>
    <n v="1070"/>
    <n v="2499"/>
    <s v="8 ft Hose"/>
    <n v="6.2"/>
    <n v="9.1999999999999993"/>
    <n v="2.9999999999999991"/>
    <n v="0.29999999999999993"/>
    <s v="Hellen"/>
    <x v="3"/>
    <s v="AZ"/>
  </r>
  <r>
    <n v="1071"/>
    <n v="1109"/>
    <s v="Chlorine Test Kit"/>
    <n v="3"/>
    <n v="8"/>
    <n v="5"/>
    <n v="0.5"/>
    <s v="Chalie"/>
    <x v="0"/>
    <s v="AZ"/>
  </r>
  <r>
    <n v="1072"/>
    <n v="1109"/>
    <s v="Chlorine Test Kit"/>
    <n v="3"/>
    <n v="8"/>
    <n v="5"/>
    <n v="0.5"/>
    <s v="Doug"/>
    <x v="2"/>
    <s v="NV"/>
  </r>
  <r>
    <n v="1073"/>
    <n v="6622"/>
    <s v="5 Gal Chlorine"/>
    <n v="42"/>
    <n v="77"/>
    <n v="35"/>
    <n v="7"/>
    <s v="Doug"/>
    <x v="2"/>
    <s v="CA"/>
  </r>
  <r>
    <n v="1074"/>
    <n v="2877"/>
    <s v="Net"/>
    <n v="11.4"/>
    <n v="16.3"/>
    <n v="4.9000000000000004"/>
    <n v="0.49000000000000005"/>
    <s v="Doug"/>
    <x v="2"/>
    <s v="AZ"/>
  </r>
  <r>
    <n v="1075"/>
    <n v="1109"/>
    <s v="Chlorine Test Kit"/>
    <n v="3"/>
    <n v="8"/>
    <n v="5"/>
    <n v="0.5"/>
    <s v="Hellen"/>
    <x v="3"/>
    <s v="CA"/>
  </r>
  <r>
    <n v="1076"/>
    <n v="1109"/>
    <s v="Chlorine Test Kit"/>
    <n v="3"/>
    <n v="8"/>
    <n v="5"/>
    <n v="0.5"/>
    <s v="Juan"/>
    <x v="1"/>
    <s v="AZ"/>
  </r>
  <r>
    <n v="1077"/>
    <n v="9822"/>
    <s v="Pool Cover"/>
    <n v="58.3"/>
    <n v="98.4"/>
    <n v="40.100000000000009"/>
    <n v="8.0200000000000014"/>
    <s v="Hellen"/>
    <x v="3"/>
    <s v="AZ"/>
  </r>
  <r>
    <n v="1078"/>
    <n v="2877"/>
    <s v="Net"/>
    <n v="11.4"/>
    <n v="16.3"/>
    <n v="4.9000000000000004"/>
    <n v="0.49000000000000005"/>
    <s v="Juan"/>
    <x v="1"/>
    <s v="NV"/>
  </r>
  <r>
    <n v="1079"/>
    <n v="2877"/>
    <s v="Net"/>
    <n v="11.4"/>
    <n v="16.3"/>
    <n v="4.9000000000000004"/>
    <n v="0.49000000000000005"/>
    <s v="Juan"/>
    <x v="1"/>
    <s v="NM"/>
  </r>
  <r>
    <n v="1080"/>
    <n v="4421"/>
    <s v="Skimmer"/>
    <n v="45"/>
    <n v="87"/>
    <n v="42"/>
    <n v="8.4"/>
    <s v="Doug"/>
    <x v="2"/>
    <s v="CA"/>
  </r>
  <r>
    <n v="1081"/>
    <n v="6119"/>
    <s v="Algea Killer 8 oz"/>
    <n v="9"/>
    <n v="14"/>
    <n v="5"/>
    <n v="0.5"/>
    <s v="Doug"/>
    <x v="2"/>
    <s v="UT"/>
  </r>
  <r>
    <n v="1082"/>
    <n v="1109"/>
    <s v="Chlorine Test Kit"/>
    <n v="3"/>
    <n v="8"/>
    <n v="5"/>
    <n v="0.5"/>
    <s v="Chalie"/>
    <x v="0"/>
    <s v="CA"/>
  </r>
  <r>
    <n v="1083"/>
    <n v="1109"/>
    <s v="Chlorine Test Kit"/>
    <n v="3"/>
    <n v="8"/>
    <n v="5"/>
    <n v="0.5"/>
    <s v="Chalie"/>
    <x v="0"/>
    <s v="NV"/>
  </r>
  <r>
    <n v="1084"/>
    <n v="6119"/>
    <s v="Algea Killer 8 oz"/>
    <n v="9"/>
    <n v="14"/>
    <n v="5"/>
    <n v="0.5"/>
    <s v="Chalie"/>
    <x v="0"/>
    <s v="AZ"/>
  </r>
  <r>
    <n v="1085"/>
    <n v="9822"/>
    <s v="Pool Cover"/>
    <n v="58.3"/>
    <n v="98.4"/>
    <n v="40.100000000000009"/>
    <n v="8.0200000000000014"/>
    <s v="Doug"/>
    <x v="2"/>
    <s v="NV"/>
  </r>
  <r>
    <n v="1086"/>
    <n v="1109"/>
    <s v="Chlorine Test Kit"/>
    <n v="3"/>
    <n v="8"/>
    <n v="5"/>
    <n v="0.5"/>
    <s v="Hellen"/>
    <x v="3"/>
    <s v="AZ"/>
  </r>
  <r>
    <n v="1087"/>
    <n v="2499"/>
    <s v="8 ft Hose"/>
    <n v="6.2"/>
    <n v="9.1999999999999993"/>
    <n v="2.9999999999999991"/>
    <n v="0.29999999999999993"/>
    <s v="Chalie"/>
    <x v="0"/>
    <s v="CA"/>
  </r>
  <r>
    <n v="1088"/>
    <n v="2499"/>
    <s v="8 ft Hose"/>
    <n v="6.2"/>
    <n v="9.1999999999999993"/>
    <n v="2.9999999999999991"/>
    <n v="0.29999999999999993"/>
    <s v="Chalie"/>
    <x v="0"/>
    <s v="NM"/>
  </r>
  <r>
    <n v="1089"/>
    <n v="6119"/>
    <s v="Algea Killer 8 oz"/>
    <n v="9"/>
    <n v="14"/>
    <n v="5"/>
    <n v="0.5"/>
    <s v="Doug"/>
    <x v="2"/>
    <s v="NV"/>
  </r>
  <r>
    <n v="1090"/>
    <n v="2877"/>
    <s v="Net"/>
    <n v="11.4"/>
    <n v="16.3"/>
    <n v="4.9000000000000004"/>
    <n v="0.49000000000000005"/>
    <s v="Chalie"/>
    <x v="0"/>
    <s v="CA"/>
  </r>
  <r>
    <n v="1091"/>
    <n v="2877"/>
    <s v="Net"/>
    <n v="11.4"/>
    <n v="16.3"/>
    <n v="4.9000000000000004"/>
    <n v="0.49000000000000005"/>
    <s v="Hellen"/>
    <x v="3"/>
    <s v="NV"/>
  </r>
  <r>
    <n v="1092"/>
    <n v="2877"/>
    <s v="Net"/>
    <n v="11.4"/>
    <n v="16.3"/>
    <n v="4.9000000000000004"/>
    <n v="0.49000000000000005"/>
    <s v="Doug"/>
    <x v="2"/>
    <s v="CA"/>
  </r>
  <r>
    <n v="1093"/>
    <n v="6119"/>
    <s v="Algea Killer 8 oz"/>
    <n v="9"/>
    <n v="14"/>
    <n v="5"/>
    <n v="0.5"/>
    <s v="Juan"/>
    <x v="1"/>
    <s v="AZ"/>
  </r>
  <r>
    <n v="1094"/>
    <n v="6119"/>
    <s v="Algea Killer 8 oz"/>
    <n v="9"/>
    <n v="14"/>
    <n v="5"/>
    <n v="0.5"/>
    <s v="Doug"/>
    <x v="2"/>
    <s v="CA"/>
  </r>
  <r>
    <n v="1095"/>
    <n v="2499"/>
    <s v="8 ft Hose"/>
    <n v="6.2"/>
    <n v="9.1999999999999993"/>
    <n v="2.9999999999999991"/>
    <n v="0.29999999999999993"/>
    <s v="Hellen"/>
    <x v="3"/>
    <s v="AZ"/>
  </r>
  <r>
    <n v="1096"/>
    <n v="6119"/>
    <s v="Algea Killer 8 oz"/>
    <n v="9"/>
    <n v="14"/>
    <n v="5"/>
    <n v="0.5"/>
    <s v="Doug"/>
    <x v="2"/>
    <s v="AZ"/>
  </r>
  <r>
    <n v="1097"/>
    <n v="9212"/>
    <s v="1 Gal Muratic Acid"/>
    <n v="4"/>
    <n v="7"/>
    <n v="3"/>
    <n v="0.30000000000000004"/>
    <s v="Hellen"/>
    <x v="3"/>
    <s v="NV"/>
  </r>
  <r>
    <n v="1098"/>
    <n v="2877"/>
    <s v="Net"/>
    <n v="11.4"/>
    <n v="16.3"/>
    <n v="4.9000000000000004"/>
    <n v="0.49000000000000005"/>
    <s v="Juan"/>
    <x v="1"/>
    <s v="NM"/>
  </r>
  <r>
    <n v="1099"/>
    <n v="2877"/>
    <s v="Net"/>
    <n v="11.4"/>
    <n v="16.3"/>
    <n v="4.9000000000000004"/>
    <n v="0.49000000000000005"/>
    <s v="Doug"/>
    <x v="2"/>
    <s v="CA"/>
  </r>
  <r>
    <n v="1100"/>
    <n v="6119"/>
    <s v="Algea Killer 8 oz"/>
    <n v="9"/>
    <n v="14"/>
    <n v="5"/>
    <n v="0.5"/>
    <s v="Chalie"/>
    <x v="0"/>
    <s v="UT"/>
  </r>
  <r>
    <n v="1101"/>
    <n v="2499"/>
    <s v="8 ft Hose"/>
    <n v="6.2"/>
    <n v="9.1999999999999993"/>
    <n v="2.9999999999999991"/>
    <n v="0.29999999999999993"/>
    <s v="Doug"/>
    <x v="2"/>
    <s v="CA"/>
  </r>
  <r>
    <n v="1102"/>
    <n v="2242"/>
    <s v="AutoVac"/>
    <n v="60"/>
    <n v="124"/>
    <n v="64"/>
    <n v="12.8"/>
    <s v="Juan"/>
    <x v="1"/>
    <s v="NV"/>
  </r>
  <r>
    <n v="1103"/>
    <n v="2877"/>
    <s v="Net"/>
    <n v="11.4"/>
    <n v="16.3"/>
    <n v="4.9000000000000004"/>
    <n v="0.49000000000000005"/>
    <s v="Juan"/>
    <x v="1"/>
    <s v="AZ"/>
  </r>
  <r>
    <n v="1104"/>
    <n v="2877"/>
    <s v="Net"/>
    <n v="11.4"/>
    <n v="16.3"/>
    <n v="4.9000000000000004"/>
    <n v="0.49000000000000005"/>
    <s v="Doug"/>
    <x v="2"/>
    <s v="NV"/>
  </r>
  <r>
    <n v="1105"/>
    <n v="2499"/>
    <s v="8 ft Hose"/>
    <n v="6.2"/>
    <n v="9.1999999999999993"/>
    <n v="2.9999999999999991"/>
    <n v="0.29999999999999993"/>
    <s v="Juan"/>
    <x v="1"/>
    <s v="AZ"/>
  </r>
  <r>
    <n v="1106"/>
    <n v="9822"/>
    <s v="Pool Cover"/>
    <n v="58.3"/>
    <n v="98.4"/>
    <n v="40.100000000000009"/>
    <n v="8.0200000000000014"/>
    <s v="Juan"/>
    <x v="1"/>
    <s v="CA"/>
  </r>
  <r>
    <n v="1107"/>
    <n v="1109"/>
    <s v="Chlorine Test Kit"/>
    <n v="3"/>
    <n v="8"/>
    <n v="5"/>
    <n v="0.5"/>
    <s v="Hellen"/>
    <x v="3"/>
    <s v="NM"/>
  </r>
  <r>
    <n v="1108"/>
    <n v="9822"/>
    <s v="Pool Cover"/>
    <n v="58.3"/>
    <n v="98.4"/>
    <n v="40.100000000000009"/>
    <n v="8.0200000000000014"/>
    <s v="Doug"/>
    <x v="2"/>
    <s v="NV"/>
  </r>
  <r>
    <n v="1109"/>
    <n v="8722"/>
    <s v="Water Pump"/>
    <n v="344"/>
    <n v="502"/>
    <n v="158"/>
    <n v="31.6"/>
    <s v="Juan"/>
    <x v="1"/>
    <s v="CA"/>
  </r>
  <r>
    <n v="1110"/>
    <n v="8722"/>
    <s v="Water Pump"/>
    <n v="344"/>
    <n v="502"/>
    <n v="158"/>
    <n v="31.6"/>
    <s v="Hellen"/>
    <x v="3"/>
    <s v="NV"/>
  </r>
  <r>
    <n v="1111"/>
    <n v="6622"/>
    <s v="5 Gal Chlorine"/>
    <n v="42"/>
    <n v="77"/>
    <n v="35"/>
    <n v="7"/>
    <s v="Hellen"/>
    <x v="3"/>
    <s v="CA"/>
  </r>
  <r>
    <n v="1112"/>
    <n v="6622"/>
    <s v="5 Gal Chlorine"/>
    <n v="42"/>
    <n v="77"/>
    <n v="35"/>
    <n v="7"/>
    <s v="Doug"/>
    <x v="2"/>
    <s v="AZ"/>
  </r>
  <r>
    <n v="1113"/>
    <n v="9822"/>
    <s v="Pool Cover"/>
    <n v="58.3"/>
    <n v="98.4"/>
    <n v="40.100000000000009"/>
    <n v="8.0200000000000014"/>
    <s v="Chalie"/>
    <x v="0"/>
    <s v="CA"/>
  </r>
  <r>
    <n v="1114"/>
    <n v="2242"/>
    <s v="AutoVac"/>
    <n v="60"/>
    <n v="124"/>
    <n v="64"/>
    <n v="12.8"/>
    <s v="Juan"/>
    <x v="1"/>
    <s v="AZ"/>
  </r>
  <r>
    <n v="1115"/>
    <n v="8722"/>
    <s v="Water Pump"/>
    <n v="344"/>
    <n v="502"/>
    <n v="158"/>
    <n v="31.6"/>
    <s v="Chalie"/>
    <x v="0"/>
    <s v="AZ"/>
  </r>
  <r>
    <n v="1116"/>
    <n v="6622"/>
    <s v="5 Gal Chlorine"/>
    <n v="42"/>
    <n v="77"/>
    <n v="35"/>
    <n v="7"/>
    <s v="Doug"/>
    <x v="2"/>
    <s v="NV"/>
  </r>
  <r>
    <n v="1117"/>
    <n v="8722"/>
    <s v="Water Pump"/>
    <n v="344"/>
    <n v="502"/>
    <n v="158"/>
    <n v="31.6"/>
    <s v="Hellen"/>
    <x v="3"/>
    <s v="NM"/>
  </r>
  <r>
    <n v="1118"/>
    <n v="9822"/>
    <s v="Pool Cover"/>
    <n v="58.3"/>
    <n v="98.4"/>
    <n v="40.100000000000009"/>
    <n v="8.0200000000000014"/>
    <s v="Juan"/>
    <x v="1"/>
    <s v="CA"/>
  </r>
  <r>
    <n v="1119"/>
    <n v="2242"/>
    <s v="AutoVac"/>
    <n v="60"/>
    <n v="124"/>
    <n v="64"/>
    <n v="12.8"/>
    <s v="Chalie"/>
    <x v="0"/>
    <s v="UT"/>
  </r>
  <r>
    <n v="1120"/>
    <n v="2242"/>
    <s v="AutoVac"/>
    <n v="60"/>
    <n v="124"/>
    <n v="64"/>
    <n v="12.8"/>
    <s v="Doug"/>
    <x v="2"/>
    <s v="CA"/>
  </r>
  <r>
    <n v="1121"/>
    <n v="4421"/>
    <s v="Skimmer"/>
    <n v="45"/>
    <n v="87"/>
    <n v="42"/>
    <n v="8.4"/>
    <s v="Doug"/>
    <x v="2"/>
    <s v="NV"/>
  </r>
  <r>
    <n v="1122"/>
    <n v="8722"/>
    <s v="Water Pump"/>
    <n v="344"/>
    <n v="502"/>
    <n v="158"/>
    <n v="31.6"/>
    <s v="Doug"/>
    <x v="2"/>
    <s v="AZ"/>
  </r>
  <r>
    <n v="1123"/>
    <n v="9822"/>
    <s v="Pool Cover"/>
    <n v="58.3"/>
    <n v="98.4"/>
    <n v="40.100000000000009"/>
    <n v="8.0200000000000014"/>
    <s v="Doug"/>
    <x v="2"/>
    <s v="NV"/>
  </r>
  <r>
    <n v="1124"/>
    <n v="4421"/>
    <s v="Skimmer"/>
    <n v="45"/>
    <n v="87"/>
    <n v="42"/>
    <n v="8.4"/>
    <s v="Doug"/>
    <x v="2"/>
    <s v="AZ"/>
  </r>
  <r>
    <n v="1125"/>
    <n v="2242"/>
    <s v="AutoVac"/>
    <n v="60"/>
    <n v="124"/>
    <n v="64"/>
    <n v="12.8"/>
    <s v="Doug"/>
    <x v="2"/>
    <s v="CA"/>
  </r>
  <r>
    <n v="1126"/>
    <n v="9212"/>
    <s v="1 Gal Muratic Acid"/>
    <n v="4"/>
    <n v="7"/>
    <n v="3"/>
    <n v="0.30000000000000004"/>
    <s v="Doug"/>
    <x v="2"/>
    <s v="NM"/>
  </r>
  <r>
    <n v="1127"/>
    <n v="8722"/>
    <s v="Water Pump"/>
    <n v="344"/>
    <n v="502"/>
    <n v="158"/>
    <n v="31.6"/>
    <s v="Chalie"/>
    <x v="0"/>
    <s v="NV"/>
  </r>
  <r>
    <n v="1128"/>
    <n v="6622"/>
    <s v="5 Gal Chlorine"/>
    <n v="42"/>
    <n v="77"/>
    <n v="35"/>
    <n v="7"/>
    <s v="Juan"/>
    <x v="1"/>
    <s v="CA"/>
  </r>
  <r>
    <n v="1129"/>
    <n v="9822"/>
    <s v="Pool Cover"/>
    <n v="58.3"/>
    <n v="98.4"/>
    <n v="40.100000000000009"/>
    <n v="8.0200000000000014"/>
    <s v="Hellen"/>
    <x v="3"/>
    <s v="NV"/>
  </r>
  <r>
    <n v="1130"/>
    <n v="4421"/>
    <s v="Skimmer"/>
    <n v="45"/>
    <n v="87"/>
    <n v="42"/>
    <n v="8.4"/>
    <s v="Hellen"/>
    <x v="3"/>
    <s v="CA"/>
  </r>
  <r>
    <n v="1131"/>
    <n v="9212"/>
    <s v="1 Gal Muratic Acid"/>
    <n v="4"/>
    <n v="7"/>
    <n v="3"/>
    <n v="0.30000000000000004"/>
    <s v="Hellen"/>
    <x v="3"/>
    <s v="AZ"/>
  </r>
  <r>
    <n v="1132"/>
    <n v="9212"/>
    <s v="1 Gal Muratic Acid"/>
    <n v="4"/>
    <n v="7"/>
    <n v="3"/>
    <n v="0.30000000000000004"/>
    <s v="Hellen"/>
    <x v="3"/>
    <s v="CA"/>
  </r>
  <r>
    <n v="1133"/>
    <n v="9822"/>
    <s v="Pool Cover"/>
    <n v="58.3"/>
    <n v="98.4"/>
    <n v="40.100000000000009"/>
    <n v="8.0200000000000014"/>
    <s v="Chalie"/>
    <x v="0"/>
    <s v="AZ"/>
  </r>
  <r>
    <n v="1134"/>
    <n v="9822"/>
    <s v="Pool Cover"/>
    <n v="58.3"/>
    <n v="98.4"/>
    <n v="40.100000000000009"/>
    <n v="8.0200000000000014"/>
    <s v="Doug"/>
    <x v="2"/>
    <s v="AZ"/>
  </r>
  <r>
    <n v="1135"/>
    <n v="8722"/>
    <s v="Water Pump"/>
    <n v="344"/>
    <n v="502"/>
    <n v="158"/>
    <n v="31.6"/>
    <s v="Chalie"/>
    <x v="0"/>
    <s v="NV"/>
  </r>
  <r>
    <n v="1136"/>
    <n v="2242"/>
    <s v="AutoVac"/>
    <n v="60"/>
    <n v="124"/>
    <n v="64"/>
    <n v="12.8"/>
    <s v="Doug"/>
    <x v="2"/>
    <s v="NM"/>
  </r>
  <r>
    <n v="1137"/>
    <n v="9822"/>
    <s v="Pool Cover"/>
    <n v="58.3"/>
    <n v="98.4"/>
    <n v="40.100000000000009"/>
    <n v="8.0200000000000014"/>
    <s v="Juan"/>
    <x v="1"/>
    <s v="CA"/>
  </r>
  <r>
    <n v="1138"/>
    <n v="8722"/>
    <s v="Water Pump"/>
    <n v="344"/>
    <n v="502"/>
    <n v="158"/>
    <n v="31.6"/>
    <s v="Chalie"/>
    <x v="0"/>
    <s v="UT"/>
  </r>
  <r>
    <n v="1139"/>
    <n v="4421"/>
    <s v="Skimmer"/>
    <n v="45"/>
    <n v="87"/>
    <n v="42"/>
    <n v="8.4"/>
    <s v="Doug"/>
    <x v="2"/>
    <s v="CA"/>
  </r>
  <r>
    <n v="1140"/>
    <n v="4421"/>
    <s v="Skimmer"/>
    <n v="45"/>
    <n v="87"/>
    <n v="42"/>
    <n v="8.4"/>
    <s v="Juan"/>
    <x v="1"/>
    <s v="NV"/>
  </r>
  <r>
    <n v="1141"/>
    <n v="9212"/>
    <s v="1 Gal Muratic Acid"/>
    <n v="4"/>
    <n v="7"/>
    <n v="3"/>
    <n v="0.30000000000000004"/>
    <s v="Juan"/>
    <x v="1"/>
    <s v="AZ"/>
  </r>
  <r>
    <n v="1142"/>
    <n v="2242"/>
    <s v="AutoVac"/>
    <n v="60"/>
    <n v="124"/>
    <n v="64"/>
    <n v="12.8"/>
    <s v="Juan"/>
    <x v="1"/>
    <s v="NV"/>
  </r>
  <r>
    <n v="1143"/>
    <n v="9822"/>
    <s v="Pool Cover"/>
    <n v="58.3"/>
    <n v="98.4"/>
    <n v="40.100000000000009"/>
    <n v="8.0200000000000014"/>
    <s v="Hellen"/>
    <x v="3"/>
    <s v="AZ"/>
  </r>
  <r>
    <n v="1144"/>
    <n v="2242"/>
    <s v="AutoVac"/>
    <n v="60"/>
    <n v="124"/>
    <n v="64"/>
    <n v="12.8"/>
    <s v="Hellen"/>
    <x v="3"/>
    <s v="CA"/>
  </r>
  <r>
    <n v="1145"/>
    <n v="4421"/>
    <s v="Skimmer"/>
    <n v="45"/>
    <n v="87"/>
    <n v="42"/>
    <n v="8.4"/>
    <s v="Hellen"/>
    <x v="3"/>
    <s v="NM"/>
  </r>
  <r>
    <n v="1146"/>
    <n v="8722"/>
    <s v="Water Pump"/>
    <n v="344"/>
    <n v="502"/>
    <n v="158"/>
    <n v="31.6"/>
    <s v="Hellen"/>
    <x v="3"/>
    <s v="NV"/>
  </r>
  <r>
    <n v="1147"/>
    <n v="9822"/>
    <s v="Pool Cover"/>
    <n v="58.3"/>
    <n v="98.4"/>
    <n v="40.100000000000009"/>
    <n v="8.0200000000000014"/>
    <s v="Chalie"/>
    <x v="0"/>
    <s v="CA"/>
  </r>
  <r>
    <n v="1148"/>
    <n v="9212"/>
    <s v="1 Gal Muratic Acid"/>
    <n v="4"/>
    <n v="7"/>
    <n v="3"/>
    <n v="0.30000000000000004"/>
    <s v="Doug"/>
    <x v="2"/>
    <s v="AZ"/>
  </r>
  <r>
    <n v="1149"/>
    <n v="8722"/>
    <s v="Water Pump"/>
    <n v="344"/>
    <n v="502"/>
    <n v="158"/>
    <n v="31.6"/>
    <s v="Chalie"/>
    <x v="0"/>
    <s v="AZ"/>
  </r>
  <r>
    <n v="1150"/>
    <n v="2242"/>
    <s v="AutoVac"/>
    <n v="60"/>
    <n v="124"/>
    <n v="64"/>
    <n v="12.8"/>
    <s v="Doug"/>
    <x v="2"/>
    <s v="UT"/>
  </r>
  <r>
    <n v="1151"/>
    <n v="2242"/>
    <s v="AutoVac"/>
    <n v="60"/>
    <n v="124"/>
    <n v="64"/>
    <n v="12.8"/>
    <s v="Juan"/>
    <x v="1"/>
    <s v="CA"/>
  </r>
  <r>
    <n v="1152"/>
    <n v="4421"/>
    <s v="Skimmer"/>
    <n v="45"/>
    <n v="87"/>
    <n v="42"/>
    <n v="8.4"/>
    <s v="Chalie"/>
    <x v="0"/>
    <s v="NV"/>
  </r>
  <r>
    <n v="1153"/>
    <n v="8722"/>
    <s v="Water Pump"/>
    <n v="344"/>
    <n v="502"/>
    <n v="158"/>
    <n v="31.6"/>
    <s v="Doug"/>
    <x v="2"/>
    <s v="AZ"/>
  </r>
  <r>
    <n v="1154"/>
    <n v="9822"/>
    <s v="Pool Cover"/>
    <n v="58.3"/>
    <n v="98.4"/>
    <n v="40.100000000000009"/>
    <n v="8.0200000000000014"/>
    <s v="Juan"/>
    <x v="1"/>
    <s v="NV"/>
  </r>
  <r>
    <n v="1155"/>
    <n v="4421"/>
    <s v="Skimmer"/>
    <n v="45"/>
    <n v="87"/>
    <n v="42"/>
    <n v="8.4"/>
    <s v="Doug"/>
    <x v="2"/>
    <s v="AZ"/>
  </r>
  <r>
    <n v="1156"/>
    <n v="2242"/>
    <s v="AutoVac"/>
    <n v="60"/>
    <n v="124"/>
    <n v="64"/>
    <n v="12.8"/>
    <s v="Doug"/>
    <x v="2"/>
    <s v="CA"/>
  </r>
  <r>
    <n v="1157"/>
    <n v="9212"/>
    <s v="1 Gal Muratic Acid"/>
    <n v="4"/>
    <n v="7"/>
    <n v="3"/>
    <n v="0.30000000000000004"/>
    <s v="Doug"/>
    <x v="2"/>
    <s v="NM"/>
  </r>
  <r>
    <n v="1158"/>
    <n v="8722"/>
    <s v="Water Pump"/>
    <n v="344"/>
    <n v="502"/>
    <n v="158"/>
    <n v="31.6"/>
    <s v="Chalie"/>
    <x v="0"/>
    <s v="NV"/>
  </r>
  <r>
    <n v="1159"/>
    <n v="6622"/>
    <s v="5 Gal Chlorine"/>
    <n v="42"/>
    <n v="77"/>
    <n v="35"/>
    <n v="7"/>
    <s v="Doug"/>
    <x v="2"/>
    <s v="CA"/>
  </r>
  <r>
    <n v="1160"/>
    <n v="9822"/>
    <s v="Pool Cover"/>
    <n v="58.3"/>
    <n v="98.4"/>
    <n v="40.100000000000009"/>
    <n v="8.0200000000000014"/>
    <s v="Hellen"/>
    <x v="3"/>
    <s v="NV"/>
  </r>
  <r>
    <n v="1161"/>
    <n v="4421"/>
    <s v="Skimmer"/>
    <n v="45"/>
    <n v="87"/>
    <n v="42"/>
    <n v="8.4"/>
    <s v="Juan"/>
    <x v="1"/>
    <s v="CA"/>
  </r>
  <r>
    <n v="1162"/>
    <n v="9212"/>
    <s v="1 Gal Muratic Acid"/>
    <n v="4"/>
    <n v="7"/>
    <n v="3"/>
    <n v="0.30000000000000004"/>
    <s v="Chalie"/>
    <x v="0"/>
    <s v="AZ"/>
  </r>
  <r>
    <n v="1163"/>
    <n v="9212"/>
    <s v="1 Gal Muratic Acid"/>
    <n v="4"/>
    <n v="7"/>
    <n v="3"/>
    <n v="0.30000000000000004"/>
    <s v="Doug"/>
    <x v="2"/>
    <s v="CA"/>
  </r>
  <r>
    <n v="1164"/>
    <n v="9822"/>
    <s v="Pool Cover"/>
    <n v="58.3"/>
    <n v="98.4"/>
    <n v="40.100000000000009"/>
    <n v="8.0200000000000014"/>
    <s v="Doug"/>
    <x v="2"/>
    <s v="AZ"/>
  </r>
  <r>
    <n v="1165"/>
    <n v="9822"/>
    <s v="Pool Cover"/>
    <n v="58.3"/>
    <n v="98.4"/>
    <n v="40.100000000000009"/>
    <n v="8.0200000000000014"/>
    <s v="Doug"/>
    <x v="2"/>
    <s v="AZ"/>
  </r>
  <r>
    <n v="1166"/>
    <n v="8722"/>
    <s v="Water Pump"/>
    <n v="344"/>
    <n v="502"/>
    <n v="158"/>
    <n v="31.6"/>
    <s v="Doug"/>
    <x v="2"/>
    <s v="NV"/>
  </r>
  <r>
    <n v="1167"/>
    <n v="2242"/>
    <s v="AutoVac"/>
    <n v="60"/>
    <n v="124"/>
    <n v="64"/>
    <n v="12.8"/>
    <s v="Doug"/>
    <x v="2"/>
    <s v="NM"/>
  </r>
  <r>
    <n v="1168"/>
    <n v="9822"/>
    <s v="Pool Cover"/>
    <n v="58.3"/>
    <n v="98.4"/>
    <n v="40.100000000000009"/>
    <n v="8.0200000000000014"/>
    <s v="Doug"/>
    <x v="2"/>
    <s v="CA"/>
  </r>
  <r>
    <n v="1169"/>
    <n v="8722"/>
    <s v="Water Pump"/>
    <n v="344"/>
    <n v="502"/>
    <n v="158"/>
    <n v="31.6"/>
    <s v="Doug"/>
    <x v="2"/>
    <s v="UT"/>
  </r>
  <r>
    <n v="1170"/>
    <n v="4421"/>
    <s v="Skimmer"/>
    <n v="45"/>
    <n v="87"/>
    <n v="42"/>
    <n v="8.4"/>
    <s v="Chalie"/>
    <x v="0"/>
    <s v="CA"/>
  </r>
  <r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FDA54-B14F-4015-B164-313C024A375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0"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4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"/>
  <sheetViews>
    <sheetView tabSelected="1" topLeftCell="A36" zoomScale="85" zoomScaleNormal="85" workbookViewId="0">
      <selection activeCell="M10" sqref="M10"/>
    </sheetView>
  </sheetViews>
  <sheetFormatPr defaultColWidth="11" defaultRowHeight="15.75"/>
  <cols>
    <col min="2" max="2" width="17.5" bestFit="1" customWidth="1"/>
    <col min="3" max="3" width="11.625" bestFit="1" customWidth="1"/>
    <col min="4" max="4" width="18.375" customWidth="1"/>
    <col min="5" max="5" width="11" style="5"/>
    <col min="6" max="6" width="11.625" style="5" bestFit="1" customWidth="1"/>
    <col min="7" max="7" width="11" style="5"/>
    <col min="8" max="8" width="13.875" style="5" customWidth="1"/>
  </cols>
  <sheetData>
    <row r="1" spans="1:11" s="3" customFormat="1" ht="78.75">
      <c r="A1" s="3" t="s">
        <v>22</v>
      </c>
      <c r="B1" s="3" t="s">
        <v>35</v>
      </c>
      <c r="C1" s="3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4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5">
        <v>58.3</v>
      </c>
      <c r="F2" s="5">
        <v>98.4</v>
      </c>
      <c r="G2" s="5">
        <f>F2-E2</f>
        <v>40.100000000000009</v>
      </c>
      <c r="H2" s="5">
        <f>IF(F2&gt;50,20%*G2,10%*G2)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5">
        <v>11.4</v>
      </c>
      <c r="F3" s="5">
        <v>16.3</v>
      </c>
      <c r="G3" s="5">
        <f t="shared" ref="G3:G9" si="0">F3-E3</f>
        <v>4.9000000000000004</v>
      </c>
      <c r="H3" s="5">
        <f t="shared" ref="H3:H66" si="1">IF(F3&gt;50,20%*G3,10%*G3)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5">
        <v>6.2</v>
      </c>
      <c r="F4" s="5">
        <v>9.1999999999999993</v>
      </c>
      <c r="G4" s="5">
        <f t="shared" si="0"/>
        <v>2.9999999999999991</v>
      </c>
      <c r="H4" s="5">
        <f t="shared" si="1"/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5">
        <v>344</v>
      </c>
      <c r="F5" s="5">
        <v>502</v>
      </c>
      <c r="G5" s="5">
        <f t="shared" si="0"/>
        <v>158</v>
      </c>
      <c r="H5" s="5">
        <f t="shared" si="1"/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5">
        <v>3</v>
      </c>
      <c r="F6" s="5">
        <v>8</v>
      </c>
      <c r="G6" s="5">
        <f t="shared" si="0"/>
        <v>5</v>
      </c>
      <c r="H6" s="5">
        <f t="shared" si="1"/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5">
        <v>58.3</v>
      </c>
      <c r="F7" s="5">
        <v>98.4</v>
      </c>
      <c r="G7" s="5">
        <f t="shared" si="0"/>
        <v>40.100000000000009</v>
      </c>
      <c r="H7" s="5">
        <f t="shared" si="1"/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5">
        <v>3</v>
      </c>
      <c r="F8" s="5">
        <v>8</v>
      </c>
      <c r="G8" s="5">
        <f t="shared" si="0"/>
        <v>5</v>
      </c>
      <c r="H8" s="5">
        <f t="shared" si="1"/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5">
        <v>11.4</v>
      </c>
      <c r="F9" s="5">
        <v>16.3</v>
      </c>
      <c r="G9" s="5">
        <f t="shared" si="0"/>
        <v>4.9000000000000004</v>
      </c>
      <c r="H9" s="5">
        <f t="shared" si="1"/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5">
        <v>3</v>
      </c>
      <c r="F10" s="5">
        <v>8</v>
      </c>
      <c r="G10" s="5">
        <f t="shared" ref="G10:G73" si="2">F10-E10</f>
        <v>5</v>
      </c>
      <c r="H10" s="5">
        <f t="shared" si="1"/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5">
        <v>11.4</v>
      </c>
      <c r="F11" s="5">
        <v>16.3</v>
      </c>
      <c r="G11" s="5">
        <f t="shared" si="2"/>
        <v>4.9000000000000004</v>
      </c>
      <c r="H11" s="5">
        <f t="shared" si="1"/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5">
        <v>11.4</v>
      </c>
      <c r="F12" s="5">
        <v>16.3</v>
      </c>
      <c r="G12" s="5">
        <f t="shared" si="2"/>
        <v>4.9000000000000004</v>
      </c>
      <c r="H12" s="5">
        <f t="shared" si="1"/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5">
        <v>45</v>
      </c>
      <c r="F13" s="5">
        <v>87</v>
      </c>
      <c r="G13" s="5">
        <f t="shared" si="2"/>
        <v>42</v>
      </c>
      <c r="H13" s="5">
        <f t="shared" si="1"/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5">
        <v>4</v>
      </c>
      <c r="F14" s="5">
        <v>7</v>
      </c>
      <c r="G14" s="5">
        <f t="shared" si="2"/>
        <v>3</v>
      </c>
      <c r="H14" s="5">
        <f t="shared" si="1"/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5">
        <v>344</v>
      </c>
      <c r="F15" s="5">
        <v>502</v>
      </c>
      <c r="G15" s="5">
        <f t="shared" si="2"/>
        <v>158</v>
      </c>
      <c r="H15" s="5">
        <f t="shared" si="1"/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5">
        <v>11.4</v>
      </c>
      <c r="F16" s="5">
        <v>16.3</v>
      </c>
      <c r="G16" s="5">
        <f t="shared" si="2"/>
        <v>4.9000000000000004</v>
      </c>
      <c r="H16" s="5">
        <f t="shared" si="1"/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5">
        <v>6.2</v>
      </c>
      <c r="F17" s="5">
        <v>9.1999999999999993</v>
      </c>
      <c r="G17" s="5">
        <f t="shared" si="2"/>
        <v>2.9999999999999991</v>
      </c>
      <c r="H17" s="5">
        <f t="shared" si="1"/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5">
        <v>60</v>
      </c>
      <c r="F18" s="5">
        <v>124</v>
      </c>
      <c r="G18" s="5">
        <f t="shared" si="2"/>
        <v>64</v>
      </c>
      <c r="H18" s="5">
        <f t="shared" si="1"/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5">
        <v>3</v>
      </c>
      <c r="F19" s="5">
        <v>8</v>
      </c>
      <c r="G19" s="5">
        <f t="shared" si="2"/>
        <v>5</v>
      </c>
      <c r="H19" s="5">
        <f t="shared" si="1"/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5">
        <v>6.2</v>
      </c>
      <c r="F20" s="5">
        <v>9.1999999999999993</v>
      </c>
      <c r="G20" s="5">
        <f t="shared" si="2"/>
        <v>2.9999999999999991</v>
      </c>
      <c r="H20" s="5">
        <f t="shared" si="1"/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5">
        <v>6.2</v>
      </c>
      <c r="F21" s="5">
        <v>9.1999999999999993</v>
      </c>
      <c r="G21" s="5">
        <f t="shared" si="2"/>
        <v>2.9999999999999991</v>
      </c>
      <c r="H21" s="5">
        <f t="shared" si="1"/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5">
        <v>3</v>
      </c>
      <c r="F22" s="5">
        <v>8</v>
      </c>
      <c r="G22" s="5">
        <f t="shared" si="2"/>
        <v>5</v>
      </c>
      <c r="H22" s="5">
        <f t="shared" si="1"/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5">
        <v>11.4</v>
      </c>
      <c r="F23" s="5">
        <v>16.3</v>
      </c>
      <c r="G23" s="5">
        <f t="shared" si="2"/>
        <v>4.9000000000000004</v>
      </c>
      <c r="H23" s="5">
        <f t="shared" si="1"/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5">
        <v>3</v>
      </c>
      <c r="F24" s="5">
        <v>8</v>
      </c>
      <c r="G24" s="5">
        <f t="shared" si="2"/>
        <v>5</v>
      </c>
      <c r="H24" s="5">
        <f t="shared" si="1"/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5">
        <v>4</v>
      </c>
      <c r="F25" s="5">
        <v>7</v>
      </c>
      <c r="G25" s="5">
        <f t="shared" si="2"/>
        <v>3</v>
      </c>
      <c r="H25" s="5">
        <f t="shared" si="1"/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5">
        <v>11.4</v>
      </c>
      <c r="F26" s="5">
        <v>16.3</v>
      </c>
      <c r="G26" s="5">
        <f t="shared" si="2"/>
        <v>4.9000000000000004</v>
      </c>
      <c r="H26" s="5">
        <f t="shared" si="1"/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5">
        <v>9</v>
      </c>
      <c r="F27" s="5">
        <v>14</v>
      </c>
      <c r="G27" s="5">
        <f t="shared" si="2"/>
        <v>5</v>
      </c>
      <c r="H27" s="5">
        <f t="shared" si="1"/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5">
        <v>9</v>
      </c>
      <c r="F28" s="5">
        <v>14</v>
      </c>
      <c r="G28" s="5">
        <f t="shared" si="2"/>
        <v>5</v>
      </c>
      <c r="H28" s="5">
        <f t="shared" si="1"/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5">
        <v>344</v>
      </c>
      <c r="F29" s="5">
        <v>502</v>
      </c>
      <c r="G29" s="5">
        <f t="shared" si="2"/>
        <v>158</v>
      </c>
      <c r="H29" s="5">
        <f t="shared" si="1"/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5">
        <v>6.2</v>
      </c>
      <c r="F30" s="5">
        <v>9.1999999999999993</v>
      </c>
      <c r="G30" s="5">
        <f t="shared" si="2"/>
        <v>2.9999999999999991</v>
      </c>
      <c r="H30" s="5">
        <f t="shared" si="1"/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5">
        <v>45</v>
      </c>
      <c r="F31" s="5">
        <v>87</v>
      </c>
      <c r="G31" s="5">
        <f t="shared" si="2"/>
        <v>42</v>
      </c>
      <c r="H31" s="5">
        <f t="shared" si="1"/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5">
        <v>3</v>
      </c>
      <c r="F32" s="5">
        <v>8</v>
      </c>
      <c r="G32" s="5">
        <f t="shared" si="2"/>
        <v>5</v>
      </c>
      <c r="H32" s="5">
        <f t="shared" si="1"/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5">
        <v>11.4</v>
      </c>
      <c r="F33" s="5">
        <v>16.3</v>
      </c>
      <c r="G33" s="5">
        <f t="shared" si="2"/>
        <v>4.9000000000000004</v>
      </c>
      <c r="H33" s="5">
        <f t="shared" si="1"/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5">
        <v>58.3</v>
      </c>
      <c r="F34" s="5">
        <v>98.4</v>
      </c>
      <c r="G34" s="5">
        <f t="shared" si="2"/>
        <v>40.100000000000009</v>
      </c>
      <c r="H34" s="5">
        <f t="shared" si="1"/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5">
        <v>11.4</v>
      </c>
      <c r="F35" s="5">
        <v>16.3</v>
      </c>
      <c r="G35" s="5">
        <f t="shared" si="2"/>
        <v>4.9000000000000004</v>
      </c>
      <c r="H35" s="5">
        <f t="shared" si="1"/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5">
        <v>6.2</v>
      </c>
      <c r="F36" s="5">
        <v>9.1999999999999993</v>
      </c>
      <c r="G36" s="5">
        <f t="shared" si="2"/>
        <v>2.9999999999999991</v>
      </c>
      <c r="H36" s="5">
        <f t="shared" si="1"/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5">
        <v>6.2</v>
      </c>
      <c r="F37" s="5">
        <v>9.1999999999999993</v>
      </c>
      <c r="G37" s="5">
        <f t="shared" si="2"/>
        <v>2.9999999999999991</v>
      </c>
      <c r="H37" s="5">
        <f t="shared" si="1"/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5">
        <v>42</v>
      </c>
      <c r="F38" s="5">
        <v>77</v>
      </c>
      <c r="G38" s="5">
        <f t="shared" si="2"/>
        <v>35</v>
      </c>
      <c r="H38" s="5">
        <f t="shared" si="1"/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5">
        <v>6.2</v>
      </c>
      <c r="F39" s="5">
        <v>9.1999999999999993</v>
      </c>
      <c r="G39" s="5">
        <f t="shared" si="2"/>
        <v>2.9999999999999991</v>
      </c>
      <c r="H39" s="5">
        <f t="shared" si="1"/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5">
        <v>11.4</v>
      </c>
      <c r="F40" s="5">
        <v>16.3</v>
      </c>
      <c r="G40" s="5">
        <f t="shared" si="2"/>
        <v>4.9000000000000004</v>
      </c>
      <c r="H40" s="5">
        <f t="shared" si="1"/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5">
        <v>3</v>
      </c>
      <c r="F41" s="5">
        <v>8</v>
      </c>
      <c r="G41" s="5">
        <f t="shared" si="2"/>
        <v>5</v>
      </c>
      <c r="H41" s="5">
        <f t="shared" si="1"/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5">
        <v>6.2</v>
      </c>
      <c r="F42" s="5">
        <v>9.1999999999999993</v>
      </c>
      <c r="G42" s="5">
        <f t="shared" si="2"/>
        <v>2.9999999999999991</v>
      </c>
      <c r="H42" s="5">
        <f t="shared" si="1"/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5">
        <v>344</v>
      </c>
      <c r="F43" s="5">
        <v>502</v>
      </c>
      <c r="G43" s="5">
        <f t="shared" si="2"/>
        <v>158</v>
      </c>
      <c r="H43" s="5">
        <f t="shared" si="1"/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5">
        <v>60</v>
      </c>
      <c r="F44" s="5">
        <v>124</v>
      </c>
      <c r="G44" s="5">
        <f t="shared" si="2"/>
        <v>64</v>
      </c>
      <c r="H44" s="5">
        <f t="shared" si="1"/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5">
        <v>11.4</v>
      </c>
      <c r="F45" s="5">
        <v>16.3</v>
      </c>
      <c r="G45" s="5">
        <f t="shared" si="2"/>
        <v>4.9000000000000004</v>
      </c>
      <c r="H45" s="5">
        <f t="shared" si="1"/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5">
        <v>344</v>
      </c>
      <c r="F46" s="5">
        <v>502</v>
      </c>
      <c r="G46" s="5">
        <f t="shared" si="2"/>
        <v>158</v>
      </c>
      <c r="H46" s="5">
        <f t="shared" si="1"/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5">
        <v>9</v>
      </c>
      <c r="F47" s="5">
        <v>14</v>
      </c>
      <c r="G47" s="5">
        <f t="shared" si="2"/>
        <v>5</v>
      </c>
      <c r="H47" s="5">
        <f t="shared" si="1"/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5">
        <v>42</v>
      </c>
      <c r="F48" s="5">
        <v>77</v>
      </c>
      <c r="G48" s="5">
        <f t="shared" si="2"/>
        <v>35</v>
      </c>
      <c r="H48" s="5">
        <f t="shared" si="1"/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5">
        <v>344</v>
      </c>
      <c r="F49" s="5">
        <v>502</v>
      </c>
      <c r="G49" s="5">
        <f t="shared" si="2"/>
        <v>158</v>
      </c>
      <c r="H49" s="5">
        <f t="shared" si="1"/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5">
        <v>6.2</v>
      </c>
      <c r="F50" s="5">
        <v>9.1999999999999993</v>
      </c>
      <c r="G50" s="5">
        <f t="shared" si="2"/>
        <v>2.9999999999999991</v>
      </c>
      <c r="H50" s="5">
        <f t="shared" si="1"/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5">
        <v>11.4</v>
      </c>
      <c r="F51" s="5">
        <v>16.3</v>
      </c>
      <c r="G51" s="5">
        <f t="shared" si="2"/>
        <v>4.9000000000000004</v>
      </c>
      <c r="H51" s="5">
        <f t="shared" si="1"/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5">
        <v>9</v>
      </c>
      <c r="F52" s="5">
        <v>14</v>
      </c>
      <c r="G52" s="5">
        <f t="shared" si="2"/>
        <v>5</v>
      </c>
      <c r="H52" s="5">
        <f t="shared" si="1"/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5">
        <v>42</v>
      </c>
      <c r="F53" s="5">
        <v>77</v>
      </c>
      <c r="G53" s="5">
        <f t="shared" si="2"/>
        <v>35</v>
      </c>
      <c r="H53" s="5">
        <f t="shared" si="1"/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5">
        <v>60</v>
      </c>
      <c r="F54" s="5">
        <v>124</v>
      </c>
      <c r="G54" s="5">
        <f t="shared" si="2"/>
        <v>64</v>
      </c>
      <c r="H54" s="5">
        <f t="shared" si="1"/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5">
        <v>45</v>
      </c>
      <c r="F55" s="5">
        <v>87</v>
      </c>
      <c r="G55" s="5">
        <f t="shared" si="2"/>
        <v>42</v>
      </c>
      <c r="H55" s="5">
        <f t="shared" si="1"/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5">
        <v>9</v>
      </c>
      <c r="F56" s="5">
        <v>14</v>
      </c>
      <c r="G56" s="5">
        <f t="shared" si="2"/>
        <v>5</v>
      </c>
      <c r="H56" s="5">
        <f t="shared" si="1"/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5">
        <v>3</v>
      </c>
      <c r="F57" s="5">
        <v>8</v>
      </c>
      <c r="G57" s="5">
        <f t="shared" si="2"/>
        <v>5</v>
      </c>
      <c r="H57" s="5">
        <f t="shared" si="1"/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5">
        <v>6.2</v>
      </c>
      <c r="F58" s="5">
        <v>9.1999999999999993</v>
      </c>
      <c r="G58" s="5">
        <f t="shared" si="2"/>
        <v>2.9999999999999991</v>
      </c>
      <c r="H58" s="5">
        <f t="shared" si="1"/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5">
        <v>9</v>
      </c>
      <c r="F59" s="5">
        <v>14</v>
      </c>
      <c r="G59" s="5">
        <f t="shared" si="2"/>
        <v>5</v>
      </c>
      <c r="H59" s="5">
        <f t="shared" si="1"/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5">
        <v>60</v>
      </c>
      <c r="F60" s="5">
        <v>124</v>
      </c>
      <c r="G60" s="5">
        <f t="shared" si="2"/>
        <v>64</v>
      </c>
      <c r="H60" s="5">
        <f t="shared" si="1"/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5">
        <v>9</v>
      </c>
      <c r="F61" s="5">
        <v>14</v>
      </c>
      <c r="G61" s="5">
        <f t="shared" si="2"/>
        <v>5</v>
      </c>
      <c r="H61" s="5">
        <f t="shared" si="1"/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5">
        <v>3</v>
      </c>
      <c r="F62" s="5">
        <v>8</v>
      </c>
      <c r="G62" s="5">
        <f t="shared" si="2"/>
        <v>5</v>
      </c>
      <c r="H62" s="5">
        <f t="shared" si="1"/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5">
        <v>6.2</v>
      </c>
      <c r="F63" s="5">
        <v>9.1999999999999993</v>
      </c>
      <c r="G63" s="5">
        <f t="shared" si="2"/>
        <v>2.9999999999999991</v>
      </c>
      <c r="H63" s="5">
        <f t="shared" si="1"/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5">
        <v>3</v>
      </c>
      <c r="F64" s="5">
        <v>8</v>
      </c>
      <c r="G64" s="5">
        <f t="shared" si="2"/>
        <v>5</v>
      </c>
      <c r="H64" s="5">
        <f t="shared" si="1"/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5">
        <v>6.2</v>
      </c>
      <c r="F65" s="5">
        <v>9.1999999999999993</v>
      </c>
      <c r="G65" s="5">
        <f t="shared" si="2"/>
        <v>2.9999999999999991</v>
      </c>
      <c r="H65" s="5">
        <f t="shared" si="1"/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5">
        <v>6.2</v>
      </c>
      <c r="F66" s="5">
        <v>9.1999999999999993</v>
      </c>
      <c r="G66" s="5">
        <f t="shared" si="2"/>
        <v>2.9999999999999991</v>
      </c>
      <c r="H66" s="5">
        <f t="shared" si="1"/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5">
        <v>11.4</v>
      </c>
      <c r="F67" s="5">
        <v>16.3</v>
      </c>
      <c r="G67" s="5">
        <f t="shared" si="2"/>
        <v>4.9000000000000004</v>
      </c>
      <c r="H67" s="5">
        <f t="shared" ref="H67:H130" si="3">IF(F67&gt;50,20%*G67,10%*G67)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5">
        <v>11.4</v>
      </c>
      <c r="F68" s="5">
        <v>16.3</v>
      </c>
      <c r="G68" s="5">
        <f t="shared" si="2"/>
        <v>4.9000000000000004</v>
      </c>
      <c r="H68" s="5">
        <f t="shared" si="3"/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5">
        <v>9</v>
      </c>
      <c r="F69" s="5">
        <v>14</v>
      </c>
      <c r="G69" s="5">
        <f t="shared" si="2"/>
        <v>5</v>
      </c>
      <c r="H69" s="5">
        <f t="shared" si="3"/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5">
        <v>3</v>
      </c>
      <c r="F70" s="5">
        <v>8</v>
      </c>
      <c r="G70" s="5">
        <f t="shared" si="2"/>
        <v>5</v>
      </c>
      <c r="H70" s="5">
        <f t="shared" si="3"/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5">
        <v>6.2</v>
      </c>
      <c r="F71" s="5">
        <v>9.1999999999999993</v>
      </c>
      <c r="G71" s="5">
        <f t="shared" si="2"/>
        <v>2.9999999999999991</v>
      </c>
      <c r="H71" s="5">
        <f t="shared" si="3"/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5">
        <v>3</v>
      </c>
      <c r="F72" s="5">
        <v>8</v>
      </c>
      <c r="G72" s="5">
        <f t="shared" si="2"/>
        <v>5</v>
      </c>
      <c r="H72" s="5">
        <f t="shared" si="3"/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5">
        <v>3</v>
      </c>
      <c r="F73" s="5">
        <v>8</v>
      </c>
      <c r="G73" s="5">
        <f t="shared" si="2"/>
        <v>5</v>
      </c>
      <c r="H73" s="5">
        <f t="shared" si="3"/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5">
        <v>42</v>
      </c>
      <c r="F74" s="5">
        <v>77</v>
      </c>
      <c r="G74" s="5">
        <f t="shared" ref="G74:G137" si="4">F74-E74</f>
        <v>35</v>
      </c>
      <c r="H74" s="5">
        <f t="shared" si="3"/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5">
        <v>11.4</v>
      </c>
      <c r="F75" s="5">
        <v>16.3</v>
      </c>
      <c r="G75" s="5">
        <f t="shared" si="4"/>
        <v>4.9000000000000004</v>
      </c>
      <c r="H75" s="5">
        <f t="shared" si="3"/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5">
        <v>3</v>
      </c>
      <c r="F76" s="5">
        <v>8</v>
      </c>
      <c r="G76" s="5">
        <f t="shared" si="4"/>
        <v>5</v>
      </c>
      <c r="H76" s="5">
        <f t="shared" si="3"/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5">
        <v>3</v>
      </c>
      <c r="F77" s="5">
        <v>8</v>
      </c>
      <c r="G77" s="5">
        <f t="shared" si="4"/>
        <v>5</v>
      </c>
      <c r="H77" s="5">
        <f t="shared" si="3"/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5">
        <v>58.3</v>
      </c>
      <c r="F78" s="5">
        <v>98.4</v>
      </c>
      <c r="G78" s="5">
        <f t="shared" si="4"/>
        <v>40.100000000000009</v>
      </c>
      <c r="H78" s="5">
        <f t="shared" si="3"/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5">
        <v>11.4</v>
      </c>
      <c r="F79" s="5">
        <v>16.3</v>
      </c>
      <c r="G79" s="5">
        <f t="shared" si="4"/>
        <v>4.9000000000000004</v>
      </c>
      <c r="H79" s="5">
        <f t="shared" si="3"/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5">
        <v>11.4</v>
      </c>
      <c r="F80" s="5">
        <v>16.3</v>
      </c>
      <c r="G80" s="5">
        <f t="shared" si="4"/>
        <v>4.9000000000000004</v>
      </c>
      <c r="H80" s="5">
        <f t="shared" si="3"/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5">
        <v>45</v>
      </c>
      <c r="F81" s="5">
        <v>87</v>
      </c>
      <c r="G81" s="5">
        <f t="shared" si="4"/>
        <v>42</v>
      </c>
      <c r="H81" s="5">
        <f t="shared" si="3"/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5">
        <v>9</v>
      </c>
      <c r="F82" s="5">
        <v>14</v>
      </c>
      <c r="G82" s="5">
        <f t="shared" si="4"/>
        <v>5</v>
      </c>
      <c r="H82" s="5">
        <f t="shared" si="3"/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5">
        <v>3</v>
      </c>
      <c r="F83" s="5">
        <v>8</v>
      </c>
      <c r="G83" s="5">
        <f t="shared" si="4"/>
        <v>5</v>
      </c>
      <c r="H83" s="5">
        <f t="shared" si="3"/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5">
        <v>3</v>
      </c>
      <c r="F84" s="5">
        <v>8</v>
      </c>
      <c r="G84" s="5">
        <f t="shared" si="4"/>
        <v>5</v>
      </c>
      <c r="H84" s="5">
        <f t="shared" si="3"/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5">
        <v>9</v>
      </c>
      <c r="F85" s="5">
        <v>14</v>
      </c>
      <c r="G85" s="5">
        <f t="shared" si="4"/>
        <v>5</v>
      </c>
      <c r="H85" s="5">
        <f t="shared" si="3"/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5">
        <v>58.3</v>
      </c>
      <c r="F86" s="5">
        <v>98.4</v>
      </c>
      <c r="G86" s="5">
        <f t="shared" si="4"/>
        <v>40.100000000000009</v>
      </c>
      <c r="H86" s="5">
        <f t="shared" si="3"/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5">
        <v>3</v>
      </c>
      <c r="F87" s="5">
        <v>8</v>
      </c>
      <c r="G87" s="5">
        <f t="shared" si="4"/>
        <v>5</v>
      </c>
      <c r="H87" s="5">
        <f t="shared" si="3"/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5">
        <v>6.2</v>
      </c>
      <c r="F88" s="5">
        <v>9.1999999999999993</v>
      </c>
      <c r="G88" s="5">
        <f t="shared" si="4"/>
        <v>2.9999999999999991</v>
      </c>
      <c r="H88" s="5">
        <f t="shared" si="3"/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5">
        <v>6.2</v>
      </c>
      <c r="F89" s="5">
        <v>9.1999999999999993</v>
      </c>
      <c r="G89" s="5">
        <f t="shared" si="4"/>
        <v>2.9999999999999991</v>
      </c>
      <c r="H89" s="5">
        <f t="shared" si="3"/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5">
        <v>9</v>
      </c>
      <c r="F90" s="5">
        <v>14</v>
      </c>
      <c r="G90" s="5">
        <f t="shared" si="4"/>
        <v>5</v>
      </c>
      <c r="H90" s="5">
        <f t="shared" si="3"/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5">
        <v>11.4</v>
      </c>
      <c r="F91" s="5">
        <v>16.3</v>
      </c>
      <c r="G91" s="5">
        <f t="shared" si="4"/>
        <v>4.9000000000000004</v>
      </c>
      <c r="H91" s="5">
        <f t="shared" si="3"/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5">
        <v>11.4</v>
      </c>
      <c r="F92" s="5">
        <v>16.3</v>
      </c>
      <c r="G92" s="5">
        <f t="shared" si="4"/>
        <v>4.9000000000000004</v>
      </c>
      <c r="H92" s="5">
        <f t="shared" si="3"/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5">
        <v>11.4</v>
      </c>
      <c r="F93" s="5">
        <v>16.3</v>
      </c>
      <c r="G93" s="5">
        <f t="shared" si="4"/>
        <v>4.9000000000000004</v>
      </c>
      <c r="H93" s="5">
        <f t="shared" si="3"/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5">
        <v>9</v>
      </c>
      <c r="F94" s="5">
        <v>14</v>
      </c>
      <c r="G94" s="5">
        <f t="shared" si="4"/>
        <v>5</v>
      </c>
      <c r="H94" s="5">
        <f t="shared" si="3"/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5">
        <v>9</v>
      </c>
      <c r="F95" s="5">
        <v>14</v>
      </c>
      <c r="G95" s="5">
        <f t="shared" si="4"/>
        <v>5</v>
      </c>
      <c r="H95" s="5">
        <f t="shared" si="3"/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5">
        <v>6.2</v>
      </c>
      <c r="F96" s="5">
        <v>9.1999999999999993</v>
      </c>
      <c r="G96" s="5">
        <f t="shared" si="4"/>
        <v>2.9999999999999991</v>
      </c>
      <c r="H96" s="5">
        <f t="shared" si="3"/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5">
        <v>9</v>
      </c>
      <c r="F97" s="5">
        <v>14</v>
      </c>
      <c r="G97" s="5">
        <f t="shared" si="4"/>
        <v>5</v>
      </c>
      <c r="H97" s="5">
        <f t="shared" si="3"/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5">
        <v>4</v>
      </c>
      <c r="F98" s="5">
        <v>7</v>
      </c>
      <c r="G98" s="5">
        <f t="shared" si="4"/>
        <v>3</v>
      </c>
      <c r="H98" s="5">
        <f t="shared" si="3"/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5">
        <v>11.4</v>
      </c>
      <c r="F99" s="5">
        <v>16.3</v>
      </c>
      <c r="G99" s="5">
        <f t="shared" si="4"/>
        <v>4.9000000000000004</v>
      </c>
      <c r="H99" s="5">
        <f t="shared" si="3"/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5">
        <v>11.4</v>
      </c>
      <c r="F100" s="5">
        <v>16.3</v>
      </c>
      <c r="G100" s="5">
        <f t="shared" si="4"/>
        <v>4.9000000000000004</v>
      </c>
      <c r="H100" s="5">
        <f t="shared" si="3"/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5">
        <v>9</v>
      </c>
      <c r="F101" s="5">
        <v>14</v>
      </c>
      <c r="G101" s="5">
        <f t="shared" si="4"/>
        <v>5</v>
      </c>
      <c r="H101" s="5">
        <f t="shared" si="3"/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5">
        <v>6.2</v>
      </c>
      <c r="F102" s="5">
        <v>9.1999999999999993</v>
      </c>
      <c r="G102" s="5">
        <f t="shared" si="4"/>
        <v>2.9999999999999991</v>
      </c>
      <c r="H102" s="5">
        <f t="shared" si="3"/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5">
        <v>60</v>
      </c>
      <c r="F103" s="5">
        <v>124</v>
      </c>
      <c r="G103" s="5">
        <f t="shared" si="4"/>
        <v>64</v>
      </c>
      <c r="H103" s="5">
        <f t="shared" si="3"/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5">
        <v>11.4</v>
      </c>
      <c r="F104" s="5">
        <v>16.3</v>
      </c>
      <c r="G104" s="5">
        <f t="shared" si="4"/>
        <v>4.9000000000000004</v>
      </c>
      <c r="H104" s="5">
        <f t="shared" si="3"/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5">
        <v>11.4</v>
      </c>
      <c r="F105" s="5">
        <v>16.3</v>
      </c>
      <c r="G105" s="5">
        <f t="shared" si="4"/>
        <v>4.9000000000000004</v>
      </c>
      <c r="H105" s="5">
        <f t="shared" si="3"/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5">
        <v>6.2</v>
      </c>
      <c r="F106" s="5">
        <v>9.1999999999999993</v>
      </c>
      <c r="G106" s="5">
        <f t="shared" si="4"/>
        <v>2.9999999999999991</v>
      </c>
      <c r="H106" s="5">
        <f t="shared" si="3"/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5">
        <v>58.3</v>
      </c>
      <c r="F107" s="5">
        <v>98.4</v>
      </c>
      <c r="G107" s="5">
        <f t="shared" si="4"/>
        <v>40.100000000000009</v>
      </c>
      <c r="H107" s="5">
        <f t="shared" si="3"/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5">
        <v>3</v>
      </c>
      <c r="F108" s="5">
        <v>8</v>
      </c>
      <c r="G108" s="5">
        <f t="shared" si="4"/>
        <v>5</v>
      </c>
      <c r="H108" s="5">
        <f t="shared" si="3"/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5">
        <v>58.3</v>
      </c>
      <c r="F109" s="5">
        <v>98.4</v>
      </c>
      <c r="G109" s="5">
        <f t="shared" si="4"/>
        <v>40.100000000000009</v>
      </c>
      <c r="H109" s="5">
        <f t="shared" si="3"/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5">
        <v>344</v>
      </c>
      <c r="F110" s="5">
        <v>502</v>
      </c>
      <c r="G110" s="5">
        <f t="shared" si="4"/>
        <v>158</v>
      </c>
      <c r="H110" s="5">
        <f t="shared" si="3"/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5">
        <v>344</v>
      </c>
      <c r="F111" s="5">
        <v>502</v>
      </c>
      <c r="G111" s="5">
        <f t="shared" si="4"/>
        <v>158</v>
      </c>
      <c r="H111" s="5">
        <f t="shared" si="3"/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5">
        <v>42</v>
      </c>
      <c r="F112" s="5">
        <v>77</v>
      </c>
      <c r="G112" s="5">
        <f t="shared" si="4"/>
        <v>35</v>
      </c>
      <c r="H112" s="5">
        <f t="shared" si="3"/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5">
        <v>42</v>
      </c>
      <c r="F113" s="5">
        <v>77</v>
      </c>
      <c r="G113" s="5">
        <f t="shared" si="4"/>
        <v>35</v>
      </c>
      <c r="H113" s="5">
        <f t="shared" si="3"/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5">
        <v>58.3</v>
      </c>
      <c r="F114" s="5">
        <v>98.4</v>
      </c>
      <c r="G114" s="5">
        <f t="shared" si="4"/>
        <v>40.100000000000009</v>
      </c>
      <c r="H114" s="5">
        <f t="shared" si="3"/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5">
        <v>60</v>
      </c>
      <c r="F115" s="5">
        <v>124</v>
      </c>
      <c r="G115" s="5">
        <f t="shared" si="4"/>
        <v>64</v>
      </c>
      <c r="H115" s="5">
        <f t="shared" si="3"/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5">
        <v>344</v>
      </c>
      <c r="F116" s="5">
        <v>502</v>
      </c>
      <c r="G116" s="5">
        <f t="shared" si="4"/>
        <v>158</v>
      </c>
      <c r="H116" s="5">
        <f t="shared" si="3"/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5">
        <v>42</v>
      </c>
      <c r="F117" s="5">
        <v>77</v>
      </c>
      <c r="G117" s="5">
        <f t="shared" si="4"/>
        <v>35</v>
      </c>
      <c r="H117" s="5">
        <f t="shared" si="3"/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5">
        <v>344</v>
      </c>
      <c r="F118" s="5">
        <v>502</v>
      </c>
      <c r="G118" s="5">
        <f t="shared" si="4"/>
        <v>158</v>
      </c>
      <c r="H118" s="5">
        <f t="shared" si="3"/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5">
        <v>58.3</v>
      </c>
      <c r="F119" s="5">
        <v>98.4</v>
      </c>
      <c r="G119" s="5">
        <f t="shared" si="4"/>
        <v>40.100000000000009</v>
      </c>
      <c r="H119" s="5">
        <f t="shared" si="3"/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5">
        <v>60</v>
      </c>
      <c r="F120" s="5">
        <v>124</v>
      </c>
      <c r="G120" s="5">
        <f t="shared" si="4"/>
        <v>64</v>
      </c>
      <c r="H120" s="5">
        <f t="shared" si="3"/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5">
        <v>60</v>
      </c>
      <c r="F121" s="5">
        <v>124</v>
      </c>
      <c r="G121" s="5">
        <f t="shared" si="4"/>
        <v>64</v>
      </c>
      <c r="H121" s="5">
        <f t="shared" si="3"/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5">
        <v>45</v>
      </c>
      <c r="F122" s="5">
        <v>87</v>
      </c>
      <c r="G122" s="5">
        <f t="shared" si="4"/>
        <v>42</v>
      </c>
      <c r="H122" s="5">
        <f t="shared" si="3"/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5">
        <v>344</v>
      </c>
      <c r="F123" s="5">
        <v>502</v>
      </c>
      <c r="G123" s="5">
        <f t="shared" si="4"/>
        <v>158</v>
      </c>
      <c r="H123" s="5">
        <f t="shared" si="3"/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5">
        <v>58.3</v>
      </c>
      <c r="F124" s="5">
        <v>98.4</v>
      </c>
      <c r="G124" s="5">
        <f t="shared" si="4"/>
        <v>40.100000000000009</v>
      </c>
      <c r="H124" s="5">
        <f t="shared" si="3"/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5">
        <v>45</v>
      </c>
      <c r="F125" s="5">
        <v>87</v>
      </c>
      <c r="G125" s="5">
        <f t="shared" si="4"/>
        <v>42</v>
      </c>
      <c r="H125" s="5">
        <f t="shared" si="3"/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5">
        <v>60</v>
      </c>
      <c r="F126" s="5">
        <v>124</v>
      </c>
      <c r="G126" s="5">
        <f t="shared" si="4"/>
        <v>64</v>
      </c>
      <c r="H126" s="5">
        <f t="shared" si="3"/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5">
        <v>4</v>
      </c>
      <c r="F127" s="5">
        <v>7</v>
      </c>
      <c r="G127" s="5">
        <f t="shared" si="4"/>
        <v>3</v>
      </c>
      <c r="H127" s="5">
        <f t="shared" si="3"/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5">
        <v>344</v>
      </c>
      <c r="F128" s="5">
        <v>502</v>
      </c>
      <c r="G128" s="5">
        <f t="shared" si="4"/>
        <v>158</v>
      </c>
      <c r="H128" s="5">
        <f t="shared" si="3"/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5">
        <v>42</v>
      </c>
      <c r="F129" s="5">
        <v>77</v>
      </c>
      <c r="G129" s="5">
        <f t="shared" si="4"/>
        <v>35</v>
      </c>
      <c r="H129" s="5">
        <f t="shared" si="3"/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5">
        <v>58.3</v>
      </c>
      <c r="F130" s="5">
        <v>98.4</v>
      </c>
      <c r="G130" s="5">
        <f t="shared" si="4"/>
        <v>40.100000000000009</v>
      </c>
      <c r="H130" s="5">
        <f t="shared" si="3"/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5">
        <v>45</v>
      </c>
      <c r="F131" s="5">
        <v>87</v>
      </c>
      <c r="G131" s="5">
        <f t="shared" si="4"/>
        <v>42</v>
      </c>
      <c r="H131" s="5">
        <f t="shared" ref="H131:H172" si="5">IF(F131&gt;50,20%*G131,10%*G131)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5">
        <v>4</v>
      </c>
      <c r="F132" s="5">
        <v>7</v>
      </c>
      <c r="G132" s="5">
        <f t="shared" si="4"/>
        <v>3</v>
      </c>
      <c r="H132" s="5">
        <f t="shared" si="5"/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5">
        <v>4</v>
      </c>
      <c r="F133" s="5">
        <v>7</v>
      </c>
      <c r="G133" s="5">
        <f t="shared" si="4"/>
        <v>3</v>
      </c>
      <c r="H133" s="5">
        <f t="shared" si="5"/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5">
        <v>58.3</v>
      </c>
      <c r="F134" s="5">
        <v>98.4</v>
      </c>
      <c r="G134" s="5">
        <f t="shared" si="4"/>
        <v>40.100000000000009</v>
      </c>
      <c r="H134" s="5">
        <f t="shared" si="5"/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5">
        <v>58.3</v>
      </c>
      <c r="F135" s="5">
        <v>98.4</v>
      </c>
      <c r="G135" s="5">
        <f t="shared" si="4"/>
        <v>40.100000000000009</v>
      </c>
      <c r="H135" s="5">
        <f t="shared" si="5"/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5">
        <v>344</v>
      </c>
      <c r="F136" s="5">
        <v>502</v>
      </c>
      <c r="G136" s="5">
        <f t="shared" si="4"/>
        <v>158</v>
      </c>
      <c r="H136" s="5">
        <f t="shared" si="5"/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5">
        <v>60</v>
      </c>
      <c r="F137" s="5">
        <v>124</v>
      </c>
      <c r="G137" s="5">
        <f t="shared" si="4"/>
        <v>64</v>
      </c>
      <c r="H137" s="5">
        <f t="shared" si="5"/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5">
        <v>58.3</v>
      </c>
      <c r="F138" s="5">
        <v>98.4</v>
      </c>
      <c r="G138" s="5">
        <f t="shared" ref="G138:G172" si="6">F138-E138</f>
        <v>40.100000000000009</v>
      </c>
      <c r="H138" s="5">
        <f t="shared" si="5"/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5">
        <v>344</v>
      </c>
      <c r="F139" s="5">
        <v>502</v>
      </c>
      <c r="G139" s="5">
        <f t="shared" si="6"/>
        <v>158</v>
      </c>
      <c r="H139" s="5">
        <f t="shared" si="5"/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5">
        <v>45</v>
      </c>
      <c r="F140" s="5">
        <v>87</v>
      </c>
      <c r="G140" s="5">
        <f t="shared" si="6"/>
        <v>42</v>
      </c>
      <c r="H140" s="5">
        <f t="shared" si="5"/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5">
        <v>45</v>
      </c>
      <c r="F141" s="5">
        <v>87</v>
      </c>
      <c r="G141" s="5">
        <f t="shared" si="6"/>
        <v>42</v>
      </c>
      <c r="H141" s="5">
        <f t="shared" si="5"/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5">
        <v>4</v>
      </c>
      <c r="F142" s="5">
        <v>7</v>
      </c>
      <c r="G142" s="5">
        <f t="shared" si="6"/>
        <v>3</v>
      </c>
      <c r="H142" s="5">
        <f t="shared" si="5"/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5">
        <v>60</v>
      </c>
      <c r="F143" s="5">
        <v>124</v>
      </c>
      <c r="G143" s="5">
        <f t="shared" si="6"/>
        <v>64</v>
      </c>
      <c r="H143" s="5">
        <f t="shared" si="5"/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5">
        <v>58.3</v>
      </c>
      <c r="F144" s="5">
        <v>98.4</v>
      </c>
      <c r="G144" s="5">
        <f t="shared" si="6"/>
        <v>40.100000000000009</v>
      </c>
      <c r="H144" s="5">
        <f t="shared" si="5"/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5">
        <v>60</v>
      </c>
      <c r="F145" s="5">
        <v>124</v>
      </c>
      <c r="G145" s="5">
        <f t="shared" si="6"/>
        <v>64</v>
      </c>
      <c r="H145" s="5">
        <f t="shared" si="5"/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5">
        <v>45</v>
      </c>
      <c r="F146" s="5">
        <v>87</v>
      </c>
      <c r="G146" s="5">
        <f t="shared" si="6"/>
        <v>42</v>
      </c>
      <c r="H146" s="5">
        <f t="shared" si="5"/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5">
        <v>344</v>
      </c>
      <c r="F147" s="5">
        <v>502</v>
      </c>
      <c r="G147" s="5">
        <f t="shared" si="6"/>
        <v>158</v>
      </c>
      <c r="H147" s="5">
        <f t="shared" si="5"/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5">
        <v>58.3</v>
      </c>
      <c r="F148" s="5">
        <v>98.4</v>
      </c>
      <c r="G148" s="5">
        <f t="shared" si="6"/>
        <v>40.100000000000009</v>
      </c>
      <c r="H148" s="5">
        <f t="shared" si="5"/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5">
        <v>4</v>
      </c>
      <c r="F149" s="5">
        <v>7</v>
      </c>
      <c r="G149" s="5">
        <f t="shared" si="6"/>
        <v>3</v>
      </c>
      <c r="H149" s="5">
        <f t="shared" si="5"/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5">
        <v>344</v>
      </c>
      <c r="F150" s="5">
        <v>502</v>
      </c>
      <c r="G150" s="5">
        <f t="shared" si="6"/>
        <v>158</v>
      </c>
      <c r="H150" s="5">
        <f t="shared" si="5"/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5">
        <v>60</v>
      </c>
      <c r="F151" s="5">
        <v>124</v>
      </c>
      <c r="G151" s="5">
        <f t="shared" si="6"/>
        <v>64</v>
      </c>
      <c r="H151" s="5">
        <f t="shared" si="5"/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5">
        <v>60</v>
      </c>
      <c r="F152" s="5">
        <v>124</v>
      </c>
      <c r="G152" s="5">
        <f t="shared" si="6"/>
        <v>64</v>
      </c>
      <c r="H152" s="5">
        <f t="shared" si="5"/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5">
        <v>45</v>
      </c>
      <c r="F153" s="5">
        <v>87</v>
      </c>
      <c r="G153" s="5">
        <f t="shared" si="6"/>
        <v>42</v>
      </c>
      <c r="H153" s="5">
        <f t="shared" si="5"/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5">
        <v>344</v>
      </c>
      <c r="F154" s="5">
        <v>502</v>
      </c>
      <c r="G154" s="5">
        <f t="shared" si="6"/>
        <v>158</v>
      </c>
      <c r="H154" s="5">
        <f t="shared" si="5"/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5">
        <v>58.3</v>
      </c>
      <c r="F155" s="5">
        <v>98.4</v>
      </c>
      <c r="G155" s="5">
        <f t="shared" si="6"/>
        <v>40.100000000000009</v>
      </c>
      <c r="H155" s="5">
        <f t="shared" si="5"/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5">
        <v>45</v>
      </c>
      <c r="F156" s="5">
        <v>87</v>
      </c>
      <c r="G156" s="5">
        <f t="shared" si="6"/>
        <v>42</v>
      </c>
      <c r="H156" s="5">
        <f t="shared" si="5"/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5">
        <v>60</v>
      </c>
      <c r="F157" s="5">
        <v>124</v>
      </c>
      <c r="G157" s="5">
        <f t="shared" si="6"/>
        <v>64</v>
      </c>
      <c r="H157" s="5">
        <f t="shared" si="5"/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5">
        <v>4</v>
      </c>
      <c r="F158" s="5">
        <v>7</v>
      </c>
      <c r="G158" s="5">
        <f t="shared" si="6"/>
        <v>3</v>
      </c>
      <c r="H158" s="5">
        <f t="shared" si="5"/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5">
        <v>344</v>
      </c>
      <c r="F159" s="5">
        <v>502</v>
      </c>
      <c r="G159" s="5">
        <f t="shared" si="6"/>
        <v>158</v>
      </c>
      <c r="H159" s="5">
        <f t="shared" si="5"/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5">
        <v>42</v>
      </c>
      <c r="F160" s="5">
        <v>77</v>
      </c>
      <c r="G160" s="5">
        <f t="shared" si="6"/>
        <v>35</v>
      </c>
      <c r="H160" s="5">
        <f t="shared" si="5"/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5">
        <v>58.3</v>
      </c>
      <c r="F161" s="5">
        <v>98.4</v>
      </c>
      <c r="G161" s="5">
        <f t="shared" si="6"/>
        <v>40.100000000000009</v>
      </c>
      <c r="H161" s="5">
        <f t="shared" si="5"/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5">
        <v>45</v>
      </c>
      <c r="F162" s="5">
        <v>87</v>
      </c>
      <c r="G162" s="5">
        <f t="shared" si="6"/>
        <v>42</v>
      </c>
      <c r="H162" s="5">
        <f t="shared" si="5"/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5">
        <v>4</v>
      </c>
      <c r="F163" s="5">
        <v>7</v>
      </c>
      <c r="G163" s="5">
        <f t="shared" si="6"/>
        <v>3</v>
      </c>
      <c r="H163" s="5">
        <f t="shared" si="5"/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5">
        <v>4</v>
      </c>
      <c r="F164" s="5">
        <v>7</v>
      </c>
      <c r="G164" s="5">
        <f t="shared" si="6"/>
        <v>3</v>
      </c>
      <c r="H164" s="5">
        <f t="shared" si="5"/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5">
        <v>58.3</v>
      </c>
      <c r="F165" s="5">
        <v>98.4</v>
      </c>
      <c r="G165" s="5">
        <f t="shared" si="6"/>
        <v>40.100000000000009</v>
      </c>
      <c r="H165" s="5">
        <f t="shared" si="5"/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5">
        <v>58.3</v>
      </c>
      <c r="F166" s="5">
        <v>98.4</v>
      </c>
      <c r="G166" s="5">
        <f t="shared" si="6"/>
        <v>40.100000000000009</v>
      </c>
      <c r="H166" s="5">
        <f t="shared" si="5"/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5">
        <v>344</v>
      </c>
      <c r="F167" s="5">
        <v>502</v>
      </c>
      <c r="G167" s="5">
        <f t="shared" si="6"/>
        <v>158</v>
      </c>
      <c r="H167" s="5">
        <f t="shared" si="5"/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5">
        <v>60</v>
      </c>
      <c r="F168" s="5">
        <v>124</v>
      </c>
      <c r="G168" s="5">
        <f t="shared" si="6"/>
        <v>64</v>
      </c>
      <c r="H168" s="5">
        <f t="shared" si="5"/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5">
        <v>58.3</v>
      </c>
      <c r="F169" s="5">
        <v>98.4</v>
      </c>
      <c r="G169" s="5">
        <f t="shared" si="6"/>
        <v>40.100000000000009</v>
      </c>
      <c r="H169" s="5">
        <f t="shared" si="5"/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5">
        <v>344</v>
      </c>
      <c r="F170" s="5">
        <v>502</v>
      </c>
      <c r="G170" s="5">
        <f t="shared" si="6"/>
        <v>158</v>
      </c>
      <c r="H170" s="5">
        <f t="shared" si="5"/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5">
        <v>45</v>
      </c>
      <c r="F171" s="5">
        <v>87</v>
      </c>
      <c r="G171" s="5">
        <f t="shared" si="6"/>
        <v>42</v>
      </c>
      <c r="H171" s="5">
        <f t="shared" si="5"/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5">
        <v>45</v>
      </c>
      <c r="F172" s="5">
        <v>87</v>
      </c>
      <c r="G172" s="5">
        <f t="shared" si="6"/>
        <v>42</v>
      </c>
      <c r="H172" s="5">
        <f t="shared" si="5"/>
        <v>8.4</v>
      </c>
      <c r="I172" t="s">
        <v>39</v>
      </c>
      <c r="J172" t="s">
        <v>40</v>
      </c>
      <c r="K172" t="s">
        <v>17</v>
      </c>
    </row>
    <row r="175" spans="1:11">
      <c r="B175" t="s">
        <v>47</v>
      </c>
      <c r="F175" s="5">
        <f>SUM(F2:F172)</f>
        <v>17110.599999999995</v>
      </c>
      <c r="G175" s="5">
        <f t="shared" ref="G175:H175" si="7">SUM(G2:G172)</f>
        <v>6356.7000000000025</v>
      </c>
      <c r="H175" s="5">
        <f t="shared" si="7"/>
        <v>1232.7799999999993</v>
      </c>
    </row>
    <row r="176" spans="1:11">
      <c r="B176" t="s">
        <v>48</v>
      </c>
      <c r="F176" s="5">
        <f>SUMIF(F2:F172,"&gt;50")</f>
        <v>16088.399999999994</v>
      </c>
      <c r="G176" s="5">
        <f t="shared" ref="G176:H176" si="8">SUMIF(G2:G172,"&gt;50")</f>
        <v>4184</v>
      </c>
      <c r="H176" s="5">
        <f t="shared" si="8"/>
        <v>0</v>
      </c>
    </row>
    <row r="177" spans="2:8">
      <c r="B177" t="s">
        <v>49</v>
      </c>
      <c r="F177" s="5">
        <f>SUMIF(F2:F172,"&lt;=50")</f>
        <v>1022.1999999999997</v>
      </c>
      <c r="G177" s="5">
        <f t="shared" ref="G177:H177" si="9">SUMIF(G2:G172,"&lt;=50")</f>
        <v>2172.6999999999985</v>
      </c>
      <c r="H177" s="5">
        <f t="shared" si="9"/>
        <v>1232.7799999999993</v>
      </c>
    </row>
  </sheetData>
  <dataConsolidate topLabels="1">
    <dataRefs count="1">
      <dataRef ref="A2:G59" sheet="Sales Database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09A3-01C8-48D2-A050-524161B3C091}">
  <dimension ref="A3:B8"/>
  <sheetViews>
    <sheetView workbookViewId="0">
      <selection activeCell="J18" sqref="J18"/>
    </sheetView>
  </sheetViews>
  <sheetFormatPr defaultRowHeight="15.75"/>
  <cols>
    <col min="1" max="1" width="12.125" bestFit="1" customWidth="1"/>
    <col min="2" max="2" width="14.875" style="5" bestFit="1" customWidth="1"/>
  </cols>
  <sheetData>
    <row r="3" spans="1:2">
      <c r="A3" s="6" t="s">
        <v>51</v>
      </c>
      <c r="B3" s="5" t="s">
        <v>50</v>
      </c>
    </row>
    <row r="4" spans="1:2">
      <c r="A4" s="7" t="s">
        <v>38</v>
      </c>
      <c r="B4" s="5">
        <v>6003.5</v>
      </c>
    </row>
    <row r="5" spans="1:2">
      <c r="A5" s="7" t="s">
        <v>40</v>
      </c>
      <c r="B5" s="5">
        <v>2410.7000000000003</v>
      </c>
    </row>
    <row r="6" spans="1:2">
      <c r="A6" s="7" t="s">
        <v>44</v>
      </c>
      <c r="B6" s="5">
        <v>3035.3</v>
      </c>
    </row>
    <row r="7" spans="1:2">
      <c r="A7" s="7" t="s">
        <v>42</v>
      </c>
      <c r="B7" s="5">
        <v>5661.0999999999985</v>
      </c>
    </row>
    <row r="8" spans="1:2">
      <c r="A8" s="7" t="s">
        <v>52</v>
      </c>
      <c r="B8" s="5">
        <v>17110.599999999999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Database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Jacinta Mukami</cp:lastModifiedBy>
  <dcterms:created xsi:type="dcterms:W3CDTF">2014-06-11T22:14:31Z</dcterms:created>
  <dcterms:modified xsi:type="dcterms:W3CDTF">2024-06-02T10:29:54Z</dcterms:modified>
</cp:coreProperties>
</file>