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13_ncr:1_{7783E41C-172D-41C8-8DED-3C5465F49052}" xr6:coauthVersionLast="36" xr6:coauthVersionMax="47" xr10:uidLastSave="{00000000-0000-0000-0000-000000000000}"/>
  <bookViews>
    <workbookView xWindow="0" yWindow="0" windowWidth="19200" windowHeight="6350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Advanced'!$I$14:$J$20</definedName>
    <definedName name="Montana">'Vlookup Advanced'!$L$14:$M$20</definedName>
    <definedName name="Paseo">'Vlookup Advanced'!$F$14:$G$20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28" i="2"/>
  <c r="H32" i="2"/>
  <c r="H29" i="2"/>
  <c r="H30" i="2"/>
  <c r="H31" i="2"/>
  <c r="H33" i="2"/>
  <c r="H34" i="2"/>
  <c r="H35" i="2"/>
  <c r="H36" i="2"/>
  <c r="H37" i="2"/>
  <c r="H28" i="2"/>
  <c r="C10" i="2"/>
  <c r="C9" i="2"/>
  <c r="C8" i="2"/>
  <c r="C7" i="2"/>
  <c r="D20" i="2"/>
  <c r="D19" i="2"/>
  <c r="D21" i="2"/>
  <c r="D17" i="2"/>
  <c r="D22" i="2"/>
  <c r="D18" i="2"/>
  <c r="D16" i="2"/>
  <c r="C6" i="2" l="1"/>
  <c r="E11" i="4"/>
  <c r="E10" i="4"/>
  <c r="D11" i="4"/>
  <c r="D10" i="4"/>
  <c r="E7" i="4"/>
  <c r="D7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</calcChain>
</file>

<file path=xl/sharedStrings.xml><?xml version="1.0" encoding="utf-8"?>
<sst xmlns="http://schemas.openxmlformats.org/spreadsheetml/2006/main" count="126" uniqueCount="47">
  <si>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</si>
  <si>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</si>
  <si>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</si>
  <si>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</si>
  <si>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</si>
  <si>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</si>
  <si>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</si>
  <si>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</si>
  <si>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</si>
  <si>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</si>
  <si>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</si>
  <si>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</si>
  <si>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</si>
  <si>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</si>
  <si>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</si>
  <si>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</si>
  <si>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</si>
  <si>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</si>
  <si>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</si>
  <si>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</si>
  <si>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</si>
  <si>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</si>
  <si>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</si>
  <si>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</si>
  <si>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</si>
  <si>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</si>
  <si>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</si>
  <si>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</si>
  <si>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</si>
  <si>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</si>
  <si>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</si>
  <si>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</si>
  <si>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</si>
  <si>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</si>
  <si>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</si>
  <si>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</si>
  <si>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</si>
  <si>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</si>
  <si>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</si>
  <si>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</si>
  <si>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</si>
  <si>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</si>
  <si>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</si>
  <si>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</si>
  <si>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</si>
  <si>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Helper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</si>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</sst>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0" xfId="0" quotePrefix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4</xdr:row>
      <xdr:rowOff>167640</xdr:rowOff>
    </xdr:from>
    <xdr:to>
      <xdr:col>16</xdr:col>
      <xdr:colOff>503089</xdr:colOff>
      <xdr:row>11</xdr:row>
      <xdr:rowOff>122026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1005840"/>
          <a:ext cx="1950889" cy="1280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L27"/>
  <sheetViews>
    <sheetView tabSelected="1" workbookViewId="0">
      <selection activeCell="I14" sqref="I14"/>
    </sheetView>
  </sheetViews>
  <sheetFormatPr defaultRowHeight="14.5" x14ac:dyDescent="0.35"/>
  <cols>
    <col min="2" max="2" width="14.90625" bestFit="1" customWidth="1"/>
    <col min="3" max="3" width="21.54296875" bestFit="1" customWidth="1"/>
    <col min="4" max="4" width="9.81640625" bestFit="1" customWidth="1"/>
    <col min="5" max="5" width="19.1796875" bestFit="1" customWidth="1"/>
    <col min="6" max="6" width="17.54296875" bestFit="1" customWidth="1"/>
    <col min="7" max="7" width="8.81640625" bestFit="1" customWidth="1"/>
    <col min="8" max="8" width="10.08984375" bestFit="1" customWidth="1"/>
    <col min="12" max="12" width="17.54296875" bestFit="1" customWidth="1"/>
  </cols>
  <sheetData>
    <row r="2" spans="2:12" ht="15.5" x14ac:dyDescent="0.35">
      <c r="B2" s="9" t="s">
        <v>19</v>
      </c>
    </row>
    <row r="3" spans="2:12" ht="18.5" x14ac:dyDescent="0.45">
      <c r="B3" s="9" t="s">
        <v>20</v>
      </c>
      <c r="G3" s="10"/>
    </row>
    <row r="4" spans="2:12" ht="18.5" x14ac:dyDescent="0.45">
      <c r="B4" s="9" t="s">
        <v>21</v>
      </c>
      <c r="G4" s="10"/>
    </row>
    <row r="5" spans="2:12" ht="18.5" x14ac:dyDescent="0.45">
      <c r="G5" s="10"/>
    </row>
    <row r="6" spans="2:12" x14ac:dyDescent="0.35">
      <c r="B6" s="11" t="s">
        <v>22</v>
      </c>
      <c r="C6" s="11" t="s">
        <v>23</v>
      </c>
      <c r="D6" s="11" t="s">
        <v>24</v>
      </c>
      <c r="E6" s="11" t="s">
        <v>25</v>
      </c>
      <c r="K6" s="1" t="s">
        <v>1</v>
      </c>
      <c r="L6" s="1" t="s">
        <v>30</v>
      </c>
    </row>
    <row r="7" spans="2:12" x14ac:dyDescent="0.35">
      <c r="B7" s="1" t="s">
        <v>34</v>
      </c>
      <c r="C7" s="1" t="s">
        <v>46</v>
      </c>
      <c r="D7" s="5">
        <f>SUMIFS(H14:H27,B14:B27,B7,C14:C27,C7)</f>
        <v>1810800</v>
      </c>
      <c r="E7" s="5">
        <f>COUNTIFS(B14:B27,B7,C14:C27,C7)</f>
        <v>2</v>
      </c>
      <c r="K7" s="1" t="s">
        <v>8</v>
      </c>
      <c r="L7" s="1">
        <v>10</v>
      </c>
    </row>
    <row r="8" spans="2:12" x14ac:dyDescent="0.35">
      <c r="K8" s="1" t="s">
        <v>10</v>
      </c>
      <c r="L8" s="1">
        <v>120</v>
      </c>
    </row>
    <row r="9" spans="2:12" x14ac:dyDescent="0.35">
      <c r="C9" s="1"/>
      <c r="D9" s="1"/>
      <c r="E9" s="11" t="s">
        <v>26</v>
      </c>
      <c r="K9" s="1" t="s">
        <v>4</v>
      </c>
      <c r="L9" s="1">
        <v>260</v>
      </c>
    </row>
    <row r="10" spans="2:12" x14ac:dyDescent="0.35">
      <c r="C10" s="11" t="s">
        <v>27</v>
      </c>
      <c r="D10" s="5">
        <f>MAX(F14:F27)</f>
        <v>260</v>
      </c>
      <c r="E10" s="5" t="str">
        <f>INDEX(D14:D27,MATCH(MAX(F14:F27),F14:F27,0))</f>
        <v>Amarilla</v>
      </c>
      <c r="K10" s="1" t="s">
        <v>16</v>
      </c>
      <c r="L10" s="1">
        <v>5</v>
      </c>
    </row>
    <row r="11" spans="2:12" x14ac:dyDescent="0.35">
      <c r="C11" s="11" t="s">
        <v>28</v>
      </c>
      <c r="D11" s="5">
        <f>MIN(F14:F27)</f>
        <v>5</v>
      </c>
      <c r="E11" s="5" t="str">
        <f>INDEX(D15:D28,MATCH(MIN(F15:F28),F15:F28,0))</f>
        <v>Montana</v>
      </c>
      <c r="K11" s="1" t="s">
        <v>41</v>
      </c>
      <c r="L11" s="1">
        <v>250</v>
      </c>
    </row>
    <row r="13" spans="2:12" x14ac:dyDescent="0.35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12" x14ac:dyDescent="0.35">
      <c r="B14" s="1" t="s">
        <v>34</v>
      </c>
      <c r="C14" s="1" t="s">
        <v>35</v>
      </c>
      <c r="D14" s="1" t="s">
        <v>8</v>
      </c>
      <c r="E14" s="1">
        <v>2851</v>
      </c>
      <c r="F14" s="5">
        <f>VLOOKUP($D14,$K$6:$L$11,2,FALSE)</f>
        <v>10</v>
      </c>
      <c r="G14" s="1">
        <v>350</v>
      </c>
      <c r="H14" s="5">
        <f>E14*G14</f>
        <v>997850</v>
      </c>
      <c r="I14" s="5">
        <f>H14-(F14*G14)</f>
        <v>994350</v>
      </c>
    </row>
    <row r="15" spans="2:12" x14ac:dyDescent="0.35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VLOOKUP($D15,$K$6:$L$11,2,FALSE)</f>
        <v>10</v>
      </c>
      <c r="G15" s="1">
        <v>300</v>
      </c>
      <c r="H15" s="5">
        <f t="shared" ref="H15:H27" si="1">E15*G15</f>
        <v>1048500</v>
      </c>
      <c r="I15" s="5">
        <f t="shared" ref="I15:I27" si="2">H15-(F15*G15)</f>
        <v>1045500</v>
      </c>
    </row>
    <row r="16" spans="2:12" x14ac:dyDescent="0.35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10</v>
      </c>
      <c r="G16" s="1">
        <v>350</v>
      </c>
      <c r="H16" s="5">
        <f t="shared" si="1"/>
        <v>921200</v>
      </c>
      <c r="I16" s="5">
        <f t="shared" si="2"/>
        <v>917700</v>
      </c>
    </row>
    <row r="17" spans="2:9" x14ac:dyDescent="0.35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120</v>
      </c>
      <c r="G17" s="1">
        <v>350</v>
      </c>
      <c r="H17" s="5">
        <f t="shared" si="1"/>
        <v>921200</v>
      </c>
      <c r="I17" s="5">
        <f t="shared" si="2"/>
        <v>879200</v>
      </c>
    </row>
    <row r="18" spans="2:9" x14ac:dyDescent="0.35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120</v>
      </c>
      <c r="G18" s="1">
        <v>300</v>
      </c>
      <c r="H18" s="5">
        <f t="shared" si="1"/>
        <v>772200</v>
      </c>
      <c r="I18" s="5">
        <f t="shared" si="2"/>
        <v>736200</v>
      </c>
    </row>
    <row r="19" spans="2:9" x14ac:dyDescent="0.35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10</v>
      </c>
      <c r="G19" s="1">
        <v>350</v>
      </c>
      <c r="H19" s="5">
        <f t="shared" si="1"/>
        <v>752850</v>
      </c>
      <c r="I19" s="5">
        <f t="shared" si="2"/>
        <v>749350</v>
      </c>
    </row>
    <row r="20" spans="2:9" x14ac:dyDescent="0.35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260</v>
      </c>
      <c r="G20" s="1">
        <v>300</v>
      </c>
      <c r="H20" s="5">
        <f t="shared" si="1"/>
        <v>742500</v>
      </c>
      <c r="I20" s="5">
        <f t="shared" si="2"/>
        <v>664500</v>
      </c>
    </row>
    <row r="21" spans="2:9" x14ac:dyDescent="0.35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5</v>
      </c>
      <c r="G21" s="1">
        <v>350</v>
      </c>
      <c r="H21" s="5">
        <f t="shared" si="1"/>
        <v>779625</v>
      </c>
      <c r="I21" s="5">
        <f t="shared" si="2"/>
        <v>777875</v>
      </c>
    </row>
    <row r="22" spans="2:9" x14ac:dyDescent="0.35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250</v>
      </c>
      <c r="G22" s="1">
        <v>300</v>
      </c>
      <c r="H22" s="5">
        <f t="shared" si="1"/>
        <v>762300</v>
      </c>
      <c r="I22" s="5">
        <f t="shared" si="2"/>
        <v>687300</v>
      </c>
    </row>
    <row r="23" spans="2:9" x14ac:dyDescent="0.35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120</v>
      </c>
      <c r="G23" s="1">
        <v>300</v>
      </c>
      <c r="H23" s="5">
        <f t="shared" si="1"/>
        <v>760800</v>
      </c>
      <c r="I23" s="5">
        <f t="shared" si="2"/>
        <v>724800</v>
      </c>
    </row>
    <row r="24" spans="2:9" x14ac:dyDescent="0.35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10</v>
      </c>
      <c r="G24" s="1">
        <v>350</v>
      </c>
      <c r="H24" s="5">
        <f t="shared" si="1"/>
        <v>702450</v>
      </c>
      <c r="I24" s="5">
        <f t="shared" si="2"/>
        <v>698950</v>
      </c>
    </row>
    <row r="25" spans="2:9" x14ac:dyDescent="0.35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120</v>
      </c>
      <c r="G25" s="1">
        <v>300</v>
      </c>
      <c r="H25" s="5">
        <f t="shared" si="1"/>
        <v>738000</v>
      </c>
      <c r="I25" s="5">
        <f t="shared" si="2"/>
        <v>702000</v>
      </c>
    </row>
    <row r="26" spans="2:9" x14ac:dyDescent="0.35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5</v>
      </c>
      <c r="G26" s="1">
        <v>300</v>
      </c>
      <c r="H26" s="5">
        <f t="shared" si="1"/>
        <v>1140750</v>
      </c>
      <c r="I26" s="5">
        <f t="shared" si="2"/>
        <v>1139250</v>
      </c>
    </row>
    <row r="27" spans="2:9" x14ac:dyDescent="0.35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120</v>
      </c>
      <c r="G27" s="1">
        <v>300</v>
      </c>
      <c r="H27" s="5">
        <f t="shared" si="1"/>
        <v>1138050</v>
      </c>
      <c r="I27" s="5">
        <f t="shared" si="2"/>
        <v>1102050</v>
      </c>
    </row>
  </sheetData>
  <dataValidations count="2">
    <dataValidation type="list" allowBlank="1" showInputMessage="1" showErrorMessage="1" sqref="B7" xr:uid="{68E9AA63-EDC9-41B4-9DC3-B0E6A0F0B8DA}">
      <formula1>"Government,Midmarket,Channel Partners,Enterprise,Small Business"</formula1>
    </dataValidation>
    <dataValidation type="list" allowBlank="1" showInputMessage="1" showErrorMessage="1" sqref="C7" xr:uid="{BCF169CE-CDA3-491C-8DC9-A2A9E8576CC1}">
      <formula1>"Mexico,United States Of America,Canada,France,Germany"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zoomScale="123" workbookViewId="0">
      <selection activeCell="C28" sqref="C28"/>
    </sheetView>
  </sheetViews>
  <sheetFormatPr defaultRowHeight="14.5" x14ac:dyDescent="0.35"/>
  <cols>
    <col min="2" max="2" width="33.1796875" bestFit="1" customWidth="1"/>
    <col min="3" max="3" width="12.81640625" bestFit="1" customWidth="1"/>
    <col min="6" max="6" width="9.6328125" bestFit="1" customWidth="1"/>
    <col min="7" max="7" width="12.81640625" bestFit="1" customWidth="1"/>
    <col min="8" max="8" width="13.54296875" bestFit="1" customWidth="1"/>
    <col min="9" max="9" width="12.81640625" bestFit="1" customWidth="1"/>
  </cols>
  <sheetData>
    <row r="3" spans="2:13" x14ac:dyDescent="0.35">
      <c r="B3" s="2" t="s">
        <v>0</v>
      </c>
    </row>
    <row r="4" spans="2:13" x14ac:dyDescent="0.35">
      <c r="B4" s="2"/>
    </row>
    <row r="5" spans="2:13" x14ac:dyDescent="0.35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5">
      <c r="B6" s="1" t="s">
        <v>3</v>
      </c>
      <c r="C6" s="1">
        <f>VLOOKUP(TRIM(LEFT(B6,SEARCH(" ",B6,1)-1)),$F$5:$G$10,2,0)</f>
        <v>2574</v>
      </c>
      <c r="F6" s="1" t="s">
        <v>4</v>
      </c>
      <c r="G6" s="1">
        <v>2475</v>
      </c>
    </row>
    <row r="7" spans="2:13" x14ac:dyDescent="0.35">
      <c r="B7" s="1" t="s">
        <v>5</v>
      </c>
      <c r="C7" s="1">
        <f t="shared" ref="C7:C10" si="0">VLOOKUP(TRIM(LEFT(B7,SEARCH(" ",B7,1)-1)),$F$5:$G$10,2,0)</f>
        <v>2151</v>
      </c>
      <c r="F7" s="1" t="s">
        <v>16</v>
      </c>
      <c r="G7" s="1">
        <v>2227.5</v>
      </c>
    </row>
    <row r="8" spans="2:13" x14ac:dyDescent="0.35">
      <c r="B8" s="1" t="s">
        <v>7</v>
      </c>
      <c r="C8" s="1">
        <f t="shared" si="0"/>
        <v>2475</v>
      </c>
      <c r="F8" s="1" t="s">
        <v>8</v>
      </c>
      <c r="G8" s="1">
        <v>2151</v>
      </c>
    </row>
    <row r="9" spans="2:13" x14ac:dyDescent="0.35">
      <c r="B9" s="1" t="s">
        <v>9</v>
      </c>
      <c r="C9" s="1">
        <f t="shared" si="0"/>
        <v>2227.5</v>
      </c>
      <c r="F9" s="1" t="s">
        <v>10</v>
      </c>
      <c r="G9" s="1">
        <v>2574</v>
      </c>
    </row>
    <row r="10" spans="2:13" x14ac:dyDescent="0.35">
      <c r="B10" s="1" t="s">
        <v>11</v>
      </c>
      <c r="C10" s="1">
        <f t="shared" si="0"/>
        <v>2541</v>
      </c>
      <c r="F10" s="1" t="s">
        <v>41</v>
      </c>
      <c r="G10" s="1">
        <v>2541</v>
      </c>
      <c r="I10" s="12"/>
    </row>
    <row r="12" spans="2:13" s="4" customFormat="1" x14ac:dyDescent="0.35"/>
    <row r="13" spans="2:13" x14ac:dyDescent="0.35">
      <c r="B13" s="2" t="s">
        <v>13</v>
      </c>
    </row>
    <row r="14" spans="2:13" x14ac:dyDescent="0.35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5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5">
      <c r="B16" s="1" t="s">
        <v>8</v>
      </c>
      <c r="C16" s="1">
        <v>1655.08</v>
      </c>
      <c r="D16" s="13">
        <f ca="1">VLOOKUP(C16,INDIRECT(B16),2,TRUE)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5">
      <c r="B17" s="1" t="s">
        <v>4</v>
      </c>
      <c r="C17" s="1">
        <v>1822.59</v>
      </c>
      <c r="D17" s="13">
        <f t="shared" ref="D17:D22" ca="1" si="1">VLOOKUP($C17,INDIRECT($B17),2,TRUE)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5">
      <c r="B18" s="1" t="s">
        <v>4</v>
      </c>
      <c r="C18" s="1">
        <v>1730.54</v>
      </c>
      <c r="D18" s="13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5">
      <c r="B19" s="1" t="s">
        <v>6</v>
      </c>
      <c r="C19" s="1">
        <v>1685.6</v>
      </c>
      <c r="D19" s="13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5">
      <c r="B20" s="1" t="s">
        <v>8</v>
      </c>
      <c r="C20" s="1">
        <v>1685.6</v>
      </c>
      <c r="D20" s="13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5">
      <c r="B21" s="1" t="s">
        <v>16</v>
      </c>
      <c r="C21" s="1">
        <v>1763.8600000000001</v>
      </c>
      <c r="D21" s="13">
        <f t="shared" ca="1" si="1"/>
        <v>7.0000000000000007E-2</v>
      </c>
    </row>
    <row r="22" spans="2:13" x14ac:dyDescent="0.35">
      <c r="B22" s="1" t="s">
        <v>8</v>
      </c>
      <c r="C22" s="1">
        <v>2293.1999999999998</v>
      </c>
      <c r="D22" s="13">
        <f t="shared" ca="1" si="1"/>
        <v>0.15</v>
      </c>
    </row>
    <row r="24" spans="2:13" s="4" customFormat="1" x14ac:dyDescent="0.35"/>
    <row r="25" spans="2:13" x14ac:dyDescent="0.35">
      <c r="B25" s="2" t="s">
        <v>17</v>
      </c>
    </row>
    <row r="27" spans="2:13" x14ac:dyDescent="0.35">
      <c r="B27" s="3" t="s">
        <v>1</v>
      </c>
      <c r="C27" s="3" t="s">
        <v>2</v>
      </c>
      <c r="F27" s="3" t="s">
        <v>1</v>
      </c>
      <c r="G27" s="3" t="s">
        <v>18</v>
      </c>
      <c r="H27" s="3" t="s">
        <v>45</v>
      </c>
      <c r="I27" s="3" t="s">
        <v>2</v>
      </c>
    </row>
    <row r="28" spans="2:13" x14ac:dyDescent="0.35">
      <c r="B28" s="1" t="s">
        <v>3</v>
      </c>
      <c r="C28" s="1">
        <f>VLOOKUP($B28,$H$28:$I$37,2,FALSE)</f>
        <v>2574</v>
      </c>
      <c r="F28" s="1" t="s">
        <v>8</v>
      </c>
      <c r="G28" s="8">
        <v>895</v>
      </c>
      <c r="H28" s="8" t="str">
        <f>F28&amp;" - "&amp;G28</f>
        <v>Paseo - 895</v>
      </c>
      <c r="I28" s="1">
        <v>2151</v>
      </c>
    </row>
    <row r="29" spans="2:13" x14ac:dyDescent="0.35">
      <c r="B29" s="1" t="s">
        <v>5</v>
      </c>
      <c r="C29" s="1">
        <f t="shared" ref="C29:C32" si="2">VLOOKUP($B29,$H$28:$I$37,2,FALSE)</f>
        <v>2151</v>
      </c>
      <c r="F29" s="1" t="s">
        <v>16</v>
      </c>
      <c r="G29" s="8">
        <v>125</v>
      </c>
      <c r="H29" s="8" t="str">
        <f t="shared" ref="H29:H37" si="3">F29&amp;" - "&amp;G29</f>
        <v>Montana - 125</v>
      </c>
      <c r="I29" s="1">
        <v>2227.5</v>
      </c>
    </row>
    <row r="30" spans="2:13" x14ac:dyDescent="0.35">
      <c r="B30" s="1" t="s">
        <v>7</v>
      </c>
      <c r="C30" s="1">
        <f t="shared" si="2"/>
        <v>2475</v>
      </c>
      <c r="F30" s="1" t="s">
        <v>4</v>
      </c>
      <c r="G30" s="8">
        <v>145</v>
      </c>
      <c r="H30" s="8" t="str">
        <f t="shared" si="3"/>
        <v>Amarilla - 145</v>
      </c>
      <c r="I30" s="1">
        <v>2475</v>
      </c>
    </row>
    <row r="31" spans="2:13" x14ac:dyDescent="0.35">
      <c r="B31" s="1" t="s">
        <v>9</v>
      </c>
      <c r="C31" s="1">
        <f t="shared" si="2"/>
        <v>2227.5</v>
      </c>
      <c r="F31" s="1" t="s">
        <v>6</v>
      </c>
      <c r="G31" s="8">
        <v>848</v>
      </c>
      <c r="H31" s="8" t="str">
        <f t="shared" si="3"/>
        <v>Montana  - 848</v>
      </c>
      <c r="I31" s="8">
        <v>2537.25</v>
      </c>
    </row>
    <row r="32" spans="2:13" x14ac:dyDescent="0.35">
      <c r="B32" s="1" t="s">
        <v>11</v>
      </c>
      <c r="C32" s="1">
        <f t="shared" si="2"/>
        <v>2541</v>
      </c>
      <c r="F32" s="1" t="s">
        <v>41</v>
      </c>
      <c r="G32" s="8">
        <v>777</v>
      </c>
      <c r="H32" s="8" t="str">
        <f>F32&amp;" - "&amp;G32</f>
        <v>VTT - 777</v>
      </c>
      <c r="I32" s="1">
        <v>2541</v>
      </c>
    </row>
    <row r="33" spans="6:9" x14ac:dyDescent="0.35">
      <c r="F33" s="1" t="s">
        <v>10</v>
      </c>
      <c r="G33" s="8">
        <v>235</v>
      </c>
      <c r="H33" s="8" t="str">
        <f t="shared" si="3"/>
        <v>Velo - 235</v>
      </c>
      <c r="I33" s="1">
        <v>2574</v>
      </c>
    </row>
    <row r="34" spans="6:9" x14ac:dyDescent="0.35">
      <c r="F34" s="1" t="s">
        <v>8</v>
      </c>
      <c r="G34" s="8">
        <v>985</v>
      </c>
      <c r="H34" s="8" t="str">
        <f t="shared" si="3"/>
        <v>Paseo - 985</v>
      </c>
      <c r="I34" s="8">
        <v>2585.1</v>
      </c>
    </row>
    <row r="35" spans="6:9" x14ac:dyDescent="0.35">
      <c r="F35" s="1" t="s">
        <v>10</v>
      </c>
      <c r="G35" s="8">
        <v>1122</v>
      </c>
      <c r="H35" s="8" t="str">
        <f t="shared" si="3"/>
        <v>Velo - 1122</v>
      </c>
      <c r="I35" s="8">
        <v>2632.95</v>
      </c>
    </row>
    <row r="36" spans="6:9" x14ac:dyDescent="0.35">
      <c r="F36" s="1" t="s">
        <v>12</v>
      </c>
      <c r="G36" s="8">
        <v>1260</v>
      </c>
      <c r="H36" s="8" t="str">
        <f t="shared" si="3"/>
        <v>VTT  - 1260</v>
      </c>
      <c r="I36" s="8">
        <v>2680.8</v>
      </c>
    </row>
    <row r="37" spans="6:9" x14ac:dyDescent="0.35">
      <c r="F37" s="1" t="s">
        <v>4</v>
      </c>
      <c r="G37" s="8">
        <v>1397</v>
      </c>
      <c r="H37" s="8" t="str">
        <f t="shared" si="3"/>
        <v>Amarilla - 1397</v>
      </c>
      <c r="I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2022-07-27T07:17:57Z</dcterms:created>
  <dcterms:modified xsi:type="dcterms:W3CDTF">2023-06-26T14:29:51Z</dcterms:modified>
</cp:coreProperties>
</file>