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ukherjee/Documents/GitHub/2020_PTR_steroidogenesis_paper/data/accessories/"/>
    </mc:Choice>
  </mc:AlternateContent>
  <xr:revisionPtr revIDLastSave="0" documentId="13_ncr:1_{98F41346-D2BF-0A4C-AC32-94AD6E6CF746}" xr6:coauthVersionLast="45" xr6:coauthVersionMax="46" xr10:uidLastSave="{00000000-0000-0000-0000-000000000000}"/>
  <bookViews>
    <workbookView xWindow="480" yWindow="520" windowWidth="27920" windowHeight="16000" xr2:uid="{1C48723F-7A8D-1546-B01E-B8941E961016}"/>
  </bookViews>
  <sheets>
    <sheet name="Summary" sheetId="1" r:id="rId1"/>
    <sheet name="Adapters" sheetId="2" r:id="rId2"/>
  </sheet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84" i="1" l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D183" i="1"/>
  <c r="AB183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S201" i="1"/>
  <c r="S202" i="1"/>
  <c r="S203" i="1"/>
  <c r="S204" i="1"/>
  <c r="S205" i="1"/>
  <c r="S206" i="1"/>
  <c r="S207" i="1"/>
  <c r="S208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Z175" i="1"/>
  <c r="Z176" i="1"/>
  <c r="Z177" i="1"/>
  <c r="Z178" i="1"/>
  <c r="Z179" i="1"/>
  <c r="Z180" i="1"/>
  <c r="Z181" i="1"/>
  <c r="Z182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S179" i="1"/>
  <c r="S180" i="1"/>
  <c r="S181" i="1"/>
  <c r="S182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5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60" i="1"/>
  <c r="R161" i="1"/>
  <c r="R162" i="1"/>
  <c r="R163" i="1"/>
  <c r="R164" i="1"/>
  <c r="R165" i="1"/>
  <c r="R166" i="1"/>
  <c r="R167" i="1"/>
  <c r="R168" i="1"/>
  <c r="R169" i="1"/>
  <c r="R159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35" i="1" l="1"/>
  <c r="AD136" i="1"/>
  <c r="AD137" i="1"/>
  <c r="AD138" i="1"/>
  <c r="AD139" i="1"/>
  <c r="AD140" i="1"/>
  <c r="AD141" i="1"/>
  <c r="AD142" i="1"/>
  <c r="AD143" i="1"/>
  <c r="AD144" i="1"/>
  <c r="AD145" i="1"/>
  <c r="AD146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S136" i="1"/>
  <c r="S137" i="1"/>
  <c r="S138" i="1"/>
  <c r="S139" i="1"/>
  <c r="S140" i="1"/>
  <c r="S141" i="1"/>
  <c r="S142" i="1"/>
  <c r="S143" i="1"/>
  <c r="S144" i="1"/>
  <c r="S145" i="1"/>
  <c r="S146" i="1"/>
  <c r="S135" i="1"/>
  <c r="R144" i="1"/>
  <c r="R145" i="1"/>
  <c r="R146" i="1"/>
  <c r="R136" i="1"/>
  <c r="R137" i="1"/>
  <c r="R138" i="1"/>
  <c r="R139" i="1"/>
  <c r="R140" i="1"/>
  <c r="R141" i="1"/>
  <c r="R142" i="1"/>
  <c r="R143" i="1"/>
  <c r="R135" i="1"/>
  <c r="R121" i="1"/>
  <c r="AD126" i="1" l="1"/>
  <c r="AD127" i="1"/>
  <c r="AD128" i="1"/>
  <c r="AD129" i="1"/>
  <c r="AD130" i="1"/>
  <c r="AD131" i="1"/>
  <c r="AD132" i="1"/>
  <c r="AD133" i="1"/>
  <c r="AD134" i="1"/>
  <c r="AB129" i="1"/>
  <c r="AB130" i="1"/>
  <c r="AB131" i="1"/>
  <c r="AB132" i="1"/>
  <c r="AB133" i="1"/>
  <c r="AB134" i="1"/>
  <c r="Z132" i="1"/>
  <c r="Z133" i="1"/>
  <c r="Z134" i="1"/>
  <c r="Z129" i="1" l="1"/>
  <c r="Z130" i="1"/>
  <c r="Z131" i="1"/>
  <c r="AB126" i="1" l="1"/>
  <c r="AB127" i="1"/>
  <c r="AB128" i="1"/>
  <c r="Z126" i="1" l="1"/>
  <c r="Z127" i="1"/>
  <c r="Z128" i="1"/>
  <c r="AD122" i="1" l="1"/>
  <c r="AD123" i="1"/>
  <c r="AD124" i="1"/>
  <c r="AD125" i="1"/>
  <c r="AB122" i="1"/>
  <c r="AB123" i="1"/>
  <c r="AB124" i="1"/>
  <c r="AB125" i="1"/>
  <c r="Z122" i="1"/>
  <c r="Z123" i="1"/>
  <c r="Z124" i="1"/>
  <c r="Z125" i="1"/>
  <c r="R3" i="1" l="1"/>
  <c r="AB110" i="1" l="1"/>
  <c r="AB111" i="1"/>
  <c r="AB112" i="1"/>
  <c r="AB113" i="1"/>
  <c r="AB114" i="1"/>
  <c r="AB115" i="1"/>
  <c r="AB116" i="1"/>
  <c r="AB117" i="1"/>
  <c r="AB118" i="1"/>
  <c r="AB119" i="1"/>
  <c r="AB120" i="1"/>
  <c r="AB121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Z110" i="1" l="1"/>
  <c r="Z111" i="1"/>
  <c r="Z112" i="1"/>
  <c r="Z113" i="1"/>
  <c r="Z114" i="1"/>
  <c r="Z115" i="1"/>
  <c r="Z116" i="1"/>
  <c r="Z117" i="1"/>
  <c r="Z118" i="1"/>
  <c r="Z119" i="1"/>
  <c r="Z120" i="1"/>
  <c r="Z121" i="1"/>
  <c r="S110" i="1" l="1"/>
  <c r="S111" i="1"/>
  <c r="S112" i="1"/>
  <c r="S113" i="1"/>
  <c r="S114" i="1"/>
  <c r="S115" i="1"/>
  <c r="S116" i="1"/>
  <c r="S117" i="1"/>
  <c r="S118" i="1"/>
  <c r="S119" i="1"/>
  <c r="S120" i="1"/>
  <c r="S121" i="1"/>
  <c r="R110" i="1"/>
  <c r="R111" i="1"/>
  <c r="R112" i="1"/>
  <c r="R113" i="1"/>
  <c r="R114" i="1"/>
  <c r="R115" i="1"/>
  <c r="R116" i="1"/>
  <c r="R117" i="1"/>
  <c r="R118" i="1"/>
  <c r="R119" i="1"/>
  <c r="R120" i="1"/>
  <c r="AD89" i="1" l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S89" i="1" l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AB85" i="1" l="1"/>
  <c r="AB86" i="1"/>
  <c r="AB87" i="1"/>
  <c r="AB88" i="1"/>
  <c r="AD84" i="1"/>
  <c r="AD85" i="1"/>
  <c r="AD86" i="1"/>
  <c r="AD87" i="1"/>
  <c r="AD88" i="1"/>
  <c r="AB84" i="1"/>
  <c r="AD83" i="1"/>
  <c r="AB83" i="1"/>
  <c r="AD82" i="1"/>
  <c r="AB82" i="1"/>
  <c r="AD81" i="1"/>
  <c r="AB81" i="1"/>
  <c r="AD80" i="1"/>
  <c r="AB80" i="1"/>
  <c r="AD79" i="1"/>
  <c r="AB79" i="1"/>
  <c r="AD78" i="1"/>
  <c r="AB78" i="1"/>
  <c r="AD77" i="1"/>
  <c r="AB77" i="1"/>
  <c r="AD76" i="1"/>
  <c r="AB76" i="1"/>
  <c r="AD75" i="1"/>
  <c r="AB75" i="1"/>
  <c r="AD74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AD55" i="1" l="1"/>
  <c r="AD56" i="1"/>
  <c r="AD57" i="1"/>
  <c r="AD58" i="1"/>
  <c r="AD59" i="1"/>
  <c r="AD60" i="1"/>
  <c r="AD61" i="1"/>
  <c r="AD62" i="1"/>
  <c r="AD63" i="1"/>
  <c r="AD64" i="1"/>
  <c r="AB55" i="1"/>
  <c r="AB56" i="1"/>
  <c r="AB57" i="1"/>
  <c r="AB58" i="1"/>
  <c r="AB59" i="1"/>
  <c r="AB60" i="1"/>
  <c r="AB61" i="1"/>
  <c r="AB62" i="1"/>
  <c r="AB63" i="1"/>
  <c r="AB64" i="1"/>
  <c r="Z55" i="1"/>
  <c r="Z56" i="1"/>
  <c r="Z57" i="1"/>
  <c r="Z58" i="1"/>
  <c r="Z59" i="1"/>
  <c r="Z60" i="1"/>
  <c r="Z61" i="1"/>
  <c r="Z62" i="1"/>
  <c r="Z63" i="1"/>
  <c r="Z64" i="1"/>
  <c r="S55" i="1"/>
  <c r="S56" i="1"/>
  <c r="S57" i="1"/>
  <c r="S58" i="1"/>
  <c r="S59" i="1"/>
  <c r="S60" i="1"/>
  <c r="S61" i="1"/>
  <c r="S62" i="1"/>
  <c r="S63" i="1"/>
  <c r="S64" i="1"/>
  <c r="R55" i="1"/>
  <c r="R56" i="1"/>
  <c r="R57" i="1"/>
  <c r="R58" i="1"/>
  <c r="R59" i="1"/>
  <c r="R60" i="1"/>
  <c r="R61" i="1"/>
  <c r="R62" i="1"/>
  <c r="R63" i="1"/>
  <c r="R64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AD3" i="1"/>
  <c r="AD30" i="1"/>
  <c r="AB30" i="1"/>
  <c r="Z30" i="1"/>
  <c r="AD29" i="1"/>
  <c r="AB29" i="1"/>
  <c r="Z29" i="1"/>
  <c r="S30" i="1"/>
  <c r="S29" i="1"/>
  <c r="R30" i="1"/>
  <c r="R29" i="1"/>
  <c r="AD28" i="1"/>
  <c r="AB28" i="1"/>
  <c r="AD27" i="1"/>
  <c r="AB27" i="1"/>
  <c r="Z28" i="1"/>
  <c r="Z27" i="1"/>
  <c r="H4" i="2"/>
  <c r="H5" i="2"/>
  <c r="H6" i="2"/>
  <c r="H7" i="2"/>
  <c r="H8" i="2"/>
  <c r="H9" i="2"/>
  <c r="H10" i="2"/>
  <c r="H11" i="2"/>
  <c r="H12" i="2"/>
  <c r="M4" i="2"/>
  <c r="M5" i="2"/>
  <c r="M6" i="2"/>
  <c r="M7" i="2"/>
  <c r="M8" i="2"/>
  <c r="M9" i="2"/>
  <c r="M10" i="2"/>
  <c r="M11" i="2"/>
  <c r="M12" i="2"/>
  <c r="M3" i="2"/>
  <c r="H3" i="2"/>
  <c r="AD26" i="1"/>
  <c r="AB26" i="1"/>
  <c r="AD25" i="1"/>
  <c r="AB25" i="1"/>
  <c r="Z26" i="1"/>
  <c r="Z25" i="1"/>
  <c r="S25" i="1"/>
  <c r="S26" i="1"/>
  <c r="R25" i="1"/>
  <c r="R26" i="1"/>
  <c r="AD15" i="1"/>
  <c r="AD16" i="1"/>
  <c r="AD17" i="1"/>
  <c r="AD18" i="1"/>
  <c r="AD19" i="1"/>
  <c r="AD20" i="1"/>
  <c r="AD21" i="1"/>
  <c r="AD22" i="1"/>
  <c r="AD23" i="1"/>
  <c r="AD24" i="1"/>
  <c r="AB15" i="1"/>
  <c r="AB16" i="1"/>
  <c r="AB17" i="1"/>
  <c r="AB18" i="1"/>
  <c r="AB19" i="1"/>
  <c r="AB20" i="1"/>
  <c r="AB21" i="1"/>
  <c r="AB22" i="1"/>
  <c r="AB23" i="1"/>
  <c r="AB24" i="1"/>
  <c r="Z24" i="1"/>
  <c r="Z23" i="1"/>
  <c r="Z22" i="1"/>
  <c r="Z21" i="1"/>
  <c r="Z20" i="1"/>
  <c r="Z19" i="1"/>
  <c r="Z18" i="1"/>
  <c r="Z17" i="1"/>
  <c r="Z16" i="1"/>
  <c r="Z15" i="1"/>
  <c r="S15" i="1"/>
  <c r="S16" i="1"/>
  <c r="S17" i="1"/>
  <c r="S18" i="1"/>
  <c r="S19" i="1"/>
  <c r="S20" i="1"/>
  <c r="S21" i="1"/>
  <c r="S22" i="1"/>
  <c r="S23" i="1"/>
  <c r="S24" i="1"/>
  <c r="R15" i="1"/>
  <c r="R16" i="1"/>
  <c r="R17" i="1"/>
  <c r="R18" i="1"/>
  <c r="R19" i="1"/>
  <c r="R20" i="1"/>
  <c r="R21" i="1"/>
  <c r="R22" i="1"/>
  <c r="R23" i="1"/>
  <c r="R24" i="1"/>
  <c r="S4" i="1"/>
  <c r="S5" i="1"/>
  <c r="S6" i="1"/>
  <c r="S7" i="1"/>
  <c r="S8" i="1"/>
  <c r="S9" i="1"/>
  <c r="S10" i="1"/>
  <c r="S11" i="1"/>
  <c r="S12" i="1"/>
  <c r="S13" i="1"/>
  <c r="S14" i="1"/>
  <c r="S3" i="1"/>
  <c r="R4" i="1"/>
  <c r="R5" i="1"/>
  <c r="R6" i="1"/>
  <c r="R7" i="1"/>
  <c r="R8" i="1"/>
  <c r="R9" i="1"/>
  <c r="R10" i="1"/>
  <c r="R11" i="1"/>
  <c r="R12" i="1"/>
  <c r="R13" i="1"/>
  <c r="R14" i="1"/>
  <c r="AD4" i="1"/>
  <c r="AD5" i="1"/>
  <c r="AD6" i="1"/>
  <c r="AD7" i="1"/>
  <c r="AD8" i="1"/>
  <c r="AD9" i="1"/>
  <c r="AD10" i="1"/>
  <c r="AD11" i="1"/>
  <c r="AD12" i="1"/>
  <c r="AD13" i="1"/>
  <c r="AD14" i="1"/>
  <c r="AB4" i="1"/>
  <c r="AB5" i="1"/>
  <c r="AB6" i="1"/>
  <c r="AB7" i="1"/>
  <c r="AB8" i="1"/>
  <c r="AB9" i="1"/>
  <c r="AB10" i="1"/>
  <c r="AB11" i="1"/>
  <c r="AB12" i="1"/>
  <c r="AB13" i="1"/>
  <c r="AB14" i="1"/>
  <c r="AB3" i="1"/>
  <c r="Z4" i="1"/>
  <c r="Z5" i="1"/>
  <c r="Z6" i="1"/>
  <c r="Z7" i="1"/>
  <c r="Z8" i="1"/>
  <c r="Z9" i="1"/>
  <c r="Z10" i="1"/>
  <c r="Z11" i="1"/>
  <c r="Z12" i="1"/>
  <c r="Z13" i="1"/>
  <c r="Z14" i="1"/>
  <c r="Z3" i="1"/>
</calcChain>
</file>

<file path=xl/sharedStrings.xml><?xml version="1.0" encoding="utf-8"?>
<sst xmlns="http://schemas.openxmlformats.org/spreadsheetml/2006/main" count="3817" uniqueCount="617">
  <si>
    <t>NMYYYY_XXXX</t>
  </si>
  <si>
    <t>YYYYMMDD</t>
  </si>
  <si>
    <t>XX</t>
  </si>
  <si>
    <t>VLOOKUP(Q#,Adapters!A$3:C$99,3,FALSE)</t>
  </si>
  <si>
    <t>VLOOKUP(Q#,Adapters!A$3:C$99,2,FALSE)</t>
  </si>
  <si>
    <t>Y#*W#</t>
  </si>
  <si>
    <t>(Y#/(660*AA#))*(1E06)</t>
  </si>
  <si>
    <t>(Y#/(660*AC#))*(1E06)</t>
  </si>
  <si>
    <t>SampleID</t>
  </si>
  <si>
    <t>PrepBatch</t>
  </si>
  <si>
    <t>Tech</t>
  </si>
  <si>
    <t>Project</t>
  </si>
  <si>
    <t>CellLine</t>
  </si>
  <si>
    <t>Species</t>
  </si>
  <si>
    <t>Genotype</t>
  </si>
  <si>
    <t>Treatment1</t>
  </si>
  <si>
    <t>Treatment2</t>
  </si>
  <si>
    <t>Time_hr</t>
  </si>
  <si>
    <t>LibraryPrepKit</t>
  </si>
  <si>
    <t>LibraryPrepLot</t>
  </si>
  <si>
    <t>LibInputSampleType</t>
  </si>
  <si>
    <t>Input_ng</t>
  </si>
  <si>
    <t>SpikeIn</t>
  </si>
  <si>
    <t>InputWellLocation</t>
  </si>
  <si>
    <t>KAPAAdapter</t>
  </si>
  <si>
    <t>Index_1_i7</t>
  </si>
  <si>
    <t>Index_2_i5</t>
  </si>
  <si>
    <t>TagSeq_TagRead</t>
  </si>
  <si>
    <t>PCRCycles</t>
  </si>
  <si>
    <t>FinalBeadSelectionRatio</t>
  </si>
  <si>
    <t>ElutionVolume_uL</t>
  </si>
  <si>
    <t>DateQC</t>
  </si>
  <si>
    <t>QubitConc_nguL</t>
  </si>
  <si>
    <t>Yield_ng</t>
  </si>
  <si>
    <t>Peak_ModeSize_bp</t>
  </si>
  <si>
    <t>ModeMolarity_nM</t>
  </si>
  <si>
    <t>Region_MeanSize_bp</t>
  </si>
  <si>
    <t>MeanMolarity_nM</t>
  </si>
  <si>
    <t>DateSubmission</t>
  </si>
  <si>
    <t>NumberReadsRequested</t>
  </si>
  <si>
    <t>PE_or_SE</t>
  </si>
  <si>
    <t>ReadLength</t>
  </si>
  <si>
    <t>DateSeqReceived</t>
  </si>
  <si>
    <t>SeqBatch</t>
  </si>
  <si>
    <t>Lane</t>
  </si>
  <si>
    <t>PF_Clusters</t>
  </si>
  <si>
    <t>Percent_Lane</t>
  </si>
  <si>
    <t>Percent_PerfectBarcode</t>
  </si>
  <si>
    <t>Percent_OneMismatchBarcode</t>
  </si>
  <si>
    <t>Yield_Mbases</t>
  </si>
  <si>
    <t>Percent_PF_Clusters</t>
  </si>
  <si>
    <t>Percent_GreaterThanEqualToQ30_Bases</t>
  </si>
  <si>
    <t>MeanQualityScore</t>
  </si>
  <si>
    <t>Comments</t>
  </si>
  <si>
    <t>NM2018_0001</t>
  </si>
  <si>
    <t>AT</t>
  </si>
  <si>
    <t>AROID</t>
  </si>
  <si>
    <t>HEK293FT</t>
  </si>
  <si>
    <t>human</t>
  </si>
  <si>
    <t>AROID_siRNA1</t>
  </si>
  <si>
    <t>NoTX</t>
  </si>
  <si>
    <t>KAPA_RNAHyper_RiboErase</t>
  </si>
  <si>
    <t>081534-1-1</t>
  </si>
  <si>
    <t>TotalRNA</t>
  </si>
  <si>
    <t>ERCC</t>
  </si>
  <si>
    <t>B2</t>
  </si>
  <si>
    <t>A7</t>
  </si>
  <si>
    <t>NA</t>
  </si>
  <si>
    <t>PE</t>
  </si>
  <si>
    <t>180518_A00405_0025_BH5KFMDSXX</t>
  </si>
  <si>
    <t>NM2018_0002</t>
  </si>
  <si>
    <t>AROID_siRNA2</t>
  </si>
  <si>
    <t>C2</t>
  </si>
  <si>
    <t>B7</t>
  </si>
  <si>
    <t>NM2018_0003</t>
  </si>
  <si>
    <t>Scramble_siRNA</t>
  </si>
  <si>
    <t>D2</t>
  </si>
  <si>
    <t>C7</t>
  </si>
  <si>
    <t>NM2018_0004</t>
  </si>
  <si>
    <t>RNAiMAX_Control</t>
  </si>
  <si>
    <t>E2</t>
  </si>
  <si>
    <t>D7</t>
  </si>
  <si>
    <t>NM2018_0005</t>
  </si>
  <si>
    <t>For</t>
  </si>
  <si>
    <t>F2</t>
  </si>
  <si>
    <t>E7</t>
  </si>
  <si>
    <t>NM2018_0006</t>
  </si>
  <si>
    <t>G2</t>
  </si>
  <si>
    <t>F7</t>
  </si>
  <si>
    <t>NM2018_0007</t>
  </si>
  <si>
    <t>B3</t>
  </si>
  <si>
    <t>A8</t>
  </si>
  <si>
    <t>NM2018_0008</t>
  </si>
  <si>
    <t>C3</t>
  </si>
  <si>
    <t>B8</t>
  </si>
  <si>
    <t>NM2018_0009</t>
  </si>
  <si>
    <t>D3</t>
  </si>
  <si>
    <t>C8</t>
  </si>
  <si>
    <t>NM2018_0010</t>
  </si>
  <si>
    <t>E3</t>
  </si>
  <si>
    <t>D8</t>
  </si>
  <si>
    <t>NM2018_0011</t>
  </si>
  <si>
    <t>F3</t>
  </si>
  <si>
    <t>E8</t>
  </si>
  <si>
    <t>NM2018_0012</t>
  </si>
  <si>
    <t>G3</t>
  </si>
  <si>
    <t>F8</t>
  </si>
  <si>
    <t>NM2018_0013</t>
  </si>
  <si>
    <t>HAC15</t>
  </si>
  <si>
    <t>A5</t>
  </si>
  <si>
    <t>180601_A00405_0026_AH5K7WDSXX</t>
  </si>
  <si>
    <t>low RNA input</t>
  </si>
  <si>
    <t>NM2018_0014</t>
  </si>
  <si>
    <t>B5</t>
  </si>
  <si>
    <t>NM2018_0015</t>
  </si>
  <si>
    <t>C5</t>
  </si>
  <si>
    <t>NM2018_0016</t>
  </si>
  <si>
    <t>D5</t>
  </si>
  <si>
    <t>NM2018_0019</t>
  </si>
  <si>
    <t>A6</t>
  </si>
  <si>
    <t>NM2018_0020</t>
  </si>
  <si>
    <t>B6</t>
  </si>
  <si>
    <t>NM2018_0021</t>
  </si>
  <si>
    <t>C6</t>
  </si>
  <si>
    <t>NM2018_0022</t>
  </si>
  <si>
    <t>Water_Control</t>
  </si>
  <si>
    <t>D6</t>
  </si>
  <si>
    <t>NM2018_0023</t>
  </si>
  <si>
    <t>E6</t>
  </si>
  <si>
    <t>NM2018_0024</t>
  </si>
  <si>
    <t>F6</t>
  </si>
  <si>
    <t>NM2018_0025</t>
  </si>
  <si>
    <t>G6</t>
  </si>
  <si>
    <t>replacement for failed library, low RNA input</t>
  </si>
  <si>
    <t>NM2018_0026</t>
  </si>
  <si>
    <t>H6</t>
  </si>
  <si>
    <t>NM2018_0027</t>
  </si>
  <si>
    <t>TAGSEQ</t>
  </si>
  <si>
    <t>H295R</t>
  </si>
  <si>
    <t>TagSeqDI_20181015</t>
  </si>
  <si>
    <t>TagSeqDI</t>
  </si>
  <si>
    <t>rRNADepRNA</t>
  </si>
  <si>
    <t>A1</t>
  </si>
  <si>
    <t>TagSeq_P51_P71</t>
  </si>
  <si>
    <t>GCACACGA</t>
  </si>
  <si>
    <t>CGCTTATC</t>
  </si>
  <si>
    <t>AATAATGT</t>
  </si>
  <si>
    <t>181105_A00405_0062_AHGYY5DMXX</t>
  </si>
  <si>
    <t>TagSeq technical replicate 1</t>
  </si>
  <si>
    <t>NM2018_0028</t>
  </si>
  <si>
    <t>A2</t>
  </si>
  <si>
    <t>TagSeq_P52_P72</t>
  </si>
  <si>
    <t>TCTGGCGA</t>
  </si>
  <si>
    <t>AGCAACAG</t>
  </si>
  <si>
    <t>TagSeq technical replicate 2</t>
  </si>
  <si>
    <t>NM2018_0029</t>
  </si>
  <si>
    <t>KAPA technical replicate 1</t>
  </si>
  <si>
    <t>NM2018_0030</t>
  </si>
  <si>
    <t>KAPA technical replicate 2</t>
  </si>
  <si>
    <t>NM2019_0001</t>
  </si>
  <si>
    <t>AB</t>
  </si>
  <si>
    <t>STEROID</t>
  </si>
  <si>
    <t>AngII</t>
  </si>
  <si>
    <t>190415_A00405_0091_BHK72CDSXX</t>
  </si>
  <si>
    <t>NM2019_0002</t>
  </si>
  <si>
    <t>NM2019_0003</t>
  </si>
  <si>
    <t>NM2019_0004</t>
  </si>
  <si>
    <t>NM2019_0005</t>
  </si>
  <si>
    <t>NM2019_0006</t>
  </si>
  <si>
    <t>NM2019_0007</t>
  </si>
  <si>
    <t>A4</t>
  </si>
  <si>
    <t>A3</t>
  </si>
  <si>
    <t>NM2019_0008</t>
  </si>
  <si>
    <t>B4</t>
  </si>
  <si>
    <t>NM2019_0009</t>
  </si>
  <si>
    <t>C4</t>
  </si>
  <si>
    <t>NM2019_0010</t>
  </si>
  <si>
    <t>D4</t>
  </si>
  <si>
    <t>NM2019_0011</t>
  </si>
  <si>
    <t>E4</t>
  </si>
  <si>
    <t>NM2019_0012</t>
  </si>
  <si>
    <t>F4</t>
  </si>
  <si>
    <t>NM2019_0013</t>
  </si>
  <si>
    <t>NM2019_0014</t>
  </si>
  <si>
    <t>NM2019_0015</t>
  </si>
  <si>
    <t>NM2019_0016</t>
  </si>
  <si>
    <t>NM2019_0017</t>
  </si>
  <si>
    <t>NM2019_0018</t>
  </si>
  <si>
    <t>NM2019_0019</t>
  </si>
  <si>
    <t>NM2019_0020</t>
  </si>
  <si>
    <t>NM2019_0021</t>
  </si>
  <si>
    <t>NM2019_0022</t>
  </si>
  <si>
    <t>NM2019_0023</t>
  </si>
  <si>
    <t>E5</t>
  </si>
  <si>
    <t>NM2019_0024</t>
  </si>
  <si>
    <t>F5</t>
  </si>
  <si>
    <t>NM2019_0025</t>
  </si>
  <si>
    <t>rRNA</t>
  </si>
  <si>
    <t>HEK293_FlpIn</t>
  </si>
  <si>
    <t>FLAGEGFP</t>
  </si>
  <si>
    <t>RiboZeroDepletion</t>
  </si>
  <si>
    <t>Rep1</t>
  </si>
  <si>
    <t>NM2019_0026</t>
  </si>
  <si>
    <t>Rep2</t>
  </si>
  <si>
    <t>H2</t>
  </si>
  <si>
    <t>NM2019_0027</t>
  </si>
  <si>
    <t>NEBNextDepletion</t>
  </si>
  <si>
    <t>NM2019_0028</t>
  </si>
  <si>
    <t>H3</t>
  </si>
  <si>
    <t>NM2019_0029</t>
  </si>
  <si>
    <t>NMLabDepletion</t>
  </si>
  <si>
    <t>G4</t>
  </si>
  <si>
    <t>NM2019_0030</t>
  </si>
  <si>
    <t>H4</t>
  </si>
  <si>
    <t>NM2019_0031</t>
  </si>
  <si>
    <t>AdiconisDepletion</t>
  </si>
  <si>
    <t>G5</t>
  </si>
  <si>
    <t>NM2019_0032</t>
  </si>
  <si>
    <t>H5</t>
  </si>
  <si>
    <t>NM2019_0033</t>
  </si>
  <si>
    <t>RiboEraseDepletion</t>
  </si>
  <si>
    <t>G8</t>
  </si>
  <si>
    <t>NM2019_0034</t>
  </si>
  <si>
    <t>H8</t>
  </si>
  <si>
    <t>NM2019_0035</t>
  </si>
  <si>
    <t>Rainey</t>
  </si>
  <si>
    <t>PrimaryAdrenal_DAN32</t>
  </si>
  <si>
    <t>basal</t>
  </si>
  <si>
    <t>Sample1</t>
  </si>
  <si>
    <t>KAPA_RNAHyper</t>
  </si>
  <si>
    <t>102449-1-1</t>
  </si>
  <si>
    <t>LexogenPolyA</t>
  </si>
  <si>
    <t>190816_A00405_0126_BHH3GFDSXX</t>
  </si>
  <si>
    <t>NM2019_0036</t>
  </si>
  <si>
    <t>Sample2</t>
  </si>
  <si>
    <t>B1</t>
  </si>
  <si>
    <t>NM2019_0037</t>
  </si>
  <si>
    <t>Sample3</t>
  </si>
  <si>
    <t>C1</t>
  </si>
  <si>
    <t>NM2019_0038</t>
  </si>
  <si>
    <t>Sample4</t>
  </si>
  <si>
    <t>D1</t>
  </si>
  <si>
    <t>NM2019_0039</t>
  </si>
  <si>
    <t>Sample5</t>
  </si>
  <si>
    <t>E1</t>
  </si>
  <si>
    <t>NM2019_0040</t>
  </si>
  <si>
    <t>Sample6</t>
  </si>
  <si>
    <t>F1</t>
  </si>
  <si>
    <t>NM2019_0041</t>
  </si>
  <si>
    <t>ACTH</t>
  </si>
  <si>
    <t>Sample7</t>
  </si>
  <si>
    <t>G1</t>
  </si>
  <si>
    <t>NM2019_0042</t>
  </si>
  <si>
    <t>Sample8</t>
  </si>
  <si>
    <t>H1</t>
  </si>
  <si>
    <t>NM2019_0043</t>
  </si>
  <si>
    <t>Sample9</t>
  </si>
  <si>
    <t>NM2019_0044</t>
  </si>
  <si>
    <t>Sample10</t>
  </si>
  <si>
    <t>NM2019_0045</t>
  </si>
  <si>
    <t>Sample11</t>
  </si>
  <si>
    <t>NM2019_0046</t>
  </si>
  <si>
    <t>Sample12</t>
  </si>
  <si>
    <t>NM2019_0047</t>
  </si>
  <si>
    <t>Sample13</t>
  </si>
  <si>
    <t>NM2019_0048</t>
  </si>
  <si>
    <t>Sample14</t>
  </si>
  <si>
    <t>NM2019_0049</t>
  </si>
  <si>
    <t>Sample15</t>
  </si>
  <si>
    <t>NM2019_0050</t>
  </si>
  <si>
    <t>Sample16</t>
  </si>
  <si>
    <t>NM2019_0051</t>
  </si>
  <si>
    <t>Sample17</t>
  </si>
  <si>
    <t>NM2019_0052</t>
  </si>
  <si>
    <t>Sample18</t>
  </si>
  <si>
    <t>NM2019_0053</t>
  </si>
  <si>
    <t>Sample19</t>
  </si>
  <si>
    <t>NM2019_0054</t>
  </si>
  <si>
    <t>Sample20</t>
  </si>
  <si>
    <t>NM2019_0055</t>
  </si>
  <si>
    <t>Sample21</t>
  </si>
  <si>
    <t>NM2019_0056</t>
  </si>
  <si>
    <t>Sample22</t>
  </si>
  <si>
    <t>NM2019_0057</t>
  </si>
  <si>
    <t>Sample23</t>
  </si>
  <si>
    <t>NM2019_0058</t>
  </si>
  <si>
    <t>Sample24</t>
  </si>
  <si>
    <t>NM2019_0059</t>
  </si>
  <si>
    <t>Sample25</t>
  </si>
  <si>
    <t>NM2019_0060</t>
  </si>
  <si>
    <t>Sample26</t>
  </si>
  <si>
    <t>NM2019_0061</t>
  </si>
  <si>
    <t>Sample27</t>
  </si>
  <si>
    <t>NM2019_0062</t>
  </si>
  <si>
    <t>Sample28</t>
  </si>
  <si>
    <t>NM2019_0063</t>
  </si>
  <si>
    <t>Sample29</t>
  </si>
  <si>
    <t>NM2019_0064</t>
  </si>
  <si>
    <t>Sample30</t>
  </si>
  <si>
    <t>NM2019_0065</t>
  </si>
  <si>
    <t>Sample31</t>
  </si>
  <si>
    <t>G7</t>
  </si>
  <si>
    <t>NM2019_0066</t>
  </si>
  <si>
    <t>Sample32</t>
  </si>
  <si>
    <t>H7</t>
  </si>
  <si>
    <t>NM2019_0067</t>
  </si>
  <si>
    <t>Sample33</t>
  </si>
  <si>
    <t>NM2019_0068</t>
  </si>
  <si>
    <t>Sample34</t>
  </si>
  <si>
    <t>NM2019_0069</t>
  </si>
  <si>
    <t>Sample35</t>
  </si>
  <si>
    <t>NM2019_0070</t>
  </si>
  <si>
    <t>Sample37</t>
  </si>
  <si>
    <t>NM2019_0071</t>
  </si>
  <si>
    <t>Sample39</t>
  </si>
  <si>
    <t>NM2019_0072</t>
  </si>
  <si>
    <t>Sample40</t>
  </si>
  <si>
    <t>NM2019_0073</t>
  </si>
  <si>
    <t>Sample41</t>
  </si>
  <si>
    <t>NM2019_0074</t>
  </si>
  <si>
    <t>Sample42</t>
  </si>
  <si>
    <t>NM2019_0075</t>
  </si>
  <si>
    <t>Sample43</t>
  </si>
  <si>
    <t>A9</t>
  </si>
  <si>
    <t>NM2019_0076</t>
  </si>
  <si>
    <t>Sample44</t>
  </si>
  <si>
    <t>B9</t>
  </si>
  <si>
    <t>NM2019_0077</t>
  </si>
  <si>
    <t>Sample45</t>
  </si>
  <si>
    <t>C9</t>
  </si>
  <si>
    <t>NM2019_0078</t>
  </si>
  <si>
    <t>Sample46</t>
  </si>
  <si>
    <t>D9</t>
  </si>
  <si>
    <t>NM2019_0079</t>
  </si>
  <si>
    <t>Sample47</t>
  </si>
  <si>
    <t>E9</t>
  </si>
  <si>
    <t>NM2019_0080</t>
  </si>
  <si>
    <t>NMLab_1to1Depletion</t>
  </si>
  <si>
    <t>G10</t>
  </si>
  <si>
    <t>191220_A00405_0189_BHNM32DSXX</t>
  </si>
  <si>
    <t>NM2019_0081</t>
  </si>
  <si>
    <t>H10</t>
  </si>
  <si>
    <t>NM2019_0082</t>
  </si>
  <si>
    <t>Rep3</t>
  </si>
  <si>
    <t>A11</t>
  </si>
  <si>
    <t>NM2019_0083</t>
  </si>
  <si>
    <t>NMLab_5to1Depletion</t>
  </si>
  <si>
    <t>B11</t>
  </si>
  <si>
    <t>NM2019_0084</t>
  </si>
  <si>
    <t>C11</t>
  </si>
  <si>
    <t>NM2019_0085</t>
  </si>
  <si>
    <t>D11</t>
  </si>
  <si>
    <t>NM2019_0086</t>
  </si>
  <si>
    <t>A10</t>
  </si>
  <si>
    <t>NM2019_0087</t>
  </si>
  <si>
    <t>B10</t>
  </si>
  <si>
    <t>NM2019_0088</t>
  </si>
  <si>
    <t>C10</t>
  </si>
  <si>
    <t>NM2019_0089</t>
  </si>
  <si>
    <t>D10</t>
  </si>
  <si>
    <t>NM2019_0090</t>
  </si>
  <si>
    <t>E10</t>
  </si>
  <si>
    <t>NM2019_0091</t>
  </si>
  <si>
    <t>F10</t>
  </si>
  <si>
    <t>NM2020_0001</t>
  </si>
  <si>
    <t>DNase_GelExt_T4Post</t>
  </si>
  <si>
    <t>Qiagen_miRNA</t>
  </si>
  <si>
    <t>RibosomeLysate</t>
  </si>
  <si>
    <t>QiagenA11</t>
  </si>
  <si>
    <t>CGCCAATT</t>
  </si>
  <si>
    <t>GelExtract</t>
  </si>
  <si>
    <t>200131_A00405_0202_BH2FKJDSXY</t>
  </si>
  <si>
    <t>NaN</t>
  </si>
  <si>
    <t>Requested 2x150bp reads but should trim to 1x75bp SE reads.</t>
  </si>
  <si>
    <t>NM2020_0002</t>
  </si>
  <si>
    <t>T4Pre_DNase_GelExt</t>
  </si>
  <si>
    <t>QiagenD11</t>
  </si>
  <si>
    <t>CGGAACAA</t>
  </si>
  <si>
    <t>NM2020_0003</t>
  </si>
  <si>
    <t>T4Pre_GelExt</t>
  </si>
  <si>
    <t>QiagenF11</t>
  </si>
  <si>
    <t>TGGTGTTG</t>
  </si>
  <si>
    <t>NM2020_0004</t>
  </si>
  <si>
    <t>T4Pre_Ampure</t>
  </si>
  <si>
    <t>QiagenG11</t>
  </si>
  <si>
    <t>ATCGTAGG</t>
  </si>
  <si>
    <t>NM2020_0005</t>
  </si>
  <si>
    <t>Input</t>
  </si>
  <si>
    <t>QiagenD12</t>
  </si>
  <si>
    <t>TCATCGGA</t>
  </si>
  <si>
    <t>18+12</t>
  </si>
  <si>
    <t>200309_A00405_0218_AH2CVWDSXY</t>
  </si>
  <si>
    <t>NM2020_0006</t>
  </si>
  <si>
    <t>RiboZero</t>
  </si>
  <si>
    <t>QiagenE12</t>
  </si>
  <si>
    <t>TACGTGAG</t>
  </si>
  <si>
    <t>NM2020_0007</t>
  </si>
  <si>
    <t>riboPOOLv2</t>
  </si>
  <si>
    <t>QiagenH10</t>
  </si>
  <si>
    <t>CTTCCACT</t>
  </si>
  <si>
    <t>NM2020_0008</t>
  </si>
  <si>
    <t>NoGuides</t>
  </si>
  <si>
    <t>QiagenE10</t>
  </si>
  <si>
    <t>TTAGCTGC</t>
  </si>
  <si>
    <t>QiagenQMNDualSelect</t>
  </si>
  <si>
    <t>201002_A00405_0282_BHJ7F7DSXY</t>
  </si>
  <si>
    <t>NM2020_0009</t>
  </si>
  <si>
    <t>AllrRNAGruides</t>
  </si>
  <si>
    <t>QiagenF10</t>
  </si>
  <si>
    <t>AAGCAAGG</t>
  </si>
  <si>
    <t>NM2020_0010</t>
  </si>
  <si>
    <t>28STarget2rRNAGuides</t>
  </si>
  <si>
    <t>QiagenG10</t>
  </si>
  <si>
    <t>ACCACTTG</t>
  </si>
  <si>
    <t>NM2020_0011</t>
  </si>
  <si>
    <t>QiagenB10</t>
  </si>
  <si>
    <t>TCCGTCTT</t>
  </si>
  <si>
    <t>PCRColumn</t>
  </si>
  <si>
    <t>201013_A00405_0283_AHJ5N3DSXY</t>
  </si>
  <si>
    <t>NM2020_0012</t>
  </si>
  <si>
    <t>QiagenC10</t>
  </si>
  <si>
    <t>ACGATCCT</t>
  </si>
  <si>
    <t>NM2020_0013</t>
  </si>
  <si>
    <t>QiagenD10</t>
  </si>
  <si>
    <t>CAAGCAGA</t>
  </si>
  <si>
    <t>NM2020_0014</t>
  </si>
  <si>
    <t>MMoma</t>
  </si>
  <si>
    <t>MM.1S</t>
  </si>
  <si>
    <t>Untreated</t>
  </si>
  <si>
    <t>114682-1-1</t>
  </si>
  <si>
    <t>201113_A00405_0303_BHNCLTDSXY</t>
  </si>
  <si>
    <t>polyASeq matched library</t>
  </si>
  <si>
    <t>NM2020_0015</t>
  </si>
  <si>
    <t>NM2020_0016</t>
  </si>
  <si>
    <t>NM2020_0017</t>
  </si>
  <si>
    <t>Oma</t>
  </si>
  <si>
    <t>NM2020_0018</t>
  </si>
  <si>
    <t>NM2020_0019</t>
  </si>
  <si>
    <t>F9</t>
  </si>
  <si>
    <t>NM2020_0020</t>
  </si>
  <si>
    <t>H929</t>
  </si>
  <si>
    <t>G9</t>
  </si>
  <si>
    <t>NM2020_0021</t>
  </si>
  <si>
    <t>H9</t>
  </si>
  <si>
    <t>NM2020_0022</t>
  </si>
  <si>
    <t>NM2020_0023</t>
  </si>
  <si>
    <t>NM2020_0024</t>
  </si>
  <si>
    <t>NM2020_0025</t>
  </si>
  <si>
    <t>NM2020_0026</t>
  </si>
  <si>
    <t>QiagenE8</t>
  </si>
  <si>
    <t>CACTCTAC</t>
  </si>
  <si>
    <t>failed</t>
  </si>
  <si>
    <t>NM2020_0027</t>
  </si>
  <si>
    <t>QiagenF8</t>
  </si>
  <si>
    <t>GAACGTAC</t>
  </si>
  <si>
    <t>NM2020_0028</t>
  </si>
  <si>
    <t>QiagenG8</t>
  </si>
  <si>
    <t>CTCCGTAT</t>
  </si>
  <si>
    <t>NM2020_0029</t>
  </si>
  <si>
    <t>QiagenH8</t>
  </si>
  <si>
    <t>TGCGCAAT</t>
  </si>
  <si>
    <t>NM2020_0030</t>
  </si>
  <si>
    <t>QiagenA9</t>
  </si>
  <si>
    <t>AGAGCCTT</t>
  </si>
  <si>
    <t>NM2020_0031</t>
  </si>
  <si>
    <t>QiagenB9</t>
  </si>
  <si>
    <t>GATGGCTT</t>
  </si>
  <si>
    <t>NM2020_0032</t>
  </si>
  <si>
    <t>QiagenC9</t>
  </si>
  <si>
    <t>CACTACGA</t>
  </si>
  <si>
    <t>NM2020_0033</t>
  </si>
  <si>
    <t>QiagenD9</t>
  </si>
  <si>
    <t>ACTGCGAT</t>
  </si>
  <si>
    <t>NM2020_0034</t>
  </si>
  <si>
    <t>QiagenE9</t>
  </si>
  <si>
    <t>CGTACAAC</t>
  </si>
  <si>
    <t>NM2020_0035</t>
  </si>
  <si>
    <t>QiagenF9</t>
  </si>
  <si>
    <t>CCTTGCAT</t>
  </si>
  <si>
    <t>NM2020_0036</t>
  </si>
  <si>
    <t>QiagenG9</t>
  </si>
  <si>
    <t>CTGGAATG</t>
  </si>
  <si>
    <t>NM2020_0037</t>
  </si>
  <si>
    <t>CAACGCTA</t>
  </si>
  <si>
    <t>NM2020_0038</t>
  </si>
  <si>
    <t>MSI2</t>
  </si>
  <si>
    <t>loxP</t>
  </si>
  <si>
    <t>201204_A00405_0318_BHN7KVDSXY</t>
  </si>
  <si>
    <t>NM2020_0039</t>
  </si>
  <si>
    <t>NM2020_0040</t>
  </si>
  <si>
    <t>NM2020_0041</t>
  </si>
  <si>
    <t>Rep4</t>
  </si>
  <si>
    <t>NM2020_0042</t>
  </si>
  <si>
    <t>Ro</t>
  </si>
  <si>
    <t>NM2020_0043</t>
  </si>
  <si>
    <t>NM2020_0044</t>
  </si>
  <si>
    <t>DMSO</t>
  </si>
  <si>
    <t>NM2020_0045</t>
  </si>
  <si>
    <t>NM2020_0046</t>
  </si>
  <si>
    <t>NM2020_0047</t>
  </si>
  <si>
    <t>NM2020_0048</t>
  </si>
  <si>
    <t>NM2020_0049</t>
  </si>
  <si>
    <t>NM2020_0050</t>
  </si>
  <si>
    <t>NM2020_0051</t>
  </si>
  <si>
    <t>NM2020_0052</t>
  </si>
  <si>
    <t>NM2020_0053</t>
  </si>
  <si>
    <t>NM2020_0054</t>
  </si>
  <si>
    <t>NM2020_0055</t>
  </si>
  <si>
    <t>NM2020_0056</t>
  </si>
  <si>
    <t>NM2020_0057</t>
  </si>
  <si>
    <t>NM2020_0058</t>
  </si>
  <si>
    <t>NM2020_0059</t>
  </si>
  <si>
    <t>NM2020_0060</t>
  </si>
  <si>
    <t>NM2020_0061</t>
  </si>
  <si>
    <t>Raj</t>
  </si>
  <si>
    <t>mouse</t>
  </si>
  <si>
    <t>KO</t>
  </si>
  <si>
    <t>NEBmRNAIsolation</t>
  </si>
  <si>
    <t>R</t>
  </si>
  <si>
    <t>BTG2</t>
  </si>
  <si>
    <t>Human</t>
  </si>
  <si>
    <t>BTG2_s15385</t>
  </si>
  <si>
    <t>Water</t>
  </si>
  <si>
    <t>BTG2_s15386</t>
  </si>
  <si>
    <t>Highlighted Red means does not sequence well on NovaSeq</t>
  </si>
  <si>
    <t>NovaSeq6000, MiSeq, HiSeq2000-2500 barcode read</t>
  </si>
  <si>
    <t xml:space="preserve"> NovaSeq6000, MiSeq, HiSeq2000-2500 barcode read</t>
  </si>
  <si>
    <t>index in primer</t>
  </si>
  <si>
    <t>NovaSeq6000, MiSeq, HiSeq2000-2500 barcode read (same)</t>
  </si>
  <si>
    <t>NovaSeq6000, MiSeq, HiSeq2000-2500 barcode read (rev comp)</t>
  </si>
  <si>
    <t>KAPA_DI_WellAdapterPlate</t>
  </si>
  <si>
    <t>P5_index</t>
  </si>
  <si>
    <t>P7_index</t>
  </si>
  <si>
    <t>TagSeq_P5Barcode_1</t>
  </si>
  <si>
    <t>TagSeq_P7Barcode_1</t>
  </si>
  <si>
    <t>TCGTGTGC</t>
  </si>
  <si>
    <t>TATAGCCT</t>
  </si>
  <si>
    <t>ATTACTCG</t>
  </si>
  <si>
    <t>TagSeq_P5Barcode_2</t>
  </si>
  <si>
    <t>TagSeq_P7Barcode_2</t>
  </si>
  <si>
    <t>TCGCCAGA</t>
  </si>
  <si>
    <t>TCCGGAGA</t>
  </si>
  <si>
    <t>TagSeq_P5Barcode_3</t>
  </si>
  <si>
    <t>TagSeq_P7Barcode_3</t>
  </si>
  <si>
    <t>AACGGTAC</t>
  </si>
  <si>
    <t>GTACCGTT</t>
  </si>
  <si>
    <t>CGCTCATT</t>
  </si>
  <si>
    <t>TagSeq_P5Barcode_4</t>
  </si>
  <si>
    <t>TagSeq_P7Barcode_4</t>
  </si>
  <si>
    <t>CAAGCTAG</t>
  </si>
  <si>
    <t>CTAGCTTG</t>
  </si>
  <si>
    <t>GAGATTCC</t>
  </si>
  <si>
    <t>TagSeq_P5Barcode_5</t>
  </si>
  <si>
    <t>TagSeq_P7Barcode_5</t>
  </si>
  <si>
    <t>ATTCAGAA</t>
  </si>
  <si>
    <t>TagSeq_P5Barcode_6</t>
  </si>
  <si>
    <t>TagSeq_P7Barcode_6</t>
  </si>
  <si>
    <t>GAATTCGT</t>
  </si>
  <si>
    <t>TagSeq_P5Barcode_7</t>
  </si>
  <si>
    <t>TagSeq_P7Barcode_7</t>
  </si>
  <si>
    <t>CTGAAGCT</t>
  </si>
  <si>
    <t>TagSeq_P5Barcode_8</t>
  </si>
  <si>
    <t>TagSeq_P7Barcode_8</t>
  </si>
  <si>
    <t>TAATGCGC</t>
  </si>
  <si>
    <t>TagSeq_P5Barcode_9</t>
  </si>
  <si>
    <t>TagSeq_P7Barcode_9</t>
  </si>
  <si>
    <t>CGGCTATG</t>
  </si>
  <si>
    <t>TagSeq_P5Barcode_10</t>
  </si>
  <si>
    <t>TagSeq_P7Barcode_10</t>
  </si>
  <si>
    <t>TCCGCGAA</t>
  </si>
  <si>
    <t>TCTCGCGC</t>
  </si>
  <si>
    <t>A12</t>
  </si>
  <si>
    <t>AGCGATAG</t>
  </si>
  <si>
    <t>ATAGAGGC</t>
  </si>
  <si>
    <t>B12</t>
  </si>
  <si>
    <t>CCTATCCT</t>
  </si>
  <si>
    <t>C12</t>
  </si>
  <si>
    <t>GGCTCTGA</t>
  </si>
  <si>
    <t>D12</t>
  </si>
  <si>
    <t>AGGCGAAG</t>
  </si>
  <si>
    <t>E11</t>
  </si>
  <si>
    <t>E12</t>
  </si>
  <si>
    <t>TAATCTTA</t>
  </si>
  <si>
    <t>F11</t>
  </si>
  <si>
    <t>F12</t>
  </si>
  <si>
    <t>CAGGACGT</t>
  </si>
  <si>
    <t>G11</t>
  </si>
  <si>
    <t>G12</t>
  </si>
  <si>
    <t>GTACTGAC</t>
  </si>
  <si>
    <t>H11</t>
  </si>
  <si>
    <t>H12</t>
  </si>
  <si>
    <t>NM2021_0001</t>
  </si>
  <si>
    <t>NM2021_0002</t>
  </si>
  <si>
    <t>NM2021_0003</t>
  </si>
  <si>
    <t>NM2021_0004</t>
  </si>
  <si>
    <t>NM2021_0005</t>
  </si>
  <si>
    <t>NM2021_0006</t>
  </si>
  <si>
    <t>NM2021_0007</t>
  </si>
  <si>
    <t>NM2021_0008</t>
  </si>
  <si>
    <t>NM2021_0009</t>
  </si>
  <si>
    <t>NM2021_0010</t>
  </si>
  <si>
    <t>NM2021_0011</t>
  </si>
  <si>
    <t>NM2021_0012</t>
  </si>
  <si>
    <t>NM2021_0013</t>
  </si>
  <si>
    <t>NM2021_0014</t>
  </si>
  <si>
    <t>NM2021_0015</t>
  </si>
  <si>
    <t>NM2021_0016</t>
  </si>
  <si>
    <t>NM2021_0017</t>
  </si>
  <si>
    <t>NM2021_0018</t>
  </si>
  <si>
    <t>NM2021_0019</t>
  </si>
  <si>
    <t>NM2021_0020</t>
  </si>
  <si>
    <t>NM2021_0021</t>
  </si>
  <si>
    <t>NM2021_0022</t>
  </si>
  <si>
    <t>NM2021_0023</t>
  </si>
  <si>
    <t>NM2021_0024</t>
  </si>
  <si>
    <t>NM2021_0025</t>
  </si>
  <si>
    <t>NM2021_0026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</si>
</sst>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urier"/>
      <family val="1"/>
    </font>
    <font>
      <sz val="12"/>
      <color rgb="FFFF0000"/>
      <name val="Courier"/>
      <family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3" fontId="0" fillId="0" borderId="0" xfId="0" applyNumberFormat="1"/>
    <xf numFmtId="0" fontId="5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45E3-2336-9B41-A954-908FE2B17839}">
  <dimension ref="A1:AT208"/>
  <sheetViews>
    <sheetView tabSelected="1" workbookViewId="0">
      <pane xSplit="1" ySplit="2" topLeftCell="B180" activePane="bottomRight" state="frozen"/>
      <selection pane="topRight" activeCell="B1" sqref="B1"/>
      <selection pane="bottomLeft" activeCell="A3" sqref="A3"/>
      <selection pane="bottomRight" activeCell="A208" sqref="A208"/>
    </sheetView>
  </sheetViews>
  <sheetFormatPr baseColWidth="10" defaultColWidth="11" defaultRowHeight="16" x14ac:dyDescent="0.2"/>
  <cols>
    <col min="1" max="1" width="13.1640625" bestFit="1" customWidth="1"/>
    <col min="2" max="2" width="10.83203125" bestFit="1" customWidth="1"/>
    <col min="3" max="3" width="5" bestFit="1" customWidth="1"/>
    <col min="4" max="4" width="8" bestFit="1" customWidth="1"/>
    <col min="5" max="5" width="20.1640625" bestFit="1" customWidth="1"/>
    <col min="6" max="6" width="7.33203125" bestFit="1" customWidth="1"/>
    <col min="7" max="7" width="9.83203125" bestFit="1" customWidth="1"/>
    <col min="8" max="8" width="19.5" bestFit="1" customWidth="1"/>
    <col min="9" max="9" width="19.33203125" bestFit="1" customWidth="1"/>
    <col min="10" max="10" width="12.1640625" bestFit="1" customWidth="1"/>
    <col min="11" max="11" width="24.33203125" bestFit="1" customWidth="1"/>
    <col min="12" max="12" width="13" bestFit="1" customWidth="1"/>
    <col min="13" max="13" width="18" bestFit="1" customWidth="1"/>
    <col min="14" max="14" width="8" bestFit="1" customWidth="1"/>
    <col min="15" max="15" width="7.1640625" bestFit="1" customWidth="1"/>
    <col min="16" max="16" width="16" bestFit="1" customWidth="1"/>
    <col min="17" max="17" width="19" bestFit="1" customWidth="1"/>
    <col min="18" max="19" width="36.1640625" bestFit="1" customWidth="1"/>
    <col min="20" max="20" width="15.33203125" bestFit="1" customWidth="1"/>
    <col min="21" max="21" width="9.5" bestFit="1" customWidth="1"/>
    <col min="22" max="22" width="21.5" bestFit="1" customWidth="1"/>
    <col min="23" max="23" width="16" bestFit="1" customWidth="1"/>
    <col min="24" max="24" width="9.1640625" bestFit="1" customWidth="1"/>
    <col min="25" max="25" width="15" bestFit="1" customWidth="1"/>
    <col min="26" max="26" width="8.1640625" bestFit="1" customWidth="1"/>
    <col min="27" max="27" width="17.33203125" bestFit="1" customWidth="1"/>
    <col min="28" max="28" width="19.5" bestFit="1" customWidth="1"/>
    <col min="29" max="29" width="19" bestFit="1" customWidth="1"/>
    <col min="30" max="30" width="20" bestFit="1" customWidth="1"/>
    <col min="31" max="31" width="14.5" bestFit="1" customWidth="1"/>
    <col min="32" max="32" width="22.33203125" bestFit="1" customWidth="1"/>
    <col min="33" max="33" width="8.83203125" bestFit="1" customWidth="1"/>
    <col min="35" max="35" width="15.6640625" bestFit="1" customWidth="1"/>
    <col min="36" max="36" width="32.33203125" bestFit="1" customWidth="1"/>
    <col min="38" max="38" width="10.6640625" bestFit="1" customWidth="1"/>
    <col min="39" max="39" width="12.6640625" bestFit="1" customWidth="1"/>
    <col min="40" max="40" width="21" bestFit="1" customWidth="1"/>
    <col min="41" max="41" width="27" bestFit="1" customWidth="1"/>
    <col min="42" max="42" width="12.5" bestFit="1" customWidth="1"/>
    <col min="43" max="43" width="18" bestFit="1" customWidth="1"/>
    <col min="44" max="44" width="35" bestFit="1" customWidth="1"/>
    <col min="45" max="45" width="16.5" bestFit="1" customWidth="1"/>
    <col min="46" max="46" width="38.83203125" bestFit="1" customWidth="1"/>
  </cols>
  <sheetData>
    <row r="1" spans="1:46" x14ac:dyDescent="0.2">
      <c r="A1" t="s">
        <v>0</v>
      </c>
      <c r="B1" t="s">
        <v>1</v>
      </c>
      <c r="C1" t="s">
        <v>2</v>
      </c>
      <c r="R1" t="s">
        <v>3</v>
      </c>
      <c r="S1" t="s">
        <v>4</v>
      </c>
      <c r="Z1" t="s">
        <v>5</v>
      </c>
      <c r="AB1" t="s">
        <v>6</v>
      </c>
      <c r="AD1" t="s">
        <v>7</v>
      </c>
      <c r="AE1" t="s">
        <v>1</v>
      </c>
      <c r="AI1" t="s">
        <v>1</v>
      </c>
    </row>
    <row r="2" spans="1:46" s="1" customFormat="1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46</v>
      </c>
      <c r="AN2" s="1" t="s">
        <v>47</v>
      </c>
      <c r="AO2" s="1" t="s">
        <v>48</v>
      </c>
      <c r="AP2" s="1" t="s">
        <v>49</v>
      </c>
      <c r="AQ2" s="1" t="s">
        <v>50</v>
      </c>
      <c r="AR2" s="1" t="s">
        <v>51</v>
      </c>
      <c r="AS2" s="1" t="s">
        <v>52</v>
      </c>
      <c r="AT2" s="1" t="s">
        <v>53</v>
      </c>
    </row>
    <row r="3" spans="1:46" x14ac:dyDescent="0.2">
      <c r="A3" t="s">
        <v>54</v>
      </c>
      <c r="B3">
        <v>20180511</v>
      </c>
      <c r="C3" t="s">
        <v>55</v>
      </c>
      <c r="D3" t="s">
        <v>56</v>
      </c>
      <c r="E3" t="s">
        <v>57</v>
      </c>
      <c r="F3" t="s">
        <v>58</v>
      </c>
      <c r="H3" t="s">
        <v>59</v>
      </c>
      <c r="I3" t="s">
        <v>60</v>
      </c>
      <c r="J3">
        <v>0</v>
      </c>
      <c r="K3" t="s">
        <v>61</v>
      </c>
      <c r="L3" t="s">
        <v>62</v>
      </c>
      <c r="M3" t="s">
        <v>63</v>
      </c>
      <c r="N3" s="6">
        <v>1000</v>
      </c>
      <c r="O3" t="s">
        <v>64</v>
      </c>
      <c r="P3" t="s">
        <v>65</v>
      </c>
      <c r="Q3" t="s">
        <v>66</v>
      </c>
      <c r="R3" t="str">
        <f>VLOOKUP(Q3,Adapters!A$3:C$99,3,FALSE)</f>
        <v>CTGAAGCT</v>
      </c>
      <c r="S3" t="str">
        <f>VLOOKUP(Q3,Adapters!A$3:C$99,2,FALSE)</f>
        <v>TATAGCCT</v>
      </c>
      <c r="T3" t="s">
        <v>67</v>
      </c>
      <c r="U3">
        <v>8</v>
      </c>
      <c r="V3">
        <v>0.8</v>
      </c>
      <c r="W3">
        <v>20</v>
      </c>
      <c r="X3">
        <v>20180514</v>
      </c>
      <c r="Y3" s="7">
        <v>9.32</v>
      </c>
      <c r="Z3" s="7">
        <f>Y3*W3</f>
        <v>186.4</v>
      </c>
      <c r="AA3">
        <v>386</v>
      </c>
      <c r="AB3" s="6">
        <f>(Y3/(660*AA3))*(1000000)</f>
        <v>36.583451091223118</v>
      </c>
      <c r="AC3">
        <v>450</v>
      </c>
      <c r="AD3" s="6">
        <f>(Y3/(660*AC3))*(1000000)</f>
        <v>31.380471380471381</v>
      </c>
      <c r="AE3" s="8">
        <v>20180517</v>
      </c>
      <c r="AF3" s="9">
        <v>10000000</v>
      </c>
      <c r="AG3" t="s">
        <v>68</v>
      </c>
      <c r="AH3">
        <v>150</v>
      </c>
      <c r="AI3">
        <v>20180525</v>
      </c>
      <c r="AJ3" t="s">
        <v>69</v>
      </c>
      <c r="AK3">
        <v>1</v>
      </c>
      <c r="AL3" s="10">
        <v>14822452</v>
      </c>
      <c r="AM3">
        <v>0.51</v>
      </c>
      <c r="AN3">
        <v>94.87</v>
      </c>
      <c r="AO3">
        <v>5.13</v>
      </c>
      <c r="AP3" s="10">
        <v>4476</v>
      </c>
      <c r="AQ3">
        <v>100</v>
      </c>
      <c r="AR3">
        <v>94.06</v>
      </c>
      <c r="AS3">
        <v>35.99</v>
      </c>
    </row>
    <row r="4" spans="1:46" x14ac:dyDescent="0.2">
      <c r="A4" t="s">
        <v>70</v>
      </c>
      <c r="B4">
        <v>20180511</v>
      </c>
      <c r="C4" t="s">
        <v>55</v>
      </c>
      <c r="D4" t="s">
        <v>56</v>
      </c>
      <c r="E4" t="s">
        <v>57</v>
      </c>
      <c r="F4" t="s">
        <v>58</v>
      </c>
      <c r="H4" t="s">
        <v>71</v>
      </c>
      <c r="I4" t="s">
        <v>60</v>
      </c>
      <c r="J4">
        <v>0</v>
      </c>
      <c r="K4" t="s">
        <v>61</v>
      </c>
      <c r="L4" t="s">
        <v>62</v>
      </c>
      <c r="M4" t="s">
        <v>63</v>
      </c>
      <c r="N4" s="6">
        <v>1000</v>
      </c>
      <c r="O4" t="s">
        <v>64</v>
      </c>
      <c r="P4" t="s">
        <v>72</v>
      </c>
      <c r="Q4" t="s">
        <v>73</v>
      </c>
      <c r="R4" t="str">
        <f>VLOOKUP(Q4,Adapters!A$3:C$99,3,FALSE)</f>
        <v>CTGAAGCT</v>
      </c>
      <c r="S4" t="str">
        <f>VLOOKUP(Q4,Adapters!A$3:C$99,2,FALSE)</f>
        <v>ATAGAGGC</v>
      </c>
      <c r="T4" t="s">
        <v>67</v>
      </c>
      <c r="U4">
        <v>8</v>
      </c>
      <c r="V4">
        <v>0.8</v>
      </c>
      <c r="W4">
        <v>20</v>
      </c>
      <c r="X4">
        <v>20180514</v>
      </c>
      <c r="Y4" s="7">
        <v>8.2799999999999994</v>
      </c>
      <c r="Z4" s="7">
        <f t="shared" ref="Z4:Z67" si="0">Y4*W4</f>
        <v>165.6</v>
      </c>
      <c r="AA4">
        <v>392</v>
      </c>
      <c r="AB4" s="6">
        <f t="shared" ref="AB4:AB85" si="1">(Y4/(660*AA4))*(1000000)</f>
        <v>32.003710575139145</v>
      </c>
      <c r="AC4">
        <v>454</v>
      </c>
      <c r="AD4" s="6">
        <f t="shared" ref="AD4:AD84" si="2">(Y4/(660*AC4))*(1000000)</f>
        <v>27.633159791750099</v>
      </c>
      <c r="AE4" s="8">
        <v>20180517</v>
      </c>
      <c r="AF4" s="9">
        <v>10000000</v>
      </c>
      <c r="AG4" t="s">
        <v>68</v>
      </c>
      <c r="AH4">
        <v>150</v>
      </c>
      <c r="AI4">
        <v>20180525</v>
      </c>
      <c r="AJ4" t="s">
        <v>69</v>
      </c>
      <c r="AK4">
        <v>1</v>
      </c>
      <c r="AL4" s="10">
        <v>17247382</v>
      </c>
      <c r="AM4">
        <v>0.6</v>
      </c>
      <c r="AN4">
        <v>6.48</v>
      </c>
      <c r="AO4">
        <v>93.52</v>
      </c>
      <c r="AP4" s="10">
        <v>5209</v>
      </c>
      <c r="AQ4">
        <v>100</v>
      </c>
      <c r="AR4">
        <v>94.58</v>
      </c>
      <c r="AS4">
        <v>36.090000000000003</v>
      </c>
    </row>
    <row r="5" spans="1:46" x14ac:dyDescent="0.2">
      <c r="A5" t="s">
        <v>74</v>
      </c>
      <c r="B5">
        <v>20180511</v>
      </c>
      <c r="C5" t="s">
        <v>55</v>
      </c>
      <c r="D5" t="s">
        <v>56</v>
      </c>
      <c r="E5" t="s">
        <v>57</v>
      </c>
      <c r="F5" t="s">
        <v>58</v>
      </c>
      <c r="H5" t="s">
        <v>75</v>
      </c>
      <c r="I5" t="s">
        <v>60</v>
      </c>
      <c r="J5">
        <v>0</v>
      </c>
      <c r="K5" t="s">
        <v>61</v>
      </c>
      <c r="L5" t="s">
        <v>62</v>
      </c>
      <c r="M5" t="s">
        <v>63</v>
      </c>
      <c r="N5" s="6">
        <v>1000</v>
      </c>
      <c r="O5" t="s">
        <v>64</v>
      </c>
      <c r="P5" t="s">
        <v>76</v>
      </c>
      <c r="Q5" t="s">
        <v>77</v>
      </c>
      <c r="R5" t="str">
        <f>VLOOKUP(Q5,Adapters!A$3:C$99,3,FALSE)</f>
        <v>CTGAAGCT</v>
      </c>
      <c r="S5" t="str">
        <f>VLOOKUP(Q5,Adapters!A$3:C$99,2,FALSE)</f>
        <v>CCTATCCT</v>
      </c>
      <c r="T5" t="s">
        <v>67</v>
      </c>
      <c r="U5">
        <v>8</v>
      </c>
      <c r="V5">
        <v>0.8</v>
      </c>
      <c r="W5">
        <v>20</v>
      </c>
      <c r="X5">
        <v>20180514</v>
      </c>
      <c r="Y5" s="7">
        <v>11.8</v>
      </c>
      <c r="Z5" s="7">
        <f t="shared" si="0"/>
        <v>236</v>
      </c>
      <c r="AA5">
        <v>394</v>
      </c>
      <c r="AB5" s="6">
        <f t="shared" si="1"/>
        <v>45.377634210121521</v>
      </c>
      <c r="AC5">
        <v>451</v>
      </c>
      <c r="AD5" s="6">
        <f t="shared" si="2"/>
        <v>39.642545185782438</v>
      </c>
      <c r="AE5" s="8">
        <v>20180517</v>
      </c>
      <c r="AF5" s="9">
        <v>10000000</v>
      </c>
      <c r="AG5" t="s">
        <v>68</v>
      </c>
      <c r="AH5">
        <v>150</v>
      </c>
      <c r="AI5">
        <v>20180525</v>
      </c>
      <c r="AJ5" t="s">
        <v>69</v>
      </c>
      <c r="AK5">
        <v>1</v>
      </c>
      <c r="AL5" s="10">
        <v>16601887</v>
      </c>
      <c r="AM5">
        <v>0.56999999999999995</v>
      </c>
      <c r="AN5">
        <v>95.79</v>
      </c>
      <c r="AO5">
        <v>4.21</v>
      </c>
      <c r="AP5" s="10">
        <v>5014</v>
      </c>
      <c r="AQ5">
        <v>100</v>
      </c>
      <c r="AR5">
        <v>93.97</v>
      </c>
      <c r="AS5">
        <v>35.97</v>
      </c>
    </row>
    <row r="6" spans="1:46" x14ac:dyDescent="0.2">
      <c r="A6" t="s">
        <v>78</v>
      </c>
      <c r="B6">
        <v>20180511</v>
      </c>
      <c r="C6" t="s">
        <v>55</v>
      </c>
      <c r="D6" t="s">
        <v>56</v>
      </c>
      <c r="E6" t="s">
        <v>57</v>
      </c>
      <c r="F6" t="s">
        <v>58</v>
      </c>
      <c r="H6" t="s">
        <v>79</v>
      </c>
      <c r="I6" t="s">
        <v>60</v>
      </c>
      <c r="J6">
        <v>0</v>
      </c>
      <c r="K6" t="s">
        <v>61</v>
      </c>
      <c r="L6" t="s">
        <v>62</v>
      </c>
      <c r="M6" t="s">
        <v>63</v>
      </c>
      <c r="N6" s="6">
        <v>1000</v>
      </c>
      <c r="O6" t="s">
        <v>64</v>
      </c>
      <c r="P6" t="s">
        <v>80</v>
      </c>
      <c r="Q6" t="s">
        <v>81</v>
      </c>
      <c r="R6" t="str">
        <f>VLOOKUP(Q6,Adapters!A$3:C$99,3,FALSE)</f>
        <v>CTGAAGCT</v>
      </c>
      <c r="S6" t="str">
        <f>VLOOKUP(Q6,Adapters!A$3:C$99,2,FALSE)</f>
        <v>GGCTCTGA</v>
      </c>
      <c r="T6" t="s">
        <v>67</v>
      </c>
      <c r="U6">
        <v>8</v>
      </c>
      <c r="V6">
        <v>0.8</v>
      </c>
      <c r="W6">
        <v>20</v>
      </c>
      <c r="X6">
        <v>20180514</v>
      </c>
      <c r="Y6" s="7">
        <v>16.100000000000001</v>
      </c>
      <c r="Z6" s="7">
        <f t="shared" si="0"/>
        <v>322</v>
      </c>
      <c r="AA6">
        <v>373</v>
      </c>
      <c r="AB6" s="6">
        <f t="shared" si="1"/>
        <v>65.399301324234315</v>
      </c>
      <c r="AC6">
        <v>431</v>
      </c>
      <c r="AD6" s="6">
        <f t="shared" si="2"/>
        <v>56.598467271321105</v>
      </c>
      <c r="AE6" s="8">
        <v>20180517</v>
      </c>
      <c r="AF6" s="9">
        <v>10000000</v>
      </c>
      <c r="AG6" t="s">
        <v>68</v>
      </c>
      <c r="AH6">
        <v>150</v>
      </c>
      <c r="AI6">
        <v>20180525</v>
      </c>
      <c r="AJ6" t="s">
        <v>69</v>
      </c>
      <c r="AK6">
        <v>1</v>
      </c>
      <c r="AL6" s="10">
        <v>14450005</v>
      </c>
      <c r="AM6">
        <v>0.5</v>
      </c>
      <c r="AN6">
        <v>89.26</v>
      </c>
      <c r="AO6">
        <v>10.74</v>
      </c>
      <c r="AP6" s="10">
        <v>4364</v>
      </c>
      <c r="AQ6">
        <v>100</v>
      </c>
      <c r="AR6">
        <v>94.47</v>
      </c>
      <c r="AS6">
        <v>36.07</v>
      </c>
    </row>
    <row r="7" spans="1:46" x14ac:dyDescent="0.2">
      <c r="A7" t="s">
        <v>82</v>
      </c>
      <c r="B7">
        <v>20180511</v>
      </c>
      <c r="C7" t="s">
        <v>55</v>
      </c>
      <c r="D7" t="s">
        <v>56</v>
      </c>
      <c r="E7" t="s">
        <v>57</v>
      </c>
      <c r="F7" t="s">
        <v>58</v>
      </c>
      <c r="H7" t="s">
        <v>59</v>
      </c>
      <c r="I7" t="s">
        <v>83</v>
      </c>
      <c r="J7">
        <v>4</v>
      </c>
      <c r="K7" t="s">
        <v>61</v>
      </c>
      <c r="L7" t="s">
        <v>62</v>
      </c>
      <c r="M7" t="s">
        <v>63</v>
      </c>
      <c r="N7" s="6">
        <v>1000</v>
      </c>
      <c r="O7" t="s">
        <v>64</v>
      </c>
      <c r="P7" t="s">
        <v>84</v>
      </c>
      <c r="Q7" t="s">
        <v>85</v>
      </c>
      <c r="R7" t="str">
        <f>VLOOKUP(Q7,Adapters!A$3:C$99,3,FALSE)</f>
        <v>CTGAAGCT</v>
      </c>
      <c r="S7" t="str">
        <f>VLOOKUP(Q7,Adapters!A$3:C$99,2,FALSE)</f>
        <v>AGGCGAAG</v>
      </c>
      <c r="T7" t="s">
        <v>67</v>
      </c>
      <c r="U7">
        <v>8</v>
      </c>
      <c r="V7">
        <v>0.8</v>
      </c>
      <c r="W7">
        <v>20</v>
      </c>
      <c r="X7">
        <v>20180514</v>
      </c>
      <c r="Y7" s="7">
        <v>9.1999999999999993</v>
      </c>
      <c r="Z7" s="7">
        <f t="shared" si="0"/>
        <v>184</v>
      </c>
      <c r="AA7">
        <v>368</v>
      </c>
      <c r="AB7" s="6">
        <f t="shared" si="1"/>
        <v>37.878787878787875</v>
      </c>
      <c r="AC7">
        <v>439</v>
      </c>
      <c r="AD7" s="6">
        <f t="shared" si="2"/>
        <v>31.752605784496442</v>
      </c>
      <c r="AE7" s="8">
        <v>20180517</v>
      </c>
      <c r="AF7" s="9">
        <v>10000000</v>
      </c>
      <c r="AG7" t="s">
        <v>68</v>
      </c>
      <c r="AH7">
        <v>150</v>
      </c>
      <c r="AI7">
        <v>20180525</v>
      </c>
      <c r="AJ7" t="s">
        <v>69</v>
      </c>
      <c r="AK7">
        <v>1</v>
      </c>
      <c r="AL7" s="10">
        <v>10351041</v>
      </c>
      <c r="AM7">
        <v>0.36</v>
      </c>
      <c r="AN7">
        <v>94.65</v>
      </c>
      <c r="AO7">
        <v>5.35</v>
      </c>
      <c r="AP7" s="10">
        <v>3126</v>
      </c>
      <c r="AQ7">
        <v>100</v>
      </c>
      <c r="AR7">
        <v>94.39</v>
      </c>
      <c r="AS7">
        <v>36.049999999999997</v>
      </c>
    </row>
    <row r="8" spans="1:46" x14ac:dyDescent="0.2">
      <c r="A8" t="s">
        <v>86</v>
      </c>
      <c r="B8">
        <v>20180511</v>
      </c>
      <c r="C8" t="s">
        <v>55</v>
      </c>
      <c r="D8" t="s">
        <v>56</v>
      </c>
      <c r="E8" t="s">
        <v>57</v>
      </c>
      <c r="F8" t="s">
        <v>58</v>
      </c>
      <c r="H8" t="s">
        <v>71</v>
      </c>
      <c r="I8" t="s">
        <v>83</v>
      </c>
      <c r="J8">
        <v>4</v>
      </c>
      <c r="K8" t="s">
        <v>61</v>
      </c>
      <c r="L8" t="s">
        <v>62</v>
      </c>
      <c r="M8" t="s">
        <v>63</v>
      </c>
      <c r="N8" s="6">
        <v>1000</v>
      </c>
      <c r="O8" t="s">
        <v>64</v>
      </c>
      <c r="P8" t="s">
        <v>87</v>
      </c>
      <c r="Q8" t="s">
        <v>88</v>
      </c>
      <c r="R8" t="str">
        <f>VLOOKUP(Q8,Adapters!A$3:C$99,3,FALSE)</f>
        <v>CTGAAGCT</v>
      </c>
      <c r="S8" t="str">
        <f>VLOOKUP(Q8,Adapters!A$3:C$99,2,FALSE)</f>
        <v>TAATCTTA</v>
      </c>
      <c r="T8" t="s">
        <v>67</v>
      </c>
      <c r="U8">
        <v>8</v>
      </c>
      <c r="V8">
        <v>0.8</v>
      </c>
      <c r="W8">
        <v>20</v>
      </c>
      <c r="X8">
        <v>20180514</v>
      </c>
      <c r="Y8" s="7">
        <v>12.9</v>
      </c>
      <c r="Z8" s="7">
        <f t="shared" si="0"/>
        <v>258</v>
      </c>
      <c r="AA8">
        <v>375</v>
      </c>
      <c r="AB8" s="6">
        <f t="shared" si="1"/>
        <v>52.121212121212118</v>
      </c>
      <c r="AC8">
        <v>447</v>
      </c>
      <c r="AD8" s="6">
        <f t="shared" si="2"/>
        <v>43.72584909497661</v>
      </c>
      <c r="AE8" s="8">
        <v>20180517</v>
      </c>
      <c r="AF8" s="9">
        <v>10000000</v>
      </c>
      <c r="AG8" t="s">
        <v>68</v>
      </c>
      <c r="AH8">
        <v>150</v>
      </c>
      <c r="AI8">
        <v>20180525</v>
      </c>
      <c r="AJ8" t="s">
        <v>69</v>
      </c>
      <c r="AK8">
        <v>1</v>
      </c>
      <c r="AL8" s="10">
        <v>20068127</v>
      </c>
      <c r="AM8">
        <v>0.69</v>
      </c>
      <c r="AN8">
        <v>3.87</v>
      </c>
      <c r="AO8">
        <v>96.13</v>
      </c>
      <c r="AP8" s="10">
        <v>6061</v>
      </c>
      <c r="AQ8">
        <v>100</v>
      </c>
      <c r="AR8">
        <v>94.29</v>
      </c>
      <c r="AS8">
        <v>36.03</v>
      </c>
    </row>
    <row r="9" spans="1:46" x14ac:dyDescent="0.2">
      <c r="A9" t="s">
        <v>89</v>
      </c>
      <c r="B9">
        <v>20180511</v>
      </c>
      <c r="C9" t="s">
        <v>55</v>
      </c>
      <c r="D9" t="s">
        <v>56</v>
      </c>
      <c r="E9" t="s">
        <v>57</v>
      </c>
      <c r="F9" t="s">
        <v>58</v>
      </c>
      <c r="H9" t="s">
        <v>75</v>
      </c>
      <c r="I9" t="s">
        <v>83</v>
      </c>
      <c r="J9">
        <v>4</v>
      </c>
      <c r="K9" t="s">
        <v>61</v>
      </c>
      <c r="L9" t="s">
        <v>62</v>
      </c>
      <c r="M9" t="s">
        <v>63</v>
      </c>
      <c r="N9" s="6">
        <v>1000</v>
      </c>
      <c r="O9" t="s">
        <v>64</v>
      </c>
      <c r="P9" t="s">
        <v>90</v>
      </c>
      <c r="Q9" t="s">
        <v>91</v>
      </c>
      <c r="R9" t="str">
        <f>VLOOKUP(Q9,Adapters!A$3:C$99,3,FALSE)</f>
        <v>TAATGCGC</v>
      </c>
      <c r="S9" t="str">
        <f>VLOOKUP(Q9,Adapters!A$3:C$99,2,FALSE)</f>
        <v>TATAGCCT</v>
      </c>
      <c r="T9" t="s">
        <v>67</v>
      </c>
      <c r="U9">
        <v>8</v>
      </c>
      <c r="V9">
        <v>0.8</v>
      </c>
      <c r="W9">
        <v>20</v>
      </c>
      <c r="X9">
        <v>20180514</v>
      </c>
      <c r="Y9" s="7">
        <v>7.98</v>
      </c>
      <c r="Z9" s="7">
        <f t="shared" si="0"/>
        <v>159.60000000000002</v>
      </c>
      <c r="AA9">
        <v>339</v>
      </c>
      <c r="AB9" s="6">
        <f t="shared" si="1"/>
        <v>35.66639849825691</v>
      </c>
      <c r="AC9">
        <v>430</v>
      </c>
      <c r="AD9" s="6">
        <f t="shared" si="2"/>
        <v>28.118393234672308</v>
      </c>
      <c r="AE9" s="8">
        <v>20180517</v>
      </c>
      <c r="AF9" s="9">
        <v>10000000</v>
      </c>
      <c r="AG9" t="s">
        <v>68</v>
      </c>
      <c r="AH9">
        <v>150</v>
      </c>
      <c r="AI9">
        <v>20180525</v>
      </c>
      <c r="AJ9" t="s">
        <v>69</v>
      </c>
      <c r="AK9">
        <v>1</v>
      </c>
      <c r="AL9" s="10">
        <v>12396605</v>
      </c>
      <c r="AM9">
        <v>0.43</v>
      </c>
      <c r="AN9">
        <v>93.74</v>
      </c>
      <c r="AO9">
        <v>6.26</v>
      </c>
      <c r="AP9" s="10">
        <v>3744</v>
      </c>
      <c r="AQ9">
        <v>100</v>
      </c>
      <c r="AR9">
        <v>93.97</v>
      </c>
      <c r="AS9">
        <v>35.97</v>
      </c>
    </row>
    <row r="10" spans="1:46" x14ac:dyDescent="0.2">
      <c r="A10" t="s">
        <v>92</v>
      </c>
      <c r="B10">
        <v>20180511</v>
      </c>
      <c r="C10" t="s">
        <v>55</v>
      </c>
      <c r="D10" t="s">
        <v>56</v>
      </c>
      <c r="E10" t="s">
        <v>57</v>
      </c>
      <c r="F10" t="s">
        <v>58</v>
      </c>
      <c r="H10" t="s">
        <v>79</v>
      </c>
      <c r="I10" t="s">
        <v>83</v>
      </c>
      <c r="J10">
        <v>4</v>
      </c>
      <c r="K10" t="s">
        <v>61</v>
      </c>
      <c r="L10" t="s">
        <v>62</v>
      </c>
      <c r="M10" t="s">
        <v>63</v>
      </c>
      <c r="N10" s="6">
        <v>1000</v>
      </c>
      <c r="O10" t="s">
        <v>64</v>
      </c>
      <c r="P10" t="s">
        <v>93</v>
      </c>
      <c r="Q10" t="s">
        <v>94</v>
      </c>
      <c r="R10" t="str">
        <f>VLOOKUP(Q10,Adapters!A$3:C$99,3,FALSE)</f>
        <v>TAATGCGC</v>
      </c>
      <c r="S10" t="str">
        <f>VLOOKUP(Q10,Adapters!A$3:C$99,2,FALSE)</f>
        <v>ATAGAGGC</v>
      </c>
      <c r="T10" t="s">
        <v>67</v>
      </c>
      <c r="U10">
        <v>8</v>
      </c>
      <c r="V10">
        <v>0.8</v>
      </c>
      <c r="W10">
        <v>20</v>
      </c>
      <c r="X10">
        <v>20180514</v>
      </c>
      <c r="Y10" s="7">
        <v>6.8</v>
      </c>
      <c r="Z10" s="7">
        <f t="shared" si="0"/>
        <v>136</v>
      </c>
      <c r="AA10">
        <v>387</v>
      </c>
      <c r="AB10" s="6">
        <f t="shared" si="1"/>
        <v>26.622817320491741</v>
      </c>
      <c r="AC10">
        <v>442</v>
      </c>
      <c r="AD10" s="6">
        <f t="shared" si="2"/>
        <v>23.310023310023311</v>
      </c>
      <c r="AE10" s="8">
        <v>20180517</v>
      </c>
      <c r="AF10" s="9">
        <v>10000000</v>
      </c>
      <c r="AG10" t="s">
        <v>68</v>
      </c>
      <c r="AH10">
        <v>150</v>
      </c>
      <c r="AI10">
        <v>20180525</v>
      </c>
      <c r="AJ10" t="s">
        <v>69</v>
      </c>
      <c r="AK10">
        <v>1</v>
      </c>
      <c r="AL10" s="10">
        <v>15097166</v>
      </c>
      <c r="AM10">
        <v>0.52</v>
      </c>
      <c r="AN10">
        <v>5.96</v>
      </c>
      <c r="AO10">
        <v>94.04</v>
      </c>
      <c r="AP10" s="10">
        <v>4559</v>
      </c>
      <c r="AQ10">
        <v>100</v>
      </c>
      <c r="AR10">
        <v>94.74</v>
      </c>
      <c r="AS10">
        <v>36.119999999999997</v>
      </c>
    </row>
    <row r="11" spans="1:46" x14ac:dyDescent="0.2">
      <c r="A11" t="s">
        <v>95</v>
      </c>
      <c r="B11">
        <v>20180511</v>
      </c>
      <c r="C11" t="s">
        <v>55</v>
      </c>
      <c r="D11" t="s">
        <v>56</v>
      </c>
      <c r="E11" t="s">
        <v>57</v>
      </c>
      <c r="F11" t="s">
        <v>58</v>
      </c>
      <c r="H11" t="s">
        <v>59</v>
      </c>
      <c r="I11" t="s">
        <v>83</v>
      </c>
      <c r="J11">
        <v>24</v>
      </c>
      <c r="K11" t="s">
        <v>61</v>
      </c>
      <c r="L11" t="s">
        <v>62</v>
      </c>
      <c r="M11" t="s">
        <v>63</v>
      </c>
      <c r="N11" s="6">
        <v>1000</v>
      </c>
      <c r="O11" t="s">
        <v>64</v>
      </c>
      <c r="P11" t="s">
        <v>96</v>
      </c>
      <c r="Q11" t="s">
        <v>97</v>
      </c>
      <c r="R11" t="str">
        <f>VLOOKUP(Q11,Adapters!A$3:C$99,3,FALSE)</f>
        <v>TAATGCGC</v>
      </c>
      <c r="S11" t="str">
        <f>VLOOKUP(Q11,Adapters!A$3:C$99,2,FALSE)</f>
        <v>CCTATCCT</v>
      </c>
      <c r="T11" t="s">
        <v>67</v>
      </c>
      <c r="U11">
        <v>8</v>
      </c>
      <c r="V11">
        <v>0.8</v>
      </c>
      <c r="W11">
        <v>20</v>
      </c>
      <c r="X11">
        <v>20180514</v>
      </c>
      <c r="Y11" s="7">
        <v>8.14</v>
      </c>
      <c r="Z11" s="7">
        <f t="shared" si="0"/>
        <v>162.80000000000001</v>
      </c>
      <c r="AA11">
        <v>398</v>
      </c>
      <c r="AB11" s="6">
        <f t="shared" si="1"/>
        <v>30.988274706867674</v>
      </c>
      <c r="AC11">
        <v>452</v>
      </c>
      <c r="AD11" s="6">
        <f t="shared" si="2"/>
        <v>27.286135693215339</v>
      </c>
      <c r="AE11" s="8">
        <v>20180517</v>
      </c>
      <c r="AF11" s="9">
        <v>10000000</v>
      </c>
      <c r="AG11" t="s">
        <v>68</v>
      </c>
      <c r="AH11">
        <v>150</v>
      </c>
      <c r="AI11">
        <v>20180525</v>
      </c>
      <c r="AJ11" t="s">
        <v>69</v>
      </c>
      <c r="AK11">
        <v>1</v>
      </c>
      <c r="AL11" s="10">
        <v>14009514</v>
      </c>
      <c r="AM11">
        <v>0.48</v>
      </c>
      <c r="AN11">
        <v>94.51</v>
      </c>
      <c r="AO11">
        <v>5.49</v>
      </c>
      <c r="AP11" s="10">
        <v>4231</v>
      </c>
      <c r="AQ11">
        <v>100</v>
      </c>
      <c r="AR11">
        <v>93.9</v>
      </c>
      <c r="AS11">
        <v>35.950000000000003</v>
      </c>
    </row>
    <row r="12" spans="1:46" x14ac:dyDescent="0.2">
      <c r="A12" t="s">
        <v>98</v>
      </c>
      <c r="B12">
        <v>20180511</v>
      </c>
      <c r="C12" t="s">
        <v>55</v>
      </c>
      <c r="D12" t="s">
        <v>56</v>
      </c>
      <c r="E12" t="s">
        <v>57</v>
      </c>
      <c r="F12" t="s">
        <v>58</v>
      </c>
      <c r="H12" t="s">
        <v>71</v>
      </c>
      <c r="I12" t="s">
        <v>83</v>
      </c>
      <c r="J12">
        <v>24</v>
      </c>
      <c r="K12" t="s">
        <v>61</v>
      </c>
      <c r="L12" t="s">
        <v>62</v>
      </c>
      <c r="M12" t="s">
        <v>63</v>
      </c>
      <c r="N12" s="6">
        <v>1000</v>
      </c>
      <c r="O12" t="s">
        <v>64</v>
      </c>
      <c r="P12" t="s">
        <v>99</v>
      </c>
      <c r="Q12" t="s">
        <v>100</v>
      </c>
      <c r="R12" t="str">
        <f>VLOOKUP(Q12,Adapters!A$3:C$99,3,FALSE)</f>
        <v>TAATGCGC</v>
      </c>
      <c r="S12" t="str">
        <f>VLOOKUP(Q12,Adapters!A$3:C$99,2,FALSE)</f>
        <v>GGCTCTGA</v>
      </c>
      <c r="T12" t="s">
        <v>67</v>
      </c>
      <c r="U12">
        <v>8</v>
      </c>
      <c r="V12">
        <v>0.8</v>
      </c>
      <c r="W12">
        <v>20</v>
      </c>
      <c r="X12">
        <v>20180514</v>
      </c>
      <c r="Y12" s="7">
        <v>8.44</v>
      </c>
      <c r="Z12" s="7">
        <f t="shared" si="0"/>
        <v>168.79999999999998</v>
      </c>
      <c r="AA12">
        <v>389</v>
      </c>
      <c r="AB12" s="6">
        <f t="shared" si="1"/>
        <v>32.873724390433907</v>
      </c>
      <c r="AC12">
        <v>444</v>
      </c>
      <c r="AD12" s="6">
        <f t="shared" si="2"/>
        <v>28.8015288015288</v>
      </c>
      <c r="AE12" s="8">
        <v>20180517</v>
      </c>
      <c r="AF12" s="9">
        <v>10000000</v>
      </c>
      <c r="AG12" t="s">
        <v>68</v>
      </c>
      <c r="AH12">
        <v>150</v>
      </c>
      <c r="AI12">
        <v>20180525</v>
      </c>
      <c r="AJ12" t="s">
        <v>69</v>
      </c>
      <c r="AK12">
        <v>1</v>
      </c>
      <c r="AL12" s="10">
        <v>16952869</v>
      </c>
      <c r="AM12">
        <v>0.59</v>
      </c>
      <c r="AN12">
        <v>87.14</v>
      </c>
      <c r="AO12">
        <v>12.86</v>
      </c>
      <c r="AP12" s="10">
        <v>5120</v>
      </c>
      <c r="AQ12">
        <v>100</v>
      </c>
      <c r="AR12">
        <v>94.13</v>
      </c>
      <c r="AS12">
        <v>36</v>
      </c>
    </row>
    <row r="13" spans="1:46" x14ac:dyDescent="0.2">
      <c r="A13" t="s">
        <v>101</v>
      </c>
      <c r="B13">
        <v>20180511</v>
      </c>
      <c r="C13" t="s">
        <v>55</v>
      </c>
      <c r="D13" t="s">
        <v>56</v>
      </c>
      <c r="E13" t="s">
        <v>57</v>
      </c>
      <c r="F13" t="s">
        <v>58</v>
      </c>
      <c r="H13" t="s">
        <v>75</v>
      </c>
      <c r="I13" t="s">
        <v>83</v>
      </c>
      <c r="J13">
        <v>24</v>
      </c>
      <c r="K13" t="s">
        <v>61</v>
      </c>
      <c r="L13" t="s">
        <v>62</v>
      </c>
      <c r="M13" t="s">
        <v>63</v>
      </c>
      <c r="N13" s="6">
        <v>1000</v>
      </c>
      <c r="O13" t="s">
        <v>64</v>
      </c>
      <c r="P13" t="s">
        <v>102</v>
      </c>
      <c r="Q13" t="s">
        <v>103</v>
      </c>
      <c r="R13" t="str">
        <f>VLOOKUP(Q13,Adapters!A$3:C$99,3,FALSE)</f>
        <v>TAATGCGC</v>
      </c>
      <c r="S13" t="str">
        <f>VLOOKUP(Q13,Adapters!A$3:C$99,2,FALSE)</f>
        <v>AGGCGAAG</v>
      </c>
      <c r="T13" t="s">
        <v>67</v>
      </c>
      <c r="U13">
        <v>8</v>
      </c>
      <c r="V13">
        <v>0.8</v>
      </c>
      <c r="W13">
        <v>20</v>
      </c>
      <c r="X13">
        <v>20180514</v>
      </c>
      <c r="Y13" s="7">
        <v>5.96</v>
      </c>
      <c r="Z13" s="7">
        <f t="shared" si="0"/>
        <v>119.2</v>
      </c>
      <c r="AA13">
        <v>385</v>
      </c>
      <c r="AB13" s="6">
        <f t="shared" si="1"/>
        <v>23.455332546241639</v>
      </c>
      <c r="AC13">
        <v>440</v>
      </c>
      <c r="AD13" s="6">
        <f t="shared" si="2"/>
        <v>20.523415977961434</v>
      </c>
      <c r="AE13" s="8">
        <v>20180517</v>
      </c>
      <c r="AF13" s="9">
        <v>10000000</v>
      </c>
      <c r="AG13" t="s">
        <v>68</v>
      </c>
      <c r="AH13">
        <v>150</v>
      </c>
      <c r="AI13">
        <v>20180525</v>
      </c>
      <c r="AJ13" t="s">
        <v>69</v>
      </c>
      <c r="AK13">
        <v>1</v>
      </c>
      <c r="AL13" s="10">
        <v>13123772</v>
      </c>
      <c r="AM13">
        <v>0.45</v>
      </c>
      <c r="AN13">
        <v>93.89</v>
      </c>
      <c r="AO13">
        <v>6.11</v>
      </c>
      <c r="AP13" s="10">
        <v>3963</v>
      </c>
      <c r="AQ13">
        <v>100</v>
      </c>
      <c r="AR13">
        <v>94.21</v>
      </c>
      <c r="AS13">
        <v>36.020000000000003</v>
      </c>
    </row>
    <row r="14" spans="1:46" x14ac:dyDescent="0.2">
      <c r="A14" t="s">
        <v>104</v>
      </c>
      <c r="B14">
        <v>20180511</v>
      </c>
      <c r="C14" t="s">
        <v>55</v>
      </c>
      <c r="D14" t="s">
        <v>56</v>
      </c>
      <c r="E14" t="s">
        <v>57</v>
      </c>
      <c r="F14" t="s">
        <v>58</v>
      </c>
      <c r="H14" t="s">
        <v>79</v>
      </c>
      <c r="I14" t="s">
        <v>83</v>
      </c>
      <c r="J14">
        <v>24</v>
      </c>
      <c r="K14" t="s">
        <v>61</v>
      </c>
      <c r="L14" t="s">
        <v>62</v>
      </c>
      <c r="M14" t="s">
        <v>63</v>
      </c>
      <c r="N14" s="6">
        <v>1000</v>
      </c>
      <c r="O14" t="s">
        <v>64</v>
      </c>
      <c r="P14" t="s">
        <v>105</v>
      </c>
      <c r="Q14" t="s">
        <v>106</v>
      </c>
      <c r="R14" t="str">
        <f>VLOOKUP(Q14,Adapters!A$3:C$99,3,FALSE)</f>
        <v>TAATGCGC</v>
      </c>
      <c r="S14" t="str">
        <f>VLOOKUP(Q14,Adapters!A$3:C$99,2,FALSE)</f>
        <v>TAATCTTA</v>
      </c>
      <c r="T14" t="s">
        <v>67</v>
      </c>
      <c r="U14">
        <v>8</v>
      </c>
      <c r="V14">
        <v>0.8</v>
      </c>
      <c r="W14">
        <v>20</v>
      </c>
      <c r="X14">
        <v>20180514</v>
      </c>
      <c r="Y14" s="7">
        <v>9.02</v>
      </c>
      <c r="Z14" s="7">
        <f t="shared" si="0"/>
        <v>180.39999999999998</v>
      </c>
      <c r="AA14">
        <v>367</v>
      </c>
      <c r="AB14" s="6">
        <f t="shared" si="1"/>
        <v>37.23887375113533</v>
      </c>
      <c r="AC14">
        <v>433</v>
      </c>
      <c r="AD14" s="6">
        <f t="shared" si="2"/>
        <v>31.562740569668978</v>
      </c>
      <c r="AE14" s="8">
        <v>20180517</v>
      </c>
      <c r="AF14" s="9">
        <v>10000000</v>
      </c>
      <c r="AG14" t="s">
        <v>68</v>
      </c>
      <c r="AH14">
        <v>150</v>
      </c>
      <c r="AI14">
        <v>20180525</v>
      </c>
      <c r="AJ14" t="s">
        <v>69</v>
      </c>
      <c r="AK14">
        <v>1</v>
      </c>
      <c r="AL14" s="10">
        <v>13181021</v>
      </c>
      <c r="AM14">
        <v>0.46</v>
      </c>
      <c r="AN14">
        <v>3.72</v>
      </c>
      <c r="AO14">
        <v>96.28</v>
      </c>
      <c r="AP14" s="10">
        <v>3981</v>
      </c>
      <c r="AQ14">
        <v>100</v>
      </c>
      <c r="AR14">
        <v>94.36</v>
      </c>
      <c r="AS14">
        <v>36.04</v>
      </c>
    </row>
    <row r="15" spans="1:46" x14ac:dyDescent="0.2">
      <c r="A15" t="s">
        <v>107</v>
      </c>
      <c r="B15">
        <v>20180515</v>
      </c>
      <c r="C15" t="s">
        <v>55</v>
      </c>
      <c r="D15" t="s">
        <v>56</v>
      </c>
      <c r="E15" t="s">
        <v>108</v>
      </c>
      <c r="F15" t="s">
        <v>58</v>
      </c>
      <c r="H15" t="s">
        <v>59</v>
      </c>
      <c r="I15" t="s">
        <v>60</v>
      </c>
      <c r="J15">
        <v>0</v>
      </c>
      <c r="K15" t="s">
        <v>61</v>
      </c>
      <c r="L15" t="s">
        <v>62</v>
      </c>
      <c r="M15" t="s">
        <v>63</v>
      </c>
      <c r="N15" s="6">
        <v>462.69</v>
      </c>
      <c r="O15" t="s">
        <v>64</v>
      </c>
      <c r="P15" t="s">
        <v>65</v>
      </c>
      <c r="Q15" t="s">
        <v>109</v>
      </c>
      <c r="R15" t="str">
        <f>VLOOKUP(Q15,Adapters!A$3:C$99,3,FALSE)</f>
        <v>ATTCAGAA</v>
      </c>
      <c r="S15" t="str">
        <f>VLOOKUP(Q15,Adapters!A$3:C$99,2,FALSE)</f>
        <v>TATAGCCT</v>
      </c>
      <c r="T15" t="s">
        <v>67</v>
      </c>
      <c r="U15">
        <v>10</v>
      </c>
      <c r="V15">
        <v>0.8</v>
      </c>
      <c r="W15">
        <v>20</v>
      </c>
      <c r="X15">
        <v>20180516</v>
      </c>
      <c r="Y15" s="7">
        <v>6.16</v>
      </c>
      <c r="Z15" s="7">
        <f t="shared" si="0"/>
        <v>123.2</v>
      </c>
      <c r="AA15">
        <v>268</v>
      </c>
      <c r="AB15" s="6">
        <f t="shared" si="1"/>
        <v>34.82587064676617</v>
      </c>
      <c r="AC15">
        <v>313</v>
      </c>
      <c r="AD15" s="6">
        <f t="shared" si="2"/>
        <v>29.818956336528224</v>
      </c>
      <c r="AE15" s="8">
        <v>20180518</v>
      </c>
      <c r="AF15" s="9">
        <v>10000000</v>
      </c>
      <c r="AG15" t="s">
        <v>68</v>
      </c>
      <c r="AH15">
        <v>150</v>
      </c>
      <c r="AI15">
        <v>20180605</v>
      </c>
      <c r="AJ15" t="s">
        <v>110</v>
      </c>
      <c r="AK15">
        <v>4</v>
      </c>
      <c r="AL15" s="10">
        <v>10749593</v>
      </c>
      <c r="AM15">
        <v>0.37</v>
      </c>
      <c r="AN15">
        <v>94.44</v>
      </c>
      <c r="AO15">
        <v>5.56</v>
      </c>
      <c r="AP15" s="10">
        <v>3246</v>
      </c>
      <c r="AQ15">
        <v>100</v>
      </c>
      <c r="AR15">
        <v>90.05</v>
      </c>
      <c r="AS15">
        <v>35.159999999999997</v>
      </c>
      <c r="AT15" t="s">
        <v>111</v>
      </c>
    </row>
    <row r="16" spans="1:46" x14ac:dyDescent="0.2">
      <c r="A16" t="s">
        <v>112</v>
      </c>
      <c r="B16">
        <v>20180515</v>
      </c>
      <c r="C16" t="s">
        <v>55</v>
      </c>
      <c r="D16" t="s">
        <v>56</v>
      </c>
      <c r="E16" t="s">
        <v>108</v>
      </c>
      <c r="F16" t="s">
        <v>58</v>
      </c>
      <c r="H16" t="s">
        <v>59</v>
      </c>
      <c r="I16" t="s">
        <v>83</v>
      </c>
      <c r="J16">
        <v>4</v>
      </c>
      <c r="K16" t="s">
        <v>61</v>
      </c>
      <c r="L16" t="s">
        <v>62</v>
      </c>
      <c r="M16" t="s">
        <v>63</v>
      </c>
      <c r="N16" s="6">
        <v>329.904</v>
      </c>
      <c r="O16" t="s">
        <v>64</v>
      </c>
      <c r="P16" t="s">
        <v>72</v>
      </c>
      <c r="Q16" t="s">
        <v>113</v>
      </c>
      <c r="R16" t="str">
        <f>VLOOKUP(Q16,Adapters!A$3:C$99,3,FALSE)</f>
        <v>ATTCAGAA</v>
      </c>
      <c r="S16" t="str">
        <f>VLOOKUP(Q16,Adapters!A$3:C$99,2,FALSE)</f>
        <v>ATAGAGGC</v>
      </c>
      <c r="T16" t="s">
        <v>67</v>
      </c>
      <c r="U16">
        <v>10</v>
      </c>
      <c r="V16">
        <v>0.8</v>
      </c>
      <c r="W16">
        <v>20</v>
      </c>
      <c r="X16">
        <v>20180516</v>
      </c>
      <c r="Y16" s="7">
        <v>12.4</v>
      </c>
      <c r="Z16" s="7">
        <f t="shared" si="0"/>
        <v>248</v>
      </c>
      <c r="AA16">
        <v>299</v>
      </c>
      <c r="AB16" s="6">
        <f t="shared" si="1"/>
        <v>62.835715009628061</v>
      </c>
      <c r="AC16">
        <v>366</v>
      </c>
      <c r="AD16" s="6">
        <f t="shared" si="2"/>
        <v>51.333002152674283</v>
      </c>
      <c r="AE16" s="8">
        <v>20180518</v>
      </c>
      <c r="AF16" s="9">
        <v>10000000</v>
      </c>
      <c r="AG16" t="s">
        <v>68</v>
      </c>
      <c r="AH16">
        <v>150</v>
      </c>
      <c r="AI16">
        <v>20180605</v>
      </c>
      <c r="AJ16" t="s">
        <v>110</v>
      </c>
      <c r="AK16">
        <v>4</v>
      </c>
      <c r="AL16" s="10">
        <v>3329021</v>
      </c>
      <c r="AM16">
        <v>0.11</v>
      </c>
      <c r="AN16">
        <v>11.69</v>
      </c>
      <c r="AO16">
        <v>88.31</v>
      </c>
      <c r="AP16" s="10">
        <v>1005</v>
      </c>
      <c r="AQ16">
        <v>100</v>
      </c>
      <c r="AR16">
        <v>91.84</v>
      </c>
      <c r="AS16">
        <v>35.58</v>
      </c>
      <c r="AT16" t="s">
        <v>111</v>
      </c>
    </row>
    <row r="17" spans="1:46" x14ac:dyDescent="0.2">
      <c r="A17" t="s">
        <v>114</v>
      </c>
      <c r="B17">
        <v>20180515</v>
      </c>
      <c r="C17" t="s">
        <v>55</v>
      </c>
      <c r="D17" t="s">
        <v>56</v>
      </c>
      <c r="E17" t="s">
        <v>108</v>
      </c>
      <c r="F17" t="s">
        <v>58</v>
      </c>
      <c r="H17" t="s">
        <v>59</v>
      </c>
      <c r="I17" t="s">
        <v>83</v>
      </c>
      <c r="J17">
        <v>24</v>
      </c>
      <c r="K17" t="s">
        <v>61</v>
      </c>
      <c r="L17" t="s">
        <v>62</v>
      </c>
      <c r="M17" t="s">
        <v>63</v>
      </c>
      <c r="N17" s="6">
        <v>500</v>
      </c>
      <c r="O17" t="s">
        <v>64</v>
      </c>
      <c r="P17" t="s">
        <v>76</v>
      </c>
      <c r="Q17" t="s">
        <v>115</v>
      </c>
      <c r="R17" t="str">
        <f>VLOOKUP(Q17,Adapters!A$3:C$99,3,FALSE)</f>
        <v>ATTCAGAA</v>
      </c>
      <c r="S17" t="str">
        <f>VLOOKUP(Q17,Adapters!A$3:C$99,2,FALSE)</f>
        <v>CCTATCCT</v>
      </c>
      <c r="T17" t="s">
        <v>67</v>
      </c>
      <c r="U17">
        <v>10</v>
      </c>
      <c r="V17">
        <v>0.8</v>
      </c>
      <c r="W17">
        <v>20</v>
      </c>
      <c r="X17">
        <v>20180516</v>
      </c>
      <c r="Y17" s="7">
        <v>19.899999999999999</v>
      </c>
      <c r="Z17" s="7">
        <f t="shared" si="0"/>
        <v>398</v>
      </c>
      <c r="AA17">
        <v>303</v>
      </c>
      <c r="AB17" s="6">
        <f t="shared" si="1"/>
        <v>99.509950995099501</v>
      </c>
      <c r="AC17">
        <v>379</v>
      </c>
      <c r="AD17" s="6">
        <f t="shared" si="2"/>
        <v>79.55544894858879</v>
      </c>
      <c r="AE17" s="8">
        <v>20180518</v>
      </c>
      <c r="AF17" s="9">
        <v>10000000</v>
      </c>
      <c r="AG17" t="s">
        <v>68</v>
      </c>
      <c r="AH17">
        <v>150</v>
      </c>
      <c r="AI17">
        <v>20180605</v>
      </c>
      <c r="AJ17" t="s">
        <v>110</v>
      </c>
      <c r="AK17">
        <v>4</v>
      </c>
      <c r="AL17" s="10">
        <v>10440421</v>
      </c>
      <c r="AM17">
        <v>0.36</v>
      </c>
      <c r="AN17">
        <v>88.41</v>
      </c>
      <c r="AO17">
        <v>11.59</v>
      </c>
      <c r="AP17" s="10">
        <v>3153</v>
      </c>
      <c r="AQ17">
        <v>100</v>
      </c>
      <c r="AR17">
        <v>91.22</v>
      </c>
      <c r="AS17">
        <v>35.44</v>
      </c>
    </row>
    <row r="18" spans="1:46" x14ac:dyDescent="0.2">
      <c r="A18" t="s">
        <v>116</v>
      </c>
      <c r="B18">
        <v>20180515</v>
      </c>
      <c r="C18" t="s">
        <v>55</v>
      </c>
      <c r="D18" t="s">
        <v>56</v>
      </c>
      <c r="E18" t="s">
        <v>108</v>
      </c>
      <c r="F18" t="s">
        <v>58</v>
      </c>
      <c r="H18" t="s">
        <v>71</v>
      </c>
      <c r="I18" t="s">
        <v>60</v>
      </c>
      <c r="J18">
        <v>0</v>
      </c>
      <c r="K18" t="s">
        <v>61</v>
      </c>
      <c r="L18" t="s">
        <v>62</v>
      </c>
      <c r="M18" t="s">
        <v>63</v>
      </c>
      <c r="N18" s="6">
        <v>335.8</v>
      </c>
      <c r="O18" t="s">
        <v>64</v>
      </c>
      <c r="P18" t="s">
        <v>80</v>
      </c>
      <c r="Q18" t="s">
        <v>117</v>
      </c>
      <c r="R18" t="str">
        <f>VLOOKUP(Q18,Adapters!A$3:C$99,3,FALSE)</f>
        <v>ATTCAGAA</v>
      </c>
      <c r="S18" t="str">
        <f>VLOOKUP(Q18,Adapters!A$3:C$99,2,FALSE)</f>
        <v>GGCTCTGA</v>
      </c>
      <c r="T18" t="s">
        <v>67</v>
      </c>
      <c r="U18">
        <v>10</v>
      </c>
      <c r="V18">
        <v>0.8</v>
      </c>
      <c r="W18">
        <v>20</v>
      </c>
      <c r="X18">
        <v>20180516</v>
      </c>
      <c r="Y18" s="7">
        <v>22.6</v>
      </c>
      <c r="Z18" s="7">
        <f t="shared" si="0"/>
        <v>452</v>
      </c>
      <c r="AA18">
        <v>300</v>
      </c>
      <c r="AB18" s="6">
        <f t="shared" si="1"/>
        <v>114.14141414141415</v>
      </c>
      <c r="AC18">
        <v>373</v>
      </c>
      <c r="AD18" s="6">
        <f t="shared" si="2"/>
        <v>91.802745958241943</v>
      </c>
      <c r="AE18" s="8">
        <v>20180518</v>
      </c>
      <c r="AF18" s="9">
        <v>10000000</v>
      </c>
      <c r="AG18" t="s">
        <v>68</v>
      </c>
      <c r="AH18">
        <v>150</v>
      </c>
      <c r="AI18">
        <v>20180605</v>
      </c>
      <c r="AJ18" t="s">
        <v>110</v>
      </c>
      <c r="AK18">
        <v>4</v>
      </c>
      <c r="AL18" s="10">
        <v>9074845</v>
      </c>
      <c r="AM18">
        <v>0.31</v>
      </c>
      <c r="AN18">
        <v>70.569999999999993</v>
      </c>
      <c r="AO18">
        <v>29.43</v>
      </c>
      <c r="AP18" s="10">
        <v>2741</v>
      </c>
      <c r="AQ18">
        <v>100</v>
      </c>
      <c r="AR18">
        <v>92.08</v>
      </c>
      <c r="AS18">
        <v>35.630000000000003</v>
      </c>
      <c r="AT18" t="s">
        <v>111</v>
      </c>
    </row>
    <row r="19" spans="1:46" x14ac:dyDescent="0.2">
      <c r="A19" t="s">
        <v>118</v>
      </c>
      <c r="B19">
        <v>20180515</v>
      </c>
      <c r="C19" t="s">
        <v>55</v>
      </c>
      <c r="D19" t="s">
        <v>56</v>
      </c>
      <c r="E19" t="s">
        <v>108</v>
      </c>
      <c r="F19" t="s">
        <v>58</v>
      </c>
      <c r="H19" t="s">
        <v>75</v>
      </c>
      <c r="I19" t="s">
        <v>60</v>
      </c>
      <c r="J19">
        <v>0</v>
      </c>
      <c r="K19" t="s">
        <v>61</v>
      </c>
      <c r="L19" t="s">
        <v>62</v>
      </c>
      <c r="M19" t="s">
        <v>63</v>
      </c>
      <c r="N19" s="6">
        <v>500</v>
      </c>
      <c r="O19" t="s">
        <v>64</v>
      </c>
      <c r="P19" t="s">
        <v>90</v>
      </c>
      <c r="Q19" t="s">
        <v>119</v>
      </c>
      <c r="R19" t="str">
        <f>VLOOKUP(Q19,Adapters!A$3:C$99,3,FALSE)</f>
        <v>GAATTCGT</v>
      </c>
      <c r="S19" t="str">
        <f>VLOOKUP(Q19,Adapters!A$3:C$99,2,FALSE)</f>
        <v>TATAGCCT</v>
      </c>
      <c r="T19" t="s">
        <v>67</v>
      </c>
      <c r="U19">
        <v>10</v>
      </c>
      <c r="V19">
        <v>0.8</v>
      </c>
      <c r="W19">
        <v>20</v>
      </c>
      <c r="X19">
        <v>20180516</v>
      </c>
      <c r="Y19" s="7">
        <v>15.1</v>
      </c>
      <c r="Z19" s="7">
        <f t="shared" si="0"/>
        <v>302</v>
      </c>
      <c r="AA19">
        <v>297</v>
      </c>
      <c r="AB19" s="6">
        <f t="shared" si="1"/>
        <v>77.032955820834601</v>
      </c>
      <c r="AC19">
        <v>375</v>
      </c>
      <c r="AD19" s="6">
        <f t="shared" si="2"/>
        <v>61.010101010101003</v>
      </c>
      <c r="AE19" s="8">
        <v>20180518</v>
      </c>
      <c r="AF19" s="9">
        <v>10000000</v>
      </c>
      <c r="AG19" t="s">
        <v>68</v>
      </c>
      <c r="AH19">
        <v>150</v>
      </c>
      <c r="AI19">
        <v>20180605</v>
      </c>
      <c r="AJ19" t="s">
        <v>110</v>
      </c>
      <c r="AK19">
        <v>4</v>
      </c>
      <c r="AL19" s="10">
        <v>9617067</v>
      </c>
      <c r="AM19">
        <v>0.33</v>
      </c>
      <c r="AN19">
        <v>93.07</v>
      </c>
      <c r="AO19">
        <v>6.93</v>
      </c>
      <c r="AP19" s="10">
        <v>2904</v>
      </c>
      <c r="AQ19">
        <v>100</v>
      </c>
      <c r="AR19">
        <v>90.55</v>
      </c>
      <c r="AS19">
        <v>35.28</v>
      </c>
    </row>
    <row r="20" spans="1:46" x14ac:dyDescent="0.2">
      <c r="A20" t="s">
        <v>120</v>
      </c>
      <c r="B20">
        <v>20180515</v>
      </c>
      <c r="C20" t="s">
        <v>55</v>
      </c>
      <c r="D20" t="s">
        <v>56</v>
      </c>
      <c r="E20" t="s">
        <v>108</v>
      </c>
      <c r="F20" t="s">
        <v>58</v>
      </c>
      <c r="H20" t="s">
        <v>75</v>
      </c>
      <c r="I20" t="s">
        <v>83</v>
      </c>
      <c r="J20">
        <v>4</v>
      </c>
      <c r="K20" t="s">
        <v>61</v>
      </c>
      <c r="L20" t="s">
        <v>62</v>
      </c>
      <c r="M20" t="s">
        <v>63</v>
      </c>
      <c r="N20" s="6">
        <v>500</v>
      </c>
      <c r="O20" t="s">
        <v>64</v>
      </c>
      <c r="P20" t="s">
        <v>93</v>
      </c>
      <c r="Q20" t="s">
        <v>121</v>
      </c>
      <c r="R20" t="str">
        <f>VLOOKUP(Q20,Adapters!A$3:C$99,3,FALSE)</f>
        <v>GAATTCGT</v>
      </c>
      <c r="S20" t="str">
        <f>VLOOKUP(Q20,Adapters!A$3:C$99,2,FALSE)</f>
        <v>ATAGAGGC</v>
      </c>
      <c r="T20" t="s">
        <v>67</v>
      </c>
      <c r="U20">
        <v>10</v>
      </c>
      <c r="V20">
        <v>0.8</v>
      </c>
      <c r="W20">
        <v>20</v>
      </c>
      <c r="X20">
        <v>20180516</v>
      </c>
      <c r="Y20" s="7">
        <v>16.399999999999999</v>
      </c>
      <c r="Z20" s="7">
        <f t="shared" si="0"/>
        <v>328</v>
      </c>
      <c r="AA20">
        <v>296</v>
      </c>
      <c r="AB20" s="6">
        <f t="shared" si="1"/>
        <v>83.947583947583951</v>
      </c>
      <c r="AC20">
        <v>366</v>
      </c>
      <c r="AD20" s="6">
        <f t="shared" si="2"/>
        <v>67.892035105149859</v>
      </c>
      <c r="AE20" s="8">
        <v>20180518</v>
      </c>
      <c r="AF20" s="9">
        <v>10000000</v>
      </c>
      <c r="AG20" t="s">
        <v>68</v>
      </c>
      <c r="AH20">
        <v>150</v>
      </c>
      <c r="AI20">
        <v>20180605</v>
      </c>
      <c r="AJ20" t="s">
        <v>110</v>
      </c>
      <c r="AK20">
        <v>4</v>
      </c>
      <c r="AL20" s="10">
        <v>3967205</v>
      </c>
      <c r="AM20">
        <v>0.14000000000000001</v>
      </c>
      <c r="AN20">
        <v>12.42</v>
      </c>
      <c r="AO20">
        <v>87.58</v>
      </c>
      <c r="AP20" s="10">
        <v>1198</v>
      </c>
      <c r="AQ20">
        <v>100</v>
      </c>
      <c r="AR20">
        <v>91.57</v>
      </c>
      <c r="AS20">
        <v>35.520000000000003</v>
      </c>
    </row>
    <row r="21" spans="1:46" x14ac:dyDescent="0.2">
      <c r="A21" t="s">
        <v>122</v>
      </c>
      <c r="B21">
        <v>20180515</v>
      </c>
      <c r="C21" t="s">
        <v>55</v>
      </c>
      <c r="D21" t="s">
        <v>56</v>
      </c>
      <c r="E21" t="s">
        <v>108</v>
      </c>
      <c r="F21" t="s">
        <v>58</v>
      </c>
      <c r="H21" t="s">
        <v>75</v>
      </c>
      <c r="I21" t="s">
        <v>83</v>
      </c>
      <c r="J21">
        <v>24</v>
      </c>
      <c r="K21" t="s">
        <v>61</v>
      </c>
      <c r="L21" t="s">
        <v>62</v>
      </c>
      <c r="M21" t="s">
        <v>63</v>
      </c>
      <c r="N21" s="6">
        <v>491.38</v>
      </c>
      <c r="O21" t="s">
        <v>64</v>
      </c>
      <c r="P21" t="s">
        <v>96</v>
      </c>
      <c r="Q21" t="s">
        <v>123</v>
      </c>
      <c r="R21" t="str">
        <f>VLOOKUP(Q21,Adapters!A$3:C$99,3,FALSE)</f>
        <v>GAATTCGT</v>
      </c>
      <c r="S21" t="str">
        <f>VLOOKUP(Q21,Adapters!A$3:C$99,2,FALSE)</f>
        <v>CCTATCCT</v>
      </c>
      <c r="T21" t="s">
        <v>67</v>
      </c>
      <c r="U21">
        <v>10</v>
      </c>
      <c r="V21">
        <v>0.8</v>
      </c>
      <c r="W21">
        <v>20</v>
      </c>
      <c r="X21">
        <v>20180516</v>
      </c>
      <c r="Y21" s="7">
        <v>24.6</v>
      </c>
      <c r="Z21" s="7">
        <f t="shared" si="0"/>
        <v>492</v>
      </c>
      <c r="AA21">
        <v>303</v>
      </c>
      <c r="AB21" s="6">
        <f t="shared" si="1"/>
        <v>123.01230123012301</v>
      </c>
      <c r="AC21">
        <v>377</v>
      </c>
      <c r="AD21" s="6">
        <f t="shared" si="2"/>
        <v>98.866650590788524</v>
      </c>
      <c r="AE21" s="8">
        <v>20180518</v>
      </c>
      <c r="AF21" s="9">
        <v>10000000</v>
      </c>
      <c r="AG21" t="s">
        <v>68</v>
      </c>
      <c r="AH21">
        <v>150</v>
      </c>
      <c r="AI21">
        <v>20180605</v>
      </c>
      <c r="AJ21" t="s">
        <v>110</v>
      </c>
      <c r="AK21">
        <v>4</v>
      </c>
      <c r="AL21" s="10">
        <v>10834441</v>
      </c>
      <c r="AM21">
        <v>0.37</v>
      </c>
      <c r="AN21">
        <v>89.56</v>
      </c>
      <c r="AO21">
        <v>10.44</v>
      </c>
      <c r="AP21" s="10">
        <v>3272</v>
      </c>
      <c r="AQ21">
        <v>100</v>
      </c>
      <c r="AR21">
        <v>90.92</v>
      </c>
      <c r="AS21">
        <v>35.369999999999997</v>
      </c>
      <c r="AT21" t="s">
        <v>111</v>
      </c>
    </row>
    <row r="22" spans="1:46" x14ac:dyDescent="0.2">
      <c r="A22" t="s">
        <v>124</v>
      </c>
      <c r="B22">
        <v>20180515</v>
      </c>
      <c r="C22" t="s">
        <v>55</v>
      </c>
      <c r="D22" t="s">
        <v>56</v>
      </c>
      <c r="E22" t="s">
        <v>108</v>
      </c>
      <c r="F22" t="s">
        <v>58</v>
      </c>
      <c r="H22" t="s">
        <v>125</v>
      </c>
      <c r="I22" t="s">
        <v>60</v>
      </c>
      <c r="J22">
        <v>0</v>
      </c>
      <c r="K22" t="s">
        <v>61</v>
      </c>
      <c r="L22" t="s">
        <v>62</v>
      </c>
      <c r="M22" t="s">
        <v>63</v>
      </c>
      <c r="N22" s="6">
        <v>500</v>
      </c>
      <c r="O22" t="s">
        <v>64</v>
      </c>
      <c r="P22" t="s">
        <v>99</v>
      </c>
      <c r="Q22" t="s">
        <v>126</v>
      </c>
      <c r="R22" t="str">
        <f>VLOOKUP(Q22,Adapters!A$3:C$99,3,FALSE)</f>
        <v>GAATTCGT</v>
      </c>
      <c r="S22" t="str">
        <f>VLOOKUP(Q22,Adapters!A$3:C$99,2,FALSE)</f>
        <v>GGCTCTGA</v>
      </c>
      <c r="T22" t="s">
        <v>67</v>
      </c>
      <c r="U22">
        <v>10</v>
      </c>
      <c r="V22">
        <v>0.8</v>
      </c>
      <c r="W22">
        <v>20</v>
      </c>
      <c r="X22">
        <v>20180516</v>
      </c>
      <c r="Y22" s="7">
        <v>33.4</v>
      </c>
      <c r="Z22" s="7">
        <f t="shared" si="0"/>
        <v>668</v>
      </c>
      <c r="AA22">
        <v>298</v>
      </c>
      <c r="AB22" s="6">
        <f t="shared" si="1"/>
        <v>169.81899532235101</v>
      </c>
      <c r="AC22">
        <v>377</v>
      </c>
      <c r="AD22" s="6">
        <f t="shared" si="2"/>
        <v>134.23358250944457</v>
      </c>
      <c r="AE22" s="8">
        <v>20180518</v>
      </c>
      <c r="AF22" s="9">
        <v>10000000</v>
      </c>
      <c r="AG22" t="s">
        <v>68</v>
      </c>
      <c r="AH22">
        <v>150</v>
      </c>
      <c r="AI22">
        <v>20180605</v>
      </c>
      <c r="AJ22" t="s">
        <v>110</v>
      </c>
      <c r="AK22">
        <v>4</v>
      </c>
      <c r="AL22" s="10">
        <v>8386326</v>
      </c>
      <c r="AM22">
        <v>0.28999999999999998</v>
      </c>
      <c r="AN22">
        <v>65.349999999999994</v>
      </c>
      <c r="AO22">
        <v>34.65</v>
      </c>
      <c r="AP22" s="10">
        <v>2533</v>
      </c>
      <c r="AQ22">
        <v>100</v>
      </c>
      <c r="AR22">
        <v>92.1</v>
      </c>
      <c r="AS22">
        <v>35.630000000000003</v>
      </c>
    </row>
    <row r="23" spans="1:46" x14ac:dyDescent="0.2">
      <c r="A23" t="s">
        <v>127</v>
      </c>
      <c r="B23">
        <v>20180515</v>
      </c>
      <c r="C23" t="s">
        <v>55</v>
      </c>
      <c r="D23" t="s">
        <v>56</v>
      </c>
      <c r="E23" t="s">
        <v>108</v>
      </c>
      <c r="F23" t="s">
        <v>58</v>
      </c>
      <c r="H23" t="s">
        <v>125</v>
      </c>
      <c r="I23" t="s">
        <v>83</v>
      </c>
      <c r="J23">
        <v>4</v>
      </c>
      <c r="K23" t="s">
        <v>61</v>
      </c>
      <c r="L23" t="s">
        <v>62</v>
      </c>
      <c r="M23" t="s">
        <v>63</v>
      </c>
      <c r="N23" s="6">
        <v>500</v>
      </c>
      <c r="O23" t="s">
        <v>64</v>
      </c>
      <c r="P23" t="s">
        <v>102</v>
      </c>
      <c r="Q23" t="s">
        <v>128</v>
      </c>
      <c r="R23" t="str">
        <f>VLOOKUP(Q23,Adapters!A$3:C$99,3,FALSE)</f>
        <v>GAATTCGT</v>
      </c>
      <c r="S23" t="str">
        <f>VLOOKUP(Q23,Adapters!A$3:C$99,2,FALSE)</f>
        <v>AGGCGAAG</v>
      </c>
      <c r="T23" t="s">
        <v>67</v>
      </c>
      <c r="U23">
        <v>10</v>
      </c>
      <c r="V23">
        <v>0.8</v>
      </c>
      <c r="W23">
        <v>20</v>
      </c>
      <c r="X23">
        <v>20180516</v>
      </c>
      <c r="Y23" s="7">
        <v>15.8</v>
      </c>
      <c r="Z23" s="7">
        <f t="shared" si="0"/>
        <v>316</v>
      </c>
      <c r="AA23">
        <v>299</v>
      </c>
      <c r="AB23" s="6">
        <f t="shared" si="1"/>
        <v>80.064862673558338</v>
      </c>
      <c r="AC23">
        <v>372</v>
      </c>
      <c r="AD23" s="6">
        <f t="shared" si="2"/>
        <v>64.353209514499838</v>
      </c>
      <c r="AE23" s="8">
        <v>20180518</v>
      </c>
      <c r="AF23" s="9">
        <v>10000000</v>
      </c>
      <c r="AG23" t="s">
        <v>68</v>
      </c>
      <c r="AH23">
        <v>150</v>
      </c>
      <c r="AI23">
        <v>20180605</v>
      </c>
      <c r="AJ23" t="s">
        <v>110</v>
      </c>
      <c r="AK23">
        <v>4</v>
      </c>
      <c r="AL23" s="10">
        <v>10908409</v>
      </c>
      <c r="AM23">
        <v>0.38</v>
      </c>
      <c r="AN23">
        <v>60.46</v>
      </c>
      <c r="AO23">
        <v>39.54</v>
      </c>
      <c r="AP23" s="10">
        <v>3294</v>
      </c>
      <c r="AQ23">
        <v>100</v>
      </c>
      <c r="AR23">
        <v>91.72</v>
      </c>
      <c r="AS23">
        <v>35.549999999999997</v>
      </c>
    </row>
    <row r="24" spans="1:46" x14ac:dyDescent="0.2">
      <c r="A24" t="s">
        <v>129</v>
      </c>
      <c r="B24">
        <v>20180515</v>
      </c>
      <c r="C24" t="s">
        <v>55</v>
      </c>
      <c r="D24" t="s">
        <v>56</v>
      </c>
      <c r="E24" t="s">
        <v>108</v>
      </c>
      <c r="F24" t="s">
        <v>58</v>
      </c>
      <c r="H24" t="s">
        <v>125</v>
      </c>
      <c r="I24" t="s">
        <v>83</v>
      </c>
      <c r="J24">
        <v>24</v>
      </c>
      <c r="K24" t="s">
        <v>61</v>
      </c>
      <c r="L24" t="s">
        <v>62</v>
      </c>
      <c r="M24" t="s">
        <v>63</v>
      </c>
      <c r="N24" s="6">
        <v>500</v>
      </c>
      <c r="O24" t="s">
        <v>64</v>
      </c>
      <c r="P24" t="s">
        <v>105</v>
      </c>
      <c r="Q24" t="s">
        <v>130</v>
      </c>
      <c r="R24" t="str">
        <f>VLOOKUP(Q24,Adapters!A$3:C$99,3,FALSE)</f>
        <v>GAATTCGT</v>
      </c>
      <c r="S24" t="str">
        <f>VLOOKUP(Q24,Adapters!A$3:C$99,2,FALSE)</f>
        <v>TAATCTTA</v>
      </c>
      <c r="T24" t="s">
        <v>67</v>
      </c>
      <c r="U24">
        <v>10</v>
      </c>
      <c r="V24">
        <v>0.8</v>
      </c>
      <c r="W24">
        <v>20</v>
      </c>
      <c r="X24">
        <v>20180516</v>
      </c>
      <c r="Y24" s="7">
        <v>25</v>
      </c>
      <c r="Z24" s="7">
        <f t="shared" si="0"/>
        <v>500</v>
      </c>
      <c r="AA24">
        <v>300</v>
      </c>
      <c r="AB24" s="6">
        <f t="shared" si="1"/>
        <v>126.26262626262626</v>
      </c>
      <c r="AC24">
        <v>381</v>
      </c>
      <c r="AD24" s="6">
        <f t="shared" si="2"/>
        <v>99.419390757973446</v>
      </c>
      <c r="AE24" s="8">
        <v>20180518</v>
      </c>
      <c r="AF24" s="9">
        <v>10000000</v>
      </c>
      <c r="AG24" t="s">
        <v>68</v>
      </c>
      <c r="AH24">
        <v>150</v>
      </c>
      <c r="AI24">
        <v>20180605</v>
      </c>
      <c r="AJ24" t="s">
        <v>110</v>
      </c>
      <c r="AK24">
        <v>4</v>
      </c>
      <c r="AL24" s="10">
        <v>8706032</v>
      </c>
      <c r="AM24">
        <v>0.3</v>
      </c>
      <c r="AN24">
        <v>4.87</v>
      </c>
      <c r="AO24">
        <v>95.13</v>
      </c>
      <c r="AP24" s="10">
        <v>2629</v>
      </c>
      <c r="AQ24">
        <v>100</v>
      </c>
      <c r="AR24">
        <v>92.66</v>
      </c>
      <c r="AS24">
        <v>35.74</v>
      </c>
    </row>
    <row r="25" spans="1:46" x14ac:dyDescent="0.2">
      <c r="A25" t="s">
        <v>131</v>
      </c>
      <c r="B25">
        <v>20180517</v>
      </c>
      <c r="C25" t="s">
        <v>55</v>
      </c>
      <c r="D25" t="s">
        <v>56</v>
      </c>
      <c r="E25" t="s">
        <v>108</v>
      </c>
      <c r="F25" t="s">
        <v>58</v>
      </c>
      <c r="H25" t="s">
        <v>71</v>
      </c>
      <c r="I25" t="s">
        <v>83</v>
      </c>
      <c r="J25">
        <v>4</v>
      </c>
      <c r="K25" t="s">
        <v>61</v>
      </c>
      <c r="L25" t="s">
        <v>62</v>
      </c>
      <c r="M25" t="s">
        <v>63</v>
      </c>
      <c r="N25" s="6">
        <v>267</v>
      </c>
      <c r="O25" t="s">
        <v>64</v>
      </c>
      <c r="P25" t="s">
        <v>76</v>
      </c>
      <c r="Q25" t="s">
        <v>132</v>
      </c>
      <c r="R25" t="str">
        <f>VLOOKUP(Q25,Adapters!A$3:C$99,3,FALSE)</f>
        <v>GAATTCGT</v>
      </c>
      <c r="S25" t="str">
        <f>VLOOKUP(Q25,Adapters!A$3:C$99,2,FALSE)</f>
        <v>CAGGACGT</v>
      </c>
      <c r="T25" t="s">
        <v>67</v>
      </c>
      <c r="U25">
        <v>10</v>
      </c>
      <c r="V25">
        <v>0.8</v>
      </c>
      <c r="W25">
        <v>20</v>
      </c>
      <c r="X25">
        <v>20180518</v>
      </c>
      <c r="Y25" s="7">
        <v>3.54</v>
      </c>
      <c r="Z25" s="7">
        <f t="shared" si="0"/>
        <v>70.8</v>
      </c>
      <c r="AA25">
        <v>386</v>
      </c>
      <c r="AB25" s="6">
        <f t="shared" si="1"/>
        <v>13.895430993876589</v>
      </c>
      <c r="AC25">
        <v>431</v>
      </c>
      <c r="AD25" s="6">
        <f t="shared" si="2"/>
        <v>12.444631934191099</v>
      </c>
      <c r="AE25" s="8">
        <v>20180518</v>
      </c>
      <c r="AF25" s="9">
        <v>10000000</v>
      </c>
      <c r="AG25" t="s">
        <v>68</v>
      </c>
      <c r="AH25">
        <v>150</v>
      </c>
      <c r="AI25">
        <v>20180605</v>
      </c>
      <c r="AJ25" t="s">
        <v>110</v>
      </c>
      <c r="AK25">
        <v>4</v>
      </c>
      <c r="AL25" s="10">
        <v>15917732</v>
      </c>
      <c r="AM25">
        <v>0.55000000000000004</v>
      </c>
      <c r="AN25">
        <v>38.590000000000003</v>
      </c>
      <c r="AO25">
        <v>61.41</v>
      </c>
      <c r="AP25" s="10">
        <v>4807</v>
      </c>
      <c r="AQ25">
        <v>100</v>
      </c>
      <c r="AR25">
        <v>92.63</v>
      </c>
      <c r="AS25">
        <v>35.74</v>
      </c>
      <c r="AT25" t="s">
        <v>133</v>
      </c>
    </row>
    <row r="26" spans="1:46" x14ac:dyDescent="0.2">
      <c r="A26" t="s">
        <v>134</v>
      </c>
      <c r="B26">
        <v>20180517</v>
      </c>
      <c r="C26" t="s">
        <v>55</v>
      </c>
      <c r="D26" t="s">
        <v>56</v>
      </c>
      <c r="E26" t="s">
        <v>108</v>
      </c>
      <c r="F26" t="s">
        <v>58</v>
      </c>
      <c r="H26" t="s">
        <v>71</v>
      </c>
      <c r="I26" t="s">
        <v>83</v>
      </c>
      <c r="J26">
        <v>24</v>
      </c>
      <c r="K26" t="s">
        <v>61</v>
      </c>
      <c r="L26" t="s">
        <v>62</v>
      </c>
      <c r="M26" t="s">
        <v>63</v>
      </c>
      <c r="N26" s="6">
        <v>301.5</v>
      </c>
      <c r="O26" t="s">
        <v>64</v>
      </c>
      <c r="P26" t="s">
        <v>80</v>
      </c>
      <c r="Q26" t="s">
        <v>135</v>
      </c>
      <c r="R26" t="str">
        <f>VLOOKUP(Q26,Adapters!A$3:C$99,3,FALSE)</f>
        <v>GAATTCGT</v>
      </c>
      <c r="S26" t="str">
        <f>VLOOKUP(Q26,Adapters!A$3:C$99,2,FALSE)</f>
        <v>GTACTGAC</v>
      </c>
      <c r="T26" t="s">
        <v>67</v>
      </c>
      <c r="U26">
        <v>10</v>
      </c>
      <c r="V26">
        <v>0.8</v>
      </c>
      <c r="W26">
        <v>20</v>
      </c>
      <c r="X26">
        <v>20180518</v>
      </c>
      <c r="Y26" s="7">
        <v>6.04</v>
      </c>
      <c r="Z26" s="7">
        <f t="shared" si="0"/>
        <v>120.8</v>
      </c>
      <c r="AA26">
        <v>378</v>
      </c>
      <c r="AB26" s="6">
        <f t="shared" si="1"/>
        <v>24.210357543690876</v>
      </c>
      <c r="AC26">
        <v>424</v>
      </c>
      <c r="AD26" s="6">
        <f t="shared" si="2"/>
        <v>21.583762149799885</v>
      </c>
      <c r="AE26" s="8">
        <v>20180518</v>
      </c>
      <c r="AF26" s="9">
        <v>10000000</v>
      </c>
      <c r="AG26" t="s">
        <v>68</v>
      </c>
      <c r="AH26">
        <v>150</v>
      </c>
      <c r="AI26">
        <v>20180605</v>
      </c>
      <c r="AJ26" t="s">
        <v>110</v>
      </c>
      <c r="AK26">
        <v>4</v>
      </c>
      <c r="AL26" s="10">
        <v>15007617</v>
      </c>
      <c r="AM26">
        <v>0.52</v>
      </c>
      <c r="AN26">
        <v>5.36</v>
      </c>
      <c r="AO26">
        <v>94.64</v>
      </c>
      <c r="AP26" s="10">
        <v>4532</v>
      </c>
      <c r="AQ26">
        <v>100</v>
      </c>
      <c r="AR26">
        <v>91.8</v>
      </c>
      <c r="AS26">
        <v>35.57</v>
      </c>
      <c r="AT26" t="s">
        <v>133</v>
      </c>
    </row>
    <row r="27" spans="1:46" x14ac:dyDescent="0.2">
      <c r="A27" t="s">
        <v>136</v>
      </c>
      <c r="B27">
        <v>20181015</v>
      </c>
      <c r="C27" t="s">
        <v>55</v>
      </c>
      <c r="D27" t="s">
        <v>137</v>
      </c>
      <c r="E27" t="s">
        <v>138</v>
      </c>
      <c r="F27" t="s">
        <v>58</v>
      </c>
      <c r="H27" t="s">
        <v>67</v>
      </c>
      <c r="I27" t="s">
        <v>83</v>
      </c>
      <c r="J27">
        <v>4</v>
      </c>
      <c r="K27" t="s">
        <v>139</v>
      </c>
      <c r="L27" t="s">
        <v>140</v>
      </c>
      <c r="M27" t="s">
        <v>141</v>
      </c>
      <c r="N27" s="6">
        <v>40</v>
      </c>
      <c r="O27" t="s">
        <v>64</v>
      </c>
      <c r="P27" t="s">
        <v>142</v>
      </c>
      <c r="Q27" t="s">
        <v>143</v>
      </c>
      <c r="R27" t="s">
        <v>144</v>
      </c>
      <c r="S27" t="s">
        <v>145</v>
      </c>
      <c r="T27" t="s">
        <v>146</v>
      </c>
      <c r="U27">
        <v>12</v>
      </c>
      <c r="V27">
        <v>0.65</v>
      </c>
      <c r="W27">
        <v>20</v>
      </c>
      <c r="X27">
        <v>20181017</v>
      </c>
      <c r="Y27" s="7">
        <v>2.56</v>
      </c>
      <c r="Z27" s="7">
        <f t="shared" si="0"/>
        <v>51.2</v>
      </c>
      <c r="AA27">
        <v>656</v>
      </c>
      <c r="AB27" s="6">
        <f t="shared" si="1"/>
        <v>5.9127864005912789</v>
      </c>
      <c r="AC27">
        <v>663</v>
      </c>
      <c r="AD27" s="6">
        <f t="shared" si="2"/>
        <v>5.8503587915352622</v>
      </c>
      <c r="AE27" s="8">
        <v>20181023</v>
      </c>
      <c r="AF27" s="9">
        <v>10000000</v>
      </c>
      <c r="AG27" t="s">
        <v>68</v>
      </c>
      <c r="AH27">
        <v>150</v>
      </c>
      <c r="AI27">
        <v>20181108</v>
      </c>
      <c r="AJ27" t="s">
        <v>147</v>
      </c>
      <c r="AK27">
        <v>2</v>
      </c>
      <c r="AL27" s="10">
        <v>7653590</v>
      </c>
      <c r="AM27">
        <v>0.47</v>
      </c>
      <c r="AN27">
        <v>77.650000000000006</v>
      </c>
      <c r="AO27">
        <v>22.35</v>
      </c>
      <c r="AP27" s="10">
        <v>2311</v>
      </c>
      <c r="AQ27">
        <v>100</v>
      </c>
      <c r="AR27">
        <v>80.8</v>
      </c>
      <c r="AS27">
        <v>33.200000000000003</v>
      </c>
      <c r="AT27" t="s">
        <v>148</v>
      </c>
    </row>
    <row r="28" spans="1:46" x14ac:dyDescent="0.2">
      <c r="A28" t="s">
        <v>149</v>
      </c>
      <c r="B28">
        <v>20181015</v>
      </c>
      <c r="C28" t="s">
        <v>55</v>
      </c>
      <c r="D28" t="s">
        <v>137</v>
      </c>
      <c r="E28" t="s">
        <v>138</v>
      </c>
      <c r="F28" t="s">
        <v>58</v>
      </c>
      <c r="H28" t="s">
        <v>67</v>
      </c>
      <c r="I28" t="s">
        <v>83</v>
      </c>
      <c r="J28">
        <v>4</v>
      </c>
      <c r="K28" t="s">
        <v>139</v>
      </c>
      <c r="L28" t="s">
        <v>140</v>
      </c>
      <c r="M28" t="s">
        <v>141</v>
      </c>
      <c r="N28" s="6">
        <v>40</v>
      </c>
      <c r="O28" t="s">
        <v>64</v>
      </c>
      <c r="P28" t="s">
        <v>150</v>
      </c>
      <c r="Q28" t="s">
        <v>151</v>
      </c>
      <c r="R28" t="s">
        <v>152</v>
      </c>
      <c r="S28" t="s">
        <v>153</v>
      </c>
      <c r="T28" t="s">
        <v>146</v>
      </c>
      <c r="U28">
        <v>12</v>
      </c>
      <c r="V28">
        <v>0.65</v>
      </c>
      <c r="W28">
        <v>20</v>
      </c>
      <c r="X28">
        <v>20181017</v>
      </c>
      <c r="Y28" s="7">
        <v>2.5</v>
      </c>
      <c r="Z28" s="7">
        <f t="shared" si="0"/>
        <v>50</v>
      </c>
      <c r="AA28">
        <v>624</v>
      </c>
      <c r="AB28" s="6">
        <f t="shared" si="1"/>
        <v>6.0703185703185705</v>
      </c>
      <c r="AC28">
        <v>640</v>
      </c>
      <c r="AD28" s="6">
        <f t="shared" si="2"/>
        <v>5.9185606060606064</v>
      </c>
      <c r="AE28" s="8">
        <v>20181023</v>
      </c>
      <c r="AF28" s="9">
        <v>10000000</v>
      </c>
      <c r="AG28" t="s">
        <v>68</v>
      </c>
      <c r="AH28">
        <v>150</v>
      </c>
      <c r="AI28">
        <v>20181108</v>
      </c>
      <c r="AJ28" t="s">
        <v>147</v>
      </c>
      <c r="AK28">
        <v>2</v>
      </c>
      <c r="AL28" s="10">
        <v>7423942</v>
      </c>
      <c r="AM28">
        <v>0.45</v>
      </c>
      <c r="AN28">
        <v>66.95</v>
      </c>
      <c r="AO28">
        <v>33.049999999999997</v>
      </c>
      <c r="AP28" s="10">
        <v>2242</v>
      </c>
      <c r="AQ28">
        <v>100</v>
      </c>
      <c r="AR28">
        <v>83.59</v>
      </c>
      <c r="AS28">
        <v>33.89</v>
      </c>
      <c r="AT28" t="s">
        <v>154</v>
      </c>
    </row>
    <row r="29" spans="1:46" x14ac:dyDescent="0.2">
      <c r="A29" t="s">
        <v>155</v>
      </c>
      <c r="B29">
        <v>20181022</v>
      </c>
      <c r="C29" t="s">
        <v>55</v>
      </c>
      <c r="D29" t="s">
        <v>137</v>
      </c>
      <c r="E29" t="s">
        <v>138</v>
      </c>
      <c r="F29" t="s">
        <v>58</v>
      </c>
      <c r="H29" t="s">
        <v>67</v>
      </c>
      <c r="I29" t="s">
        <v>83</v>
      </c>
      <c r="J29">
        <v>4</v>
      </c>
      <c r="K29" t="s">
        <v>61</v>
      </c>
      <c r="L29" t="s">
        <v>62</v>
      </c>
      <c r="M29" t="s">
        <v>141</v>
      </c>
      <c r="N29" s="6">
        <v>40</v>
      </c>
      <c r="O29" t="s">
        <v>64</v>
      </c>
      <c r="P29" t="s">
        <v>142</v>
      </c>
      <c r="Q29" t="s">
        <v>123</v>
      </c>
      <c r="R29" t="str">
        <f>VLOOKUP(Q29,Adapters!A$3:C$99,3,FALSE)</f>
        <v>GAATTCGT</v>
      </c>
      <c r="S29" t="str">
        <f>VLOOKUP(Q29,Adapters!A$3:C$99,2,FALSE)</f>
        <v>CCTATCCT</v>
      </c>
      <c r="T29" t="s">
        <v>67</v>
      </c>
      <c r="U29">
        <v>10</v>
      </c>
      <c r="V29">
        <v>0.7</v>
      </c>
      <c r="W29">
        <v>25</v>
      </c>
      <c r="X29">
        <v>20181023</v>
      </c>
      <c r="Y29" s="7">
        <v>5.28</v>
      </c>
      <c r="Z29" s="7">
        <f t="shared" si="0"/>
        <v>132</v>
      </c>
      <c r="AA29">
        <v>483</v>
      </c>
      <c r="AB29" s="6">
        <f t="shared" si="1"/>
        <v>16.563146997929607</v>
      </c>
      <c r="AC29">
        <v>491</v>
      </c>
      <c r="AD29" s="6">
        <f t="shared" si="2"/>
        <v>16.293279022403262</v>
      </c>
      <c r="AE29" s="8">
        <v>20181023</v>
      </c>
      <c r="AF29" s="9">
        <v>10000000</v>
      </c>
      <c r="AG29" t="s">
        <v>68</v>
      </c>
      <c r="AH29">
        <v>150</v>
      </c>
      <c r="AI29">
        <v>20181108</v>
      </c>
      <c r="AJ29" t="s">
        <v>147</v>
      </c>
      <c r="AK29">
        <v>2</v>
      </c>
      <c r="AL29" s="10">
        <v>70567126</v>
      </c>
      <c r="AM29">
        <v>4.3</v>
      </c>
      <c r="AN29">
        <v>87.07</v>
      </c>
      <c r="AO29">
        <v>12.93</v>
      </c>
      <c r="AP29" s="10">
        <v>21311</v>
      </c>
      <c r="AQ29">
        <v>100</v>
      </c>
      <c r="AR29">
        <v>86.16</v>
      </c>
      <c r="AS29">
        <v>34.5</v>
      </c>
      <c r="AT29" t="s">
        <v>156</v>
      </c>
    </row>
    <row r="30" spans="1:46" x14ac:dyDescent="0.2">
      <c r="A30" t="s">
        <v>157</v>
      </c>
      <c r="B30">
        <v>20181022</v>
      </c>
      <c r="C30" t="s">
        <v>55</v>
      </c>
      <c r="D30" t="s">
        <v>137</v>
      </c>
      <c r="E30" t="s">
        <v>138</v>
      </c>
      <c r="F30" t="s">
        <v>58</v>
      </c>
      <c r="H30" t="s">
        <v>67</v>
      </c>
      <c r="I30" t="s">
        <v>83</v>
      </c>
      <c r="J30">
        <v>4</v>
      </c>
      <c r="K30" t="s">
        <v>61</v>
      </c>
      <c r="L30" t="s">
        <v>62</v>
      </c>
      <c r="M30" t="s">
        <v>141</v>
      </c>
      <c r="N30" s="6">
        <v>40</v>
      </c>
      <c r="O30" t="s">
        <v>64</v>
      </c>
      <c r="P30" t="s">
        <v>150</v>
      </c>
      <c r="Q30" t="s">
        <v>126</v>
      </c>
      <c r="R30" t="str">
        <f>VLOOKUP(Q30,Adapters!A$3:C$99,3,FALSE)</f>
        <v>GAATTCGT</v>
      </c>
      <c r="S30" t="str">
        <f>VLOOKUP(Q30,Adapters!A$3:C$99,2,FALSE)</f>
        <v>GGCTCTGA</v>
      </c>
      <c r="T30" t="s">
        <v>67</v>
      </c>
      <c r="U30">
        <v>10</v>
      </c>
      <c r="V30">
        <v>0.65</v>
      </c>
      <c r="W30">
        <v>20</v>
      </c>
      <c r="X30">
        <v>20181023</v>
      </c>
      <c r="Y30" s="7">
        <v>3.94</v>
      </c>
      <c r="Z30" s="7">
        <f t="shared" si="0"/>
        <v>78.8</v>
      </c>
      <c r="AA30">
        <v>438</v>
      </c>
      <c r="AB30" s="6">
        <f t="shared" si="1"/>
        <v>13.62944513629445</v>
      </c>
      <c r="AC30">
        <v>549</v>
      </c>
      <c r="AD30" s="6">
        <f t="shared" si="2"/>
        <v>10.873764972125628</v>
      </c>
      <c r="AE30" s="8">
        <v>20181023</v>
      </c>
      <c r="AF30" s="9">
        <v>10000000</v>
      </c>
      <c r="AG30" t="s">
        <v>68</v>
      </c>
      <c r="AH30">
        <v>150</v>
      </c>
      <c r="AI30">
        <v>20181108</v>
      </c>
      <c r="AJ30" t="s">
        <v>147</v>
      </c>
      <c r="AK30">
        <v>2</v>
      </c>
      <c r="AL30" s="10">
        <v>40382044</v>
      </c>
      <c r="AM30">
        <v>2.46</v>
      </c>
      <c r="AN30">
        <v>60.39</v>
      </c>
      <c r="AO30">
        <v>39.61</v>
      </c>
      <c r="AP30" s="10">
        <v>12195</v>
      </c>
      <c r="AQ30">
        <v>100</v>
      </c>
      <c r="AR30">
        <v>86.42</v>
      </c>
      <c r="AS30">
        <v>34.56</v>
      </c>
      <c r="AT30" t="s">
        <v>158</v>
      </c>
    </row>
    <row r="31" spans="1:46" x14ac:dyDescent="0.2">
      <c r="A31" t="s">
        <v>159</v>
      </c>
      <c r="B31">
        <v>20190402</v>
      </c>
      <c r="C31" t="s">
        <v>160</v>
      </c>
      <c r="D31" t="s">
        <v>161</v>
      </c>
      <c r="E31" t="s">
        <v>138</v>
      </c>
      <c r="F31" t="s">
        <v>58</v>
      </c>
      <c r="H31" t="s">
        <v>67</v>
      </c>
      <c r="I31" t="s">
        <v>162</v>
      </c>
      <c r="J31">
        <v>0</v>
      </c>
      <c r="K31" t="s">
        <v>61</v>
      </c>
      <c r="L31" t="s">
        <v>62</v>
      </c>
      <c r="M31" t="s">
        <v>63</v>
      </c>
      <c r="N31" s="6">
        <v>500</v>
      </c>
      <c r="O31" t="s">
        <v>64</v>
      </c>
      <c r="P31" t="s">
        <v>150</v>
      </c>
      <c r="Q31" t="s">
        <v>150</v>
      </c>
      <c r="R31" t="str">
        <f>VLOOKUP(Q31,Adapters!A$3:C$99,3,FALSE)</f>
        <v>TCCGGAGA</v>
      </c>
      <c r="S31" t="str">
        <f>VLOOKUP(Q31,Adapters!A$3:C$99,2,FALSE)</f>
        <v>TATAGCCT</v>
      </c>
      <c r="T31" t="s">
        <v>67</v>
      </c>
      <c r="U31">
        <v>10</v>
      </c>
      <c r="V31">
        <v>0.8</v>
      </c>
      <c r="W31">
        <v>20</v>
      </c>
      <c r="X31">
        <v>20190403</v>
      </c>
      <c r="Y31">
        <v>22</v>
      </c>
      <c r="Z31" s="7">
        <f t="shared" si="0"/>
        <v>440</v>
      </c>
      <c r="AA31">
        <v>360</v>
      </c>
      <c r="AB31" s="6">
        <f t="shared" si="1"/>
        <v>92.592592592592581</v>
      </c>
      <c r="AC31">
        <v>431</v>
      </c>
      <c r="AD31" s="6">
        <f t="shared" si="2"/>
        <v>77.33952049497293</v>
      </c>
      <c r="AE31" s="8">
        <v>20190408</v>
      </c>
      <c r="AF31" s="9">
        <v>40000000</v>
      </c>
      <c r="AG31" t="s">
        <v>68</v>
      </c>
      <c r="AH31">
        <v>150</v>
      </c>
      <c r="AI31">
        <v>20190419</v>
      </c>
      <c r="AJ31" t="s">
        <v>163</v>
      </c>
      <c r="AK31">
        <v>2</v>
      </c>
      <c r="AL31" s="10">
        <v>60768976</v>
      </c>
      <c r="AM31">
        <v>2.4300000000000002</v>
      </c>
      <c r="AN31">
        <v>97.39</v>
      </c>
      <c r="AO31">
        <v>2.61</v>
      </c>
      <c r="AP31" s="10">
        <v>18352</v>
      </c>
      <c r="AQ31">
        <v>100</v>
      </c>
      <c r="AR31">
        <v>88.17</v>
      </c>
      <c r="AS31">
        <v>34.83</v>
      </c>
    </row>
    <row r="32" spans="1:46" x14ac:dyDescent="0.2">
      <c r="A32" t="s">
        <v>164</v>
      </c>
      <c r="B32">
        <v>20190402</v>
      </c>
      <c r="C32" t="s">
        <v>160</v>
      </c>
      <c r="D32" t="s">
        <v>161</v>
      </c>
      <c r="E32" t="s">
        <v>138</v>
      </c>
      <c r="F32" t="s">
        <v>58</v>
      </c>
      <c r="H32" t="s">
        <v>67</v>
      </c>
      <c r="I32" t="s">
        <v>162</v>
      </c>
      <c r="J32">
        <v>0.25</v>
      </c>
      <c r="K32" t="s">
        <v>61</v>
      </c>
      <c r="L32" t="s">
        <v>62</v>
      </c>
      <c r="M32" t="s">
        <v>63</v>
      </c>
      <c r="N32" s="6">
        <v>500</v>
      </c>
      <c r="O32" t="s">
        <v>64</v>
      </c>
      <c r="P32" t="s">
        <v>65</v>
      </c>
      <c r="Q32" t="s">
        <v>65</v>
      </c>
      <c r="R32" t="str">
        <f>VLOOKUP(Q32,Adapters!A$3:C$99,3,FALSE)</f>
        <v>TCCGGAGA</v>
      </c>
      <c r="S32" t="str">
        <f>VLOOKUP(Q32,Adapters!A$3:C$99,2,FALSE)</f>
        <v>ATAGAGGC</v>
      </c>
      <c r="T32" t="s">
        <v>67</v>
      </c>
      <c r="U32">
        <v>10</v>
      </c>
      <c r="V32">
        <v>0.8</v>
      </c>
      <c r="W32">
        <v>20</v>
      </c>
      <c r="X32">
        <v>20190403</v>
      </c>
      <c r="Y32">
        <v>23.8</v>
      </c>
      <c r="Z32" s="7">
        <f t="shared" si="0"/>
        <v>476</v>
      </c>
      <c r="AA32">
        <v>374</v>
      </c>
      <c r="AB32" s="6">
        <f t="shared" si="1"/>
        <v>96.418732782369148</v>
      </c>
      <c r="AC32">
        <v>439</v>
      </c>
      <c r="AD32" s="6">
        <f t="shared" si="2"/>
        <v>82.142610616414714</v>
      </c>
      <c r="AE32" s="8">
        <v>20190408</v>
      </c>
      <c r="AF32" s="9">
        <v>40000000</v>
      </c>
      <c r="AG32" t="s">
        <v>68</v>
      </c>
      <c r="AH32">
        <v>150</v>
      </c>
      <c r="AI32">
        <v>20190419</v>
      </c>
      <c r="AJ32" t="s">
        <v>163</v>
      </c>
      <c r="AK32">
        <v>2</v>
      </c>
      <c r="AL32" s="10">
        <v>84932035</v>
      </c>
      <c r="AM32">
        <v>3.4</v>
      </c>
      <c r="AN32">
        <v>97.16</v>
      </c>
      <c r="AO32">
        <v>2.84</v>
      </c>
      <c r="AP32" s="10">
        <v>25649</v>
      </c>
      <c r="AQ32">
        <v>100</v>
      </c>
      <c r="AR32">
        <v>88.6</v>
      </c>
      <c r="AS32">
        <v>34.94</v>
      </c>
    </row>
    <row r="33" spans="1:45" x14ac:dyDescent="0.2">
      <c r="A33" t="s">
        <v>165</v>
      </c>
      <c r="B33">
        <v>20190402</v>
      </c>
      <c r="C33" t="s">
        <v>160</v>
      </c>
      <c r="D33" t="s">
        <v>161</v>
      </c>
      <c r="E33" t="s">
        <v>138</v>
      </c>
      <c r="F33" t="s">
        <v>58</v>
      </c>
      <c r="H33" t="s">
        <v>67</v>
      </c>
      <c r="I33" t="s">
        <v>162</v>
      </c>
      <c r="J33">
        <v>0.5</v>
      </c>
      <c r="K33" t="s">
        <v>61</v>
      </c>
      <c r="L33" t="s">
        <v>62</v>
      </c>
      <c r="M33" t="s">
        <v>63</v>
      </c>
      <c r="N33" s="6">
        <v>500</v>
      </c>
      <c r="O33" t="s">
        <v>64</v>
      </c>
      <c r="P33" t="s">
        <v>72</v>
      </c>
      <c r="Q33" t="s">
        <v>72</v>
      </c>
      <c r="R33" t="str">
        <f>VLOOKUP(Q33,Adapters!A$3:C$99,3,FALSE)</f>
        <v>TCCGGAGA</v>
      </c>
      <c r="S33" t="str">
        <f>VLOOKUP(Q33,Adapters!A$3:C$99,2,FALSE)</f>
        <v>CCTATCCT</v>
      </c>
      <c r="T33" t="s">
        <v>67</v>
      </c>
      <c r="U33">
        <v>10</v>
      </c>
      <c r="V33">
        <v>0.8</v>
      </c>
      <c r="W33">
        <v>20</v>
      </c>
      <c r="X33">
        <v>20190403</v>
      </c>
      <c r="Y33">
        <v>28.2</v>
      </c>
      <c r="Z33" s="7">
        <f t="shared" si="0"/>
        <v>564</v>
      </c>
      <c r="AA33">
        <v>381</v>
      </c>
      <c r="AB33" s="6">
        <f t="shared" si="1"/>
        <v>112.14507277499403</v>
      </c>
      <c r="AC33">
        <v>446</v>
      </c>
      <c r="AD33" s="6">
        <f t="shared" si="2"/>
        <v>95.801059926620468</v>
      </c>
      <c r="AE33" s="8">
        <v>20190408</v>
      </c>
      <c r="AF33" s="9">
        <v>40000000</v>
      </c>
      <c r="AG33" t="s">
        <v>68</v>
      </c>
      <c r="AH33">
        <v>150</v>
      </c>
      <c r="AI33">
        <v>20190419</v>
      </c>
      <c r="AJ33" t="s">
        <v>163</v>
      </c>
      <c r="AK33">
        <v>2</v>
      </c>
      <c r="AL33" s="10">
        <v>47821086</v>
      </c>
      <c r="AM33">
        <v>1.91</v>
      </c>
      <c r="AN33">
        <v>96.97</v>
      </c>
      <c r="AO33">
        <v>3.03</v>
      </c>
      <c r="AP33" s="10">
        <v>14442</v>
      </c>
      <c r="AQ33">
        <v>100</v>
      </c>
      <c r="AR33">
        <v>88.69</v>
      </c>
      <c r="AS33">
        <v>34.96</v>
      </c>
    </row>
    <row r="34" spans="1:45" x14ac:dyDescent="0.2">
      <c r="A34" t="s">
        <v>166</v>
      </c>
      <c r="B34">
        <v>20190402</v>
      </c>
      <c r="C34" t="s">
        <v>160</v>
      </c>
      <c r="D34" t="s">
        <v>161</v>
      </c>
      <c r="E34" t="s">
        <v>138</v>
      </c>
      <c r="F34" t="s">
        <v>58</v>
      </c>
      <c r="H34" t="s">
        <v>67</v>
      </c>
      <c r="I34" t="s">
        <v>162</v>
      </c>
      <c r="J34">
        <v>0.75</v>
      </c>
      <c r="K34" t="s">
        <v>61</v>
      </c>
      <c r="L34" t="s">
        <v>62</v>
      </c>
      <c r="M34" t="s">
        <v>63</v>
      </c>
      <c r="N34" s="6">
        <v>500</v>
      </c>
      <c r="O34" t="s">
        <v>64</v>
      </c>
      <c r="P34" t="s">
        <v>76</v>
      </c>
      <c r="Q34" t="s">
        <v>76</v>
      </c>
      <c r="R34" t="str">
        <f>VLOOKUP(Q34,Adapters!A$3:C$99,3,FALSE)</f>
        <v>TCCGGAGA</v>
      </c>
      <c r="S34" t="str">
        <f>VLOOKUP(Q34,Adapters!A$3:C$99,2,FALSE)</f>
        <v>GGCTCTGA</v>
      </c>
      <c r="T34" t="s">
        <v>67</v>
      </c>
      <c r="U34">
        <v>10</v>
      </c>
      <c r="V34">
        <v>0.8</v>
      </c>
      <c r="W34">
        <v>20</v>
      </c>
      <c r="X34">
        <v>20190403</v>
      </c>
      <c r="Y34">
        <v>34</v>
      </c>
      <c r="Z34" s="7">
        <f t="shared" si="0"/>
        <v>680</v>
      </c>
      <c r="AA34">
        <v>374</v>
      </c>
      <c r="AB34" s="6">
        <f t="shared" si="1"/>
        <v>137.74104683195591</v>
      </c>
      <c r="AC34">
        <v>441</v>
      </c>
      <c r="AD34" s="6">
        <f t="shared" si="2"/>
        <v>116.81440252868825</v>
      </c>
      <c r="AE34" s="8">
        <v>20190408</v>
      </c>
      <c r="AF34" s="9">
        <v>40000000</v>
      </c>
      <c r="AG34" t="s">
        <v>68</v>
      </c>
      <c r="AH34">
        <v>150</v>
      </c>
      <c r="AI34">
        <v>20190419</v>
      </c>
      <c r="AJ34" t="s">
        <v>163</v>
      </c>
      <c r="AK34">
        <v>2</v>
      </c>
      <c r="AL34" s="10">
        <v>66910324</v>
      </c>
      <c r="AM34">
        <v>2.68</v>
      </c>
      <c r="AN34">
        <v>97.11</v>
      </c>
      <c r="AO34">
        <v>2.89</v>
      </c>
      <c r="AP34" s="10">
        <v>20207</v>
      </c>
      <c r="AQ34">
        <v>100</v>
      </c>
      <c r="AR34">
        <v>88.89</v>
      </c>
      <c r="AS34">
        <v>35</v>
      </c>
    </row>
    <row r="35" spans="1:45" x14ac:dyDescent="0.2">
      <c r="A35" t="s">
        <v>167</v>
      </c>
      <c r="B35">
        <v>20190402</v>
      </c>
      <c r="C35" t="s">
        <v>160</v>
      </c>
      <c r="D35" t="s">
        <v>161</v>
      </c>
      <c r="E35" t="s">
        <v>138</v>
      </c>
      <c r="F35" t="s">
        <v>58</v>
      </c>
      <c r="H35" t="s">
        <v>67</v>
      </c>
      <c r="I35" t="s">
        <v>162</v>
      </c>
      <c r="J35">
        <v>1</v>
      </c>
      <c r="K35" t="s">
        <v>61</v>
      </c>
      <c r="L35" t="s">
        <v>62</v>
      </c>
      <c r="M35" t="s">
        <v>63</v>
      </c>
      <c r="N35" s="6">
        <v>500</v>
      </c>
      <c r="O35" t="s">
        <v>64</v>
      </c>
      <c r="P35" t="s">
        <v>80</v>
      </c>
      <c r="Q35" t="s">
        <v>80</v>
      </c>
      <c r="R35" t="str">
        <f>VLOOKUP(Q35,Adapters!A$3:C$99,3,FALSE)</f>
        <v>TCCGGAGA</v>
      </c>
      <c r="S35" t="str">
        <f>VLOOKUP(Q35,Adapters!A$3:C$99,2,FALSE)</f>
        <v>AGGCGAAG</v>
      </c>
      <c r="T35" t="s">
        <v>67</v>
      </c>
      <c r="U35">
        <v>10</v>
      </c>
      <c r="V35">
        <v>0.8</v>
      </c>
      <c r="W35">
        <v>20</v>
      </c>
      <c r="X35">
        <v>20190403</v>
      </c>
      <c r="Y35">
        <v>22.4</v>
      </c>
      <c r="Z35" s="7">
        <f t="shared" si="0"/>
        <v>448</v>
      </c>
      <c r="AA35">
        <v>364</v>
      </c>
      <c r="AB35" s="6">
        <f t="shared" si="1"/>
        <v>93.240093240093245</v>
      </c>
      <c r="AC35">
        <v>421</v>
      </c>
      <c r="AD35" s="6">
        <f t="shared" si="2"/>
        <v>80.616137623263512</v>
      </c>
      <c r="AE35" s="8">
        <v>20190408</v>
      </c>
      <c r="AF35" s="9">
        <v>40000000</v>
      </c>
      <c r="AG35" t="s">
        <v>68</v>
      </c>
      <c r="AH35">
        <v>150</v>
      </c>
      <c r="AI35">
        <v>20190419</v>
      </c>
      <c r="AJ35" t="s">
        <v>163</v>
      </c>
      <c r="AK35">
        <v>2</v>
      </c>
      <c r="AL35" s="10">
        <v>53475168</v>
      </c>
      <c r="AM35">
        <v>2.14</v>
      </c>
      <c r="AN35">
        <v>97.24</v>
      </c>
      <c r="AO35">
        <v>2.76</v>
      </c>
      <c r="AP35" s="10">
        <v>16150</v>
      </c>
      <c r="AQ35">
        <v>100</v>
      </c>
      <c r="AR35">
        <v>88.9</v>
      </c>
      <c r="AS35">
        <v>35</v>
      </c>
    </row>
    <row r="36" spans="1:45" x14ac:dyDescent="0.2">
      <c r="A36" t="s">
        <v>168</v>
      </c>
      <c r="B36">
        <v>20190402</v>
      </c>
      <c r="C36" t="s">
        <v>160</v>
      </c>
      <c r="D36" t="s">
        <v>161</v>
      </c>
      <c r="E36" t="s">
        <v>138</v>
      </c>
      <c r="F36" t="s">
        <v>58</v>
      </c>
      <c r="H36" t="s">
        <v>67</v>
      </c>
      <c r="I36" t="s">
        <v>162</v>
      </c>
      <c r="J36">
        <v>1.5</v>
      </c>
      <c r="K36" t="s">
        <v>61</v>
      </c>
      <c r="L36" t="s">
        <v>62</v>
      </c>
      <c r="M36" t="s">
        <v>63</v>
      </c>
      <c r="N36" s="6">
        <v>500</v>
      </c>
      <c r="O36" t="s">
        <v>64</v>
      </c>
      <c r="P36" t="s">
        <v>84</v>
      </c>
      <c r="Q36" t="s">
        <v>84</v>
      </c>
      <c r="R36" t="str">
        <f>VLOOKUP(Q36,Adapters!A$3:C$99,3,FALSE)</f>
        <v>TCCGGAGA</v>
      </c>
      <c r="S36" t="str">
        <f>VLOOKUP(Q36,Adapters!A$3:C$99,2,FALSE)</f>
        <v>TAATCTTA</v>
      </c>
      <c r="T36" t="s">
        <v>67</v>
      </c>
      <c r="U36">
        <v>10</v>
      </c>
      <c r="V36">
        <v>0.8</v>
      </c>
      <c r="W36">
        <v>20</v>
      </c>
      <c r="X36">
        <v>20190403</v>
      </c>
      <c r="Y36">
        <v>32</v>
      </c>
      <c r="Z36" s="7">
        <f t="shared" si="0"/>
        <v>640</v>
      </c>
      <c r="AA36">
        <v>364</v>
      </c>
      <c r="AB36" s="6">
        <f t="shared" si="1"/>
        <v>133.20013320013319</v>
      </c>
      <c r="AC36">
        <v>425</v>
      </c>
      <c r="AD36" s="6">
        <f t="shared" si="2"/>
        <v>114.08199643493761</v>
      </c>
      <c r="AE36" s="8">
        <v>20190408</v>
      </c>
      <c r="AF36" s="9">
        <v>40000000</v>
      </c>
      <c r="AG36" t="s">
        <v>68</v>
      </c>
      <c r="AH36">
        <v>150</v>
      </c>
      <c r="AI36">
        <v>20190419</v>
      </c>
      <c r="AJ36" t="s">
        <v>163</v>
      </c>
      <c r="AK36">
        <v>2</v>
      </c>
      <c r="AL36" s="10">
        <v>53242866</v>
      </c>
      <c r="AM36">
        <v>2.13</v>
      </c>
      <c r="AN36">
        <v>97.25</v>
      </c>
      <c r="AO36">
        <v>2.75</v>
      </c>
      <c r="AP36" s="10">
        <v>16079</v>
      </c>
      <c r="AQ36">
        <v>100</v>
      </c>
      <c r="AR36">
        <v>88.59</v>
      </c>
      <c r="AS36">
        <v>34.93</v>
      </c>
    </row>
    <row r="37" spans="1:45" x14ac:dyDescent="0.2">
      <c r="A37" t="s">
        <v>169</v>
      </c>
      <c r="B37">
        <v>20190402</v>
      </c>
      <c r="C37" t="s">
        <v>160</v>
      </c>
      <c r="D37" t="s">
        <v>161</v>
      </c>
      <c r="E37" t="s">
        <v>138</v>
      </c>
      <c r="F37" t="s">
        <v>58</v>
      </c>
      <c r="H37" t="s">
        <v>67</v>
      </c>
      <c r="I37" t="s">
        <v>162</v>
      </c>
      <c r="J37">
        <v>2</v>
      </c>
      <c r="K37" t="s">
        <v>61</v>
      </c>
      <c r="L37" t="s">
        <v>62</v>
      </c>
      <c r="M37" t="s">
        <v>63</v>
      </c>
      <c r="N37" s="6">
        <v>500</v>
      </c>
      <c r="O37" t="s">
        <v>64</v>
      </c>
      <c r="P37" t="s">
        <v>170</v>
      </c>
      <c r="Q37" t="s">
        <v>171</v>
      </c>
      <c r="R37" t="str">
        <f>VLOOKUP(Q37,Adapters!A$3:C$99,3,FALSE)</f>
        <v>CGCTCATT</v>
      </c>
      <c r="S37" t="str">
        <f>VLOOKUP(Q37,Adapters!A$3:C$99,2,FALSE)</f>
        <v>TATAGCCT</v>
      </c>
      <c r="T37" t="s">
        <v>67</v>
      </c>
      <c r="U37">
        <v>10</v>
      </c>
      <c r="V37">
        <v>0.8</v>
      </c>
      <c r="W37">
        <v>20</v>
      </c>
      <c r="X37">
        <v>20190403</v>
      </c>
      <c r="Y37">
        <v>28</v>
      </c>
      <c r="Z37" s="7">
        <f t="shared" si="0"/>
        <v>560</v>
      </c>
      <c r="AA37">
        <v>360</v>
      </c>
      <c r="AB37" s="6">
        <f t="shared" si="1"/>
        <v>117.84511784511784</v>
      </c>
      <c r="AC37">
        <v>425</v>
      </c>
      <c r="AD37" s="6">
        <f t="shared" si="2"/>
        <v>99.821746880570416</v>
      </c>
      <c r="AE37" s="8">
        <v>20190408</v>
      </c>
      <c r="AF37" s="9">
        <v>40000000</v>
      </c>
      <c r="AG37" t="s">
        <v>68</v>
      </c>
      <c r="AH37">
        <v>150</v>
      </c>
      <c r="AI37">
        <v>20190419</v>
      </c>
      <c r="AJ37" t="s">
        <v>163</v>
      </c>
      <c r="AK37">
        <v>2</v>
      </c>
      <c r="AL37" s="10">
        <v>58726383</v>
      </c>
      <c r="AM37">
        <v>2.35</v>
      </c>
      <c r="AN37">
        <v>96.93</v>
      </c>
      <c r="AO37">
        <v>3.07</v>
      </c>
      <c r="AP37" s="10">
        <v>17735</v>
      </c>
      <c r="AQ37">
        <v>100</v>
      </c>
      <c r="AR37">
        <v>89.11</v>
      </c>
      <c r="AS37">
        <v>35.04</v>
      </c>
    </row>
    <row r="38" spans="1:45" x14ac:dyDescent="0.2">
      <c r="A38" t="s">
        <v>172</v>
      </c>
      <c r="B38">
        <v>20190402</v>
      </c>
      <c r="C38" t="s">
        <v>160</v>
      </c>
      <c r="D38" t="s">
        <v>161</v>
      </c>
      <c r="E38" t="s">
        <v>138</v>
      </c>
      <c r="F38" t="s">
        <v>58</v>
      </c>
      <c r="H38" t="s">
        <v>67</v>
      </c>
      <c r="I38" t="s">
        <v>162</v>
      </c>
      <c r="J38">
        <v>3</v>
      </c>
      <c r="K38" t="s">
        <v>61</v>
      </c>
      <c r="L38" t="s">
        <v>62</v>
      </c>
      <c r="M38" t="s">
        <v>63</v>
      </c>
      <c r="N38" s="6">
        <v>500</v>
      </c>
      <c r="O38" t="s">
        <v>64</v>
      </c>
      <c r="P38" t="s">
        <v>173</v>
      </c>
      <c r="Q38" t="s">
        <v>90</v>
      </c>
      <c r="R38" t="str">
        <f>VLOOKUP(Q38,Adapters!A$3:C$99,3,FALSE)</f>
        <v>CGCTCATT</v>
      </c>
      <c r="S38" t="str">
        <f>VLOOKUP(Q38,Adapters!A$3:C$99,2,FALSE)</f>
        <v>ATAGAGGC</v>
      </c>
      <c r="T38" t="s">
        <v>67</v>
      </c>
      <c r="U38">
        <v>10</v>
      </c>
      <c r="V38">
        <v>0.8</v>
      </c>
      <c r="W38">
        <v>20</v>
      </c>
      <c r="X38">
        <v>20190403</v>
      </c>
      <c r="Y38">
        <v>28.6</v>
      </c>
      <c r="Z38" s="7">
        <f t="shared" si="0"/>
        <v>572</v>
      </c>
      <c r="AA38">
        <v>358</v>
      </c>
      <c r="AB38" s="6">
        <f t="shared" si="1"/>
        <v>121.04283054003726</v>
      </c>
      <c r="AC38">
        <v>415</v>
      </c>
      <c r="AD38" s="6">
        <f t="shared" si="2"/>
        <v>104.41767068273093</v>
      </c>
      <c r="AE38" s="8">
        <v>20190408</v>
      </c>
      <c r="AF38" s="9">
        <v>40000000</v>
      </c>
      <c r="AG38" t="s">
        <v>68</v>
      </c>
      <c r="AH38">
        <v>150</v>
      </c>
      <c r="AI38">
        <v>20190419</v>
      </c>
      <c r="AJ38" t="s">
        <v>163</v>
      </c>
      <c r="AK38">
        <v>2</v>
      </c>
      <c r="AL38" s="10">
        <v>74799167</v>
      </c>
      <c r="AM38">
        <v>2.99</v>
      </c>
      <c r="AN38">
        <v>96.81</v>
      </c>
      <c r="AO38">
        <v>3.19</v>
      </c>
      <c r="AP38" s="10">
        <v>22589</v>
      </c>
      <c r="AQ38">
        <v>100</v>
      </c>
      <c r="AR38">
        <v>89.36</v>
      </c>
      <c r="AS38">
        <v>35.1</v>
      </c>
    </row>
    <row r="39" spans="1:45" x14ac:dyDescent="0.2">
      <c r="A39" t="s">
        <v>174</v>
      </c>
      <c r="B39">
        <v>20190402</v>
      </c>
      <c r="C39" t="s">
        <v>160</v>
      </c>
      <c r="D39" t="s">
        <v>161</v>
      </c>
      <c r="E39" t="s">
        <v>138</v>
      </c>
      <c r="F39" t="s">
        <v>58</v>
      </c>
      <c r="H39" t="s">
        <v>67</v>
      </c>
      <c r="I39" t="s">
        <v>162</v>
      </c>
      <c r="J39">
        <v>4</v>
      </c>
      <c r="K39" t="s">
        <v>61</v>
      </c>
      <c r="L39" t="s">
        <v>62</v>
      </c>
      <c r="M39" t="s">
        <v>63</v>
      </c>
      <c r="N39" s="6">
        <v>500</v>
      </c>
      <c r="O39" t="s">
        <v>64</v>
      </c>
      <c r="P39" t="s">
        <v>175</v>
      </c>
      <c r="Q39" t="s">
        <v>93</v>
      </c>
      <c r="R39" t="str">
        <f>VLOOKUP(Q39,Adapters!A$3:C$99,3,FALSE)</f>
        <v>CGCTCATT</v>
      </c>
      <c r="S39" t="str">
        <f>VLOOKUP(Q39,Adapters!A$3:C$99,2,FALSE)</f>
        <v>CCTATCCT</v>
      </c>
      <c r="T39" t="s">
        <v>67</v>
      </c>
      <c r="U39">
        <v>10</v>
      </c>
      <c r="V39">
        <v>0.8</v>
      </c>
      <c r="W39">
        <v>20</v>
      </c>
      <c r="X39">
        <v>20190403</v>
      </c>
      <c r="Y39">
        <v>33</v>
      </c>
      <c r="Z39" s="7">
        <f t="shared" si="0"/>
        <v>660</v>
      </c>
      <c r="AA39">
        <v>374</v>
      </c>
      <c r="AB39" s="6">
        <f t="shared" si="1"/>
        <v>133.68983957219251</v>
      </c>
      <c r="AC39">
        <v>429</v>
      </c>
      <c r="AD39" s="6">
        <f t="shared" si="2"/>
        <v>116.55011655011656</v>
      </c>
      <c r="AE39" s="8">
        <v>20190408</v>
      </c>
      <c r="AF39" s="9">
        <v>40000000</v>
      </c>
      <c r="AG39" t="s">
        <v>68</v>
      </c>
      <c r="AH39">
        <v>150</v>
      </c>
      <c r="AI39">
        <v>20190419</v>
      </c>
      <c r="AJ39" t="s">
        <v>163</v>
      </c>
      <c r="AK39">
        <v>2</v>
      </c>
      <c r="AL39" s="10">
        <v>58957266</v>
      </c>
      <c r="AM39">
        <v>2.36</v>
      </c>
      <c r="AN39">
        <v>96.37</v>
      </c>
      <c r="AO39">
        <v>3.63</v>
      </c>
      <c r="AP39" s="10">
        <v>17805</v>
      </c>
      <c r="AQ39">
        <v>100</v>
      </c>
      <c r="AR39">
        <v>89.44</v>
      </c>
      <c r="AS39">
        <v>35.119999999999997</v>
      </c>
    </row>
    <row r="40" spans="1:45" x14ac:dyDescent="0.2">
      <c r="A40" t="s">
        <v>176</v>
      </c>
      <c r="B40">
        <v>20190402</v>
      </c>
      <c r="C40" t="s">
        <v>160</v>
      </c>
      <c r="D40" t="s">
        <v>161</v>
      </c>
      <c r="E40" t="s">
        <v>138</v>
      </c>
      <c r="F40" t="s">
        <v>58</v>
      </c>
      <c r="H40" t="s">
        <v>67</v>
      </c>
      <c r="I40" t="s">
        <v>162</v>
      </c>
      <c r="J40">
        <v>6</v>
      </c>
      <c r="K40" t="s">
        <v>61</v>
      </c>
      <c r="L40" t="s">
        <v>62</v>
      </c>
      <c r="M40" t="s">
        <v>63</v>
      </c>
      <c r="N40" s="6">
        <v>500</v>
      </c>
      <c r="O40" t="s">
        <v>64</v>
      </c>
      <c r="P40" t="s">
        <v>177</v>
      </c>
      <c r="Q40" t="s">
        <v>96</v>
      </c>
      <c r="R40" t="str">
        <f>VLOOKUP(Q40,Adapters!A$3:C$99,3,FALSE)</f>
        <v>CGCTCATT</v>
      </c>
      <c r="S40" t="str">
        <f>VLOOKUP(Q40,Adapters!A$3:C$99,2,FALSE)</f>
        <v>GGCTCTGA</v>
      </c>
      <c r="T40" t="s">
        <v>67</v>
      </c>
      <c r="U40">
        <v>10</v>
      </c>
      <c r="V40">
        <v>0.8</v>
      </c>
      <c r="W40">
        <v>20</v>
      </c>
      <c r="X40">
        <v>20190403</v>
      </c>
      <c r="Y40">
        <v>35.799999999999997</v>
      </c>
      <c r="Z40" s="7">
        <f t="shared" si="0"/>
        <v>716</v>
      </c>
      <c r="AA40">
        <v>355</v>
      </c>
      <c r="AB40" s="6">
        <f t="shared" si="1"/>
        <v>152.79556124626544</v>
      </c>
      <c r="AC40">
        <v>417</v>
      </c>
      <c r="AD40" s="6">
        <f t="shared" si="2"/>
        <v>130.07775597703653</v>
      </c>
      <c r="AE40" s="8">
        <v>20190408</v>
      </c>
      <c r="AF40" s="9">
        <v>40000000</v>
      </c>
      <c r="AG40" t="s">
        <v>68</v>
      </c>
      <c r="AH40">
        <v>150</v>
      </c>
      <c r="AI40">
        <v>20190419</v>
      </c>
      <c r="AJ40" t="s">
        <v>163</v>
      </c>
      <c r="AK40">
        <v>2</v>
      </c>
      <c r="AL40" s="10">
        <v>53853465</v>
      </c>
      <c r="AM40">
        <v>2.15</v>
      </c>
      <c r="AN40">
        <v>96.7</v>
      </c>
      <c r="AO40">
        <v>3.3</v>
      </c>
      <c r="AP40" s="10">
        <v>16264</v>
      </c>
      <c r="AQ40">
        <v>100</v>
      </c>
      <c r="AR40">
        <v>89.7</v>
      </c>
      <c r="AS40">
        <v>35.18</v>
      </c>
    </row>
    <row r="41" spans="1:45" x14ac:dyDescent="0.2">
      <c r="A41" t="s">
        <v>178</v>
      </c>
      <c r="B41">
        <v>20190402</v>
      </c>
      <c r="C41" t="s">
        <v>160</v>
      </c>
      <c r="D41" t="s">
        <v>161</v>
      </c>
      <c r="E41" t="s">
        <v>138</v>
      </c>
      <c r="F41" t="s">
        <v>58</v>
      </c>
      <c r="H41" t="s">
        <v>67</v>
      </c>
      <c r="I41" t="s">
        <v>162</v>
      </c>
      <c r="J41">
        <v>8</v>
      </c>
      <c r="K41" t="s">
        <v>61</v>
      </c>
      <c r="L41" t="s">
        <v>62</v>
      </c>
      <c r="M41" t="s">
        <v>63</v>
      </c>
      <c r="N41" s="6">
        <v>500</v>
      </c>
      <c r="O41" t="s">
        <v>64</v>
      </c>
      <c r="P41" t="s">
        <v>179</v>
      </c>
      <c r="Q41" t="s">
        <v>99</v>
      </c>
      <c r="R41" t="str">
        <f>VLOOKUP(Q41,Adapters!A$3:C$99,3,FALSE)</f>
        <v>CGCTCATT</v>
      </c>
      <c r="S41" t="str">
        <f>VLOOKUP(Q41,Adapters!A$3:C$99,2,FALSE)</f>
        <v>AGGCGAAG</v>
      </c>
      <c r="T41" t="s">
        <v>67</v>
      </c>
      <c r="U41">
        <v>10</v>
      </c>
      <c r="V41">
        <v>0.8</v>
      </c>
      <c r="W41">
        <v>20</v>
      </c>
      <c r="X41">
        <v>20190403</v>
      </c>
      <c r="Y41">
        <v>27.4</v>
      </c>
      <c r="Z41" s="7">
        <f t="shared" si="0"/>
        <v>548</v>
      </c>
      <c r="AA41">
        <v>358</v>
      </c>
      <c r="AB41" s="6">
        <f t="shared" si="1"/>
        <v>115.9641103775182</v>
      </c>
      <c r="AC41">
        <v>414</v>
      </c>
      <c r="AD41" s="6">
        <f t="shared" si="2"/>
        <v>100.27814375640463</v>
      </c>
      <c r="AE41" s="8">
        <v>20190408</v>
      </c>
      <c r="AF41" s="9">
        <v>40000000</v>
      </c>
      <c r="AG41" t="s">
        <v>68</v>
      </c>
      <c r="AH41">
        <v>150</v>
      </c>
      <c r="AI41">
        <v>20190419</v>
      </c>
      <c r="AJ41" t="s">
        <v>163</v>
      </c>
      <c r="AK41">
        <v>2</v>
      </c>
      <c r="AL41" s="10">
        <v>55649918</v>
      </c>
      <c r="AM41">
        <v>2.23</v>
      </c>
      <c r="AN41">
        <v>96.89</v>
      </c>
      <c r="AO41">
        <v>3.11</v>
      </c>
      <c r="AP41" s="10">
        <v>16806</v>
      </c>
      <c r="AQ41">
        <v>100</v>
      </c>
      <c r="AR41">
        <v>89.68</v>
      </c>
      <c r="AS41">
        <v>35.17</v>
      </c>
    </row>
    <row r="42" spans="1:45" x14ac:dyDescent="0.2">
      <c r="A42" t="s">
        <v>180</v>
      </c>
      <c r="B42">
        <v>20190402</v>
      </c>
      <c r="C42" t="s">
        <v>160</v>
      </c>
      <c r="D42" t="s">
        <v>161</v>
      </c>
      <c r="E42" t="s">
        <v>138</v>
      </c>
      <c r="F42" t="s">
        <v>58</v>
      </c>
      <c r="H42" t="s">
        <v>67</v>
      </c>
      <c r="I42" t="s">
        <v>162</v>
      </c>
      <c r="J42">
        <v>24</v>
      </c>
      <c r="K42" t="s">
        <v>61</v>
      </c>
      <c r="L42" t="s">
        <v>62</v>
      </c>
      <c r="M42" t="s">
        <v>63</v>
      </c>
      <c r="N42" s="6">
        <v>500</v>
      </c>
      <c r="O42" t="s">
        <v>64</v>
      </c>
      <c r="P42" t="s">
        <v>181</v>
      </c>
      <c r="Q42" t="s">
        <v>102</v>
      </c>
      <c r="R42" t="str">
        <f>VLOOKUP(Q42,Adapters!A$3:C$99,3,FALSE)</f>
        <v>CGCTCATT</v>
      </c>
      <c r="S42" t="str">
        <f>VLOOKUP(Q42,Adapters!A$3:C$99,2,FALSE)</f>
        <v>TAATCTTA</v>
      </c>
      <c r="T42" t="s">
        <v>67</v>
      </c>
      <c r="U42">
        <v>10</v>
      </c>
      <c r="V42">
        <v>0.8</v>
      </c>
      <c r="W42">
        <v>20</v>
      </c>
      <c r="X42">
        <v>20190403</v>
      </c>
      <c r="Y42">
        <v>31.6</v>
      </c>
      <c r="Z42" s="7">
        <f t="shared" si="0"/>
        <v>632</v>
      </c>
      <c r="AA42">
        <v>349</v>
      </c>
      <c r="AB42" s="6">
        <f t="shared" si="1"/>
        <v>137.18850395068162</v>
      </c>
      <c r="AC42">
        <v>406</v>
      </c>
      <c r="AD42" s="6">
        <f t="shared" si="2"/>
        <v>117.92804896253173</v>
      </c>
      <c r="AE42" s="8">
        <v>20190408</v>
      </c>
      <c r="AF42" s="9">
        <v>40000000</v>
      </c>
      <c r="AG42" t="s">
        <v>68</v>
      </c>
      <c r="AH42">
        <v>150</v>
      </c>
      <c r="AI42">
        <v>20190419</v>
      </c>
      <c r="AJ42" t="s">
        <v>163</v>
      </c>
      <c r="AK42">
        <v>2</v>
      </c>
      <c r="AL42" s="10">
        <v>60392170</v>
      </c>
      <c r="AM42">
        <v>2.42</v>
      </c>
      <c r="AN42">
        <v>96.89</v>
      </c>
      <c r="AO42">
        <v>3.11</v>
      </c>
      <c r="AP42" s="10">
        <v>18238</v>
      </c>
      <c r="AQ42">
        <v>100</v>
      </c>
      <c r="AR42">
        <v>89.27</v>
      </c>
      <c r="AS42">
        <v>35.08</v>
      </c>
    </row>
    <row r="43" spans="1:45" x14ac:dyDescent="0.2">
      <c r="A43" t="s">
        <v>182</v>
      </c>
      <c r="B43">
        <v>20190404</v>
      </c>
      <c r="C43" t="s">
        <v>160</v>
      </c>
      <c r="D43" t="s">
        <v>161</v>
      </c>
      <c r="E43" t="s">
        <v>138</v>
      </c>
      <c r="F43" t="s">
        <v>58</v>
      </c>
      <c r="H43" t="s">
        <v>67</v>
      </c>
      <c r="I43" t="s">
        <v>162</v>
      </c>
      <c r="J43">
        <v>0</v>
      </c>
      <c r="K43" t="s">
        <v>61</v>
      </c>
      <c r="L43" t="s">
        <v>62</v>
      </c>
      <c r="M43" t="s">
        <v>63</v>
      </c>
      <c r="N43" s="6">
        <v>500</v>
      </c>
      <c r="O43" t="s">
        <v>64</v>
      </c>
      <c r="P43" t="s">
        <v>150</v>
      </c>
      <c r="Q43" t="s">
        <v>170</v>
      </c>
      <c r="R43" t="str">
        <f>VLOOKUP(Q43,Adapters!A$3:C$99,3,FALSE)</f>
        <v>GAGATTCC</v>
      </c>
      <c r="S43" t="str">
        <f>VLOOKUP(Q43,Adapters!A$3:C$99,2,FALSE)</f>
        <v>TATAGCCT</v>
      </c>
      <c r="T43" t="s">
        <v>67</v>
      </c>
      <c r="U43">
        <v>10</v>
      </c>
      <c r="V43">
        <v>0.8</v>
      </c>
      <c r="W43">
        <v>20</v>
      </c>
      <c r="X43">
        <v>20190405</v>
      </c>
      <c r="Y43">
        <v>18.5</v>
      </c>
      <c r="Z43" s="7">
        <f t="shared" si="0"/>
        <v>370</v>
      </c>
      <c r="AA43">
        <v>369</v>
      </c>
      <c r="AB43" s="6">
        <f t="shared" si="1"/>
        <v>75.962880840929614</v>
      </c>
      <c r="AC43">
        <v>440</v>
      </c>
      <c r="AD43" s="6">
        <f t="shared" si="2"/>
        <v>63.705234159779621</v>
      </c>
      <c r="AE43" s="8">
        <v>20190408</v>
      </c>
      <c r="AF43" s="9">
        <v>40000000</v>
      </c>
      <c r="AG43" t="s">
        <v>68</v>
      </c>
      <c r="AH43">
        <v>150</v>
      </c>
      <c r="AI43">
        <v>20190419</v>
      </c>
      <c r="AJ43" t="s">
        <v>163</v>
      </c>
      <c r="AK43">
        <v>2</v>
      </c>
      <c r="AL43" s="10">
        <v>41375619</v>
      </c>
      <c r="AM43">
        <v>1.65</v>
      </c>
      <c r="AN43">
        <v>96.72</v>
      </c>
      <c r="AO43">
        <v>3.28</v>
      </c>
      <c r="AP43" s="10">
        <v>12495</v>
      </c>
      <c r="AQ43">
        <v>100</v>
      </c>
      <c r="AR43">
        <v>89.57</v>
      </c>
      <c r="AS43">
        <v>35.14</v>
      </c>
    </row>
    <row r="44" spans="1:45" x14ac:dyDescent="0.2">
      <c r="A44" t="s">
        <v>183</v>
      </c>
      <c r="B44">
        <v>20190404</v>
      </c>
      <c r="C44" t="s">
        <v>160</v>
      </c>
      <c r="D44" t="s">
        <v>161</v>
      </c>
      <c r="E44" t="s">
        <v>138</v>
      </c>
      <c r="F44" t="s">
        <v>58</v>
      </c>
      <c r="H44" t="s">
        <v>67</v>
      </c>
      <c r="I44" t="s">
        <v>162</v>
      </c>
      <c r="J44">
        <v>0.25</v>
      </c>
      <c r="K44" t="s">
        <v>61</v>
      </c>
      <c r="L44" t="s">
        <v>62</v>
      </c>
      <c r="M44" t="s">
        <v>63</v>
      </c>
      <c r="N44" s="6">
        <v>500</v>
      </c>
      <c r="O44" t="s">
        <v>64</v>
      </c>
      <c r="P44" t="s">
        <v>65</v>
      </c>
      <c r="Q44" t="s">
        <v>173</v>
      </c>
      <c r="R44" t="str">
        <f>VLOOKUP(Q44,Adapters!A$3:C$99,3,FALSE)</f>
        <v>GAGATTCC</v>
      </c>
      <c r="S44" t="str">
        <f>VLOOKUP(Q44,Adapters!A$3:C$99,2,FALSE)</f>
        <v>ATAGAGGC</v>
      </c>
      <c r="T44" t="s">
        <v>67</v>
      </c>
      <c r="U44">
        <v>10</v>
      </c>
      <c r="V44">
        <v>0.8</v>
      </c>
      <c r="W44">
        <v>20</v>
      </c>
      <c r="X44">
        <v>20190405</v>
      </c>
      <c r="Y44">
        <v>19.399999999999999</v>
      </c>
      <c r="Z44" s="7">
        <f t="shared" si="0"/>
        <v>388</v>
      </c>
      <c r="AA44">
        <v>358</v>
      </c>
      <c r="AB44" s="6">
        <f t="shared" si="1"/>
        <v>82.105975960724564</v>
      </c>
      <c r="AC44">
        <v>434</v>
      </c>
      <c r="AD44" s="6">
        <f t="shared" si="2"/>
        <v>67.727970953777401</v>
      </c>
      <c r="AE44" s="8">
        <v>20190408</v>
      </c>
      <c r="AF44" s="9">
        <v>40000000</v>
      </c>
      <c r="AG44" t="s">
        <v>68</v>
      </c>
      <c r="AH44">
        <v>150</v>
      </c>
      <c r="AI44">
        <v>20190419</v>
      </c>
      <c r="AJ44" t="s">
        <v>163</v>
      </c>
      <c r="AK44">
        <v>2</v>
      </c>
      <c r="AL44" s="10">
        <v>52392675</v>
      </c>
      <c r="AM44">
        <v>2.1</v>
      </c>
      <c r="AN44">
        <v>96.62</v>
      </c>
      <c r="AO44">
        <v>3.38</v>
      </c>
      <c r="AP44" s="10">
        <v>15823</v>
      </c>
      <c r="AQ44">
        <v>100</v>
      </c>
      <c r="AR44">
        <v>89.78</v>
      </c>
      <c r="AS44">
        <v>35.19</v>
      </c>
    </row>
    <row r="45" spans="1:45" x14ac:dyDescent="0.2">
      <c r="A45" t="s">
        <v>184</v>
      </c>
      <c r="B45">
        <v>20190404</v>
      </c>
      <c r="C45" t="s">
        <v>160</v>
      </c>
      <c r="D45" t="s">
        <v>161</v>
      </c>
      <c r="E45" t="s">
        <v>138</v>
      </c>
      <c r="F45" t="s">
        <v>58</v>
      </c>
      <c r="H45" t="s">
        <v>67</v>
      </c>
      <c r="I45" t="s">
        <v>162</v>
      </c>
      <c r="J45">
        <v>0.5</v>
      </c>
      <c r="K45" t="s">
        <v>61</v>
      </c>
      <c r="L45" t="s">
        <v>62</v>
      </c>
      <c r="M45" t="s">
        <v>63</v>
      </c>
      <c r="N45" s="6">
        <v>500</v>
      </c>
      <c r="O45" t="s">
        <v>64</v>
      </c>
      <c r="P45" t="s">
        <v>72</v>
      </c>
      <c r="Q45" t="s">
        <v>175</v>
      </c>
      <c r="R45" t="str">
        <f>VLOOKUP(Q45,Adapters!A$3:C$99,3,FALSE)</f>
        <v>GAGATTCC</v>
      </c>
      <c r="S45" t="str">
        <f>VLOOKUP(Q45,Adapters!A$3:C$99,2,FALSE)</f>
        <v>CCTATCCT</v>
      </c>
      <c r="T45" t="s">
        <v>67</v>
      </c>
      <c r="U45">
        <v>10</v>
      </c>
      <c r="V45">
        <v>0.8</v>
      </c>
      <c r="W45">
        <v>20</v>
      </c>
      <c r="X45">
        <v>20190405</v>
      </c>
      <c r="Y45">
        <v>24</v>
      </c>
      <c r="Z45" s="7">
        <f t="shared" si="0"/>
        <v>480</v>
      </c>
      <c r="AA45">
        <v>373</v>
      </c>
      <c r="AB45" s="6">
        <f t="shared" si="1"/>
        <v>97.489641725566656</v>
      </c>
      <c r="AC45">
        <v>440</v>
      </c>
      <c r="AD45" s="6">
        <f t="shared" si="2"/>
        <v>82.644628099173559</v>
      </c>
      <c r="AE45" s="8">
        <v>20190408</v>
      </c>
      <c r="AF45" s="9">
        <v>40000000</v>
      </c>
      <c r="AG45" t="s">
        <v>68</v>
      </c>
      <c r="AH45">
        <v>150</v>
      </c>
      <c r="AI45">
        <v>20190419</v>
      </c>
      <c r="AJ45" t="s">
        <v>163</v>
      </c>
      <c r="AK45">
        <v>2</v>
      </c>
      <c r="AL45" s="10">
        <v>42619509</v>
      </c>
      <c r="AM45">
        <v>1.7</v>
      </c>
      <c r="AN45">
        <v>96</v>
      </c>
      <c r="AO45">
        <v>4</v>
      </c>
      <c r="AP45" s="10">
        <v>12871</v>
      </c>
      <c r="AQ45">
        <v>100</v>
      </c>
      <c r="AR45">
        <v>89.79</v>
      </c>
      <c r="AS45">
        <v>35.19</v>
      </c>
    </row>
    <row r="46" spans="1:45" x14ac:dyDescent="0.2">
      <c r="A46" t="s">
        <v>185</v>
      </c>
      <c r="B46">
        <v>20190404</v>
      </c>
      <c r="C46" t="s">
        <v>160</v>
      </c>
      <c r="D46" t="s">
        <v>161</v>
      </c>
      <c r="E46" t="s">
        <v>138</v>
      </c>
      <c r="F46" t="s">
        <v>58</v>
      </c>
      <c r="H46" t="s">
        <v>67</v>
      </c>
      <c r="I46" t="s">
        <v>162</v>
      </c>
      <c r="J46">
        <v>0.75</v>
      </c>
      <c r="K46" t="s">
        <v>61</v>
      </c>
      <c r="L46" t="s">
        <v>62</v>
      </c>
      <c r="M46" t="s">
        <v>63</v>
      </c>
      <c r="N46" s="6">
        <v>500</v>
      </c>
      <c r="O46" t="s">
        <v>64</v>
      </c>
      <c r="P46" t="s">
        <v>76</v>
      </c>
      <c r="Q46" t="s">
        <v>177</v>
      </c>
      <c r="R46" t="str">
        <f>VLOOKUP(Q46,Adapters!A$3:C$99,3,FALSE)</f>
        <v>GAGATTCC</v>
      </c>
      <c r="S46" t="str">
        <f>VLOOKUP(Q46,Adapters!A$3:C$99,2,FALSE)</f>
        <v>GGCTCTGA</v>
      </c>
      <c r="T46" t="s">
        <v>67</v>
      </c>
      <c r="U46">
        <v>10</v>
      </c>
      <c r="V46">
        <v>0.8</v>
      </c>
      <c r="W46">
        <v>20</v>
      </c>
      <c r="X46">
        <v>20190405</v>
      </c>
      <c r="Y46">
        <v>24</v>
      </c>
      <c r="Z46" s="7">
        <f t="shared" si="0"/>
        <v>480</v>
      </c>
      <c r="AA46">
        <v>380</v>
      </c>
      <c r="AB46" s="6">
        <f t="shared" si="1"/>
        <v>95.693779904306226</v>
      </c>
      <c r="AC46">
        <v>438</v>
      </c>
      <c r="AD46" s="6">
        <f t="shared" si="2"/>
        <v>83.022000830220009</v>
      </c>
      <c r="AE46" s="8">
        <v>20190408</v>
      </c>
      <c r="AF46" s="9">
        <v>40000000</v>
      </c>
      <c r="AG46" t="s">
        <v>68</v>
      </c>
      <c r="AH46">
        <v>150</v>
      </c>
      <c r="AI46">
        <v>20190419</v>
      </c>
      <c r="AJ46" t="s">
        <v>163</v>
      </c>
      <c r="AK46">
        <v>2</v>
      </c>
      <c r="AL46" s="10">
        <v>40105500</v>
      </c>
      <c r="AM46">
        <v>1.6</v>
      </c>
      <c r="AN46">
        <v>96.38</v>
      </c>
      <c r="AO46">
        <v>3.62</v>
      </c>
      <c r="AP46" s="10">
        <v>12112</v>
      </c>
      <c r="AQ46">
        <v>100</v>
      </c>
      <c r="AR46">
        <v>89.99</v>
      </c>
      <c r="AS46">
        <v>35.24</v>
      </c>
    </row>
    <row r="47" spans="1:45" x14ac:dyDescent="0.2">
      <c r="A47" t="s">
        <v>186</v>
      </c>
      <c r="B47">
        <v>20190404</v>
      </c>
      <c r="C47" t="s">
        <v>160</v>
      </c>
      <c r="D47" t="s">
        <v>161</v>
      </c>
      <c r="E47" t="s">
        <v>138</v>
      </c>
      <c r="F47" t="s">
        <v>58</v>
      </c>
      <c r="H47" t="s">
        <v>67</v>
      </c>
      <c r="I47" t="s">
        <v>162</v>
      </c>
      <c r="J47">
        <v>1</v>
      </c>
      <c r="K47" t="s">
        <v>61</v>
      </c>
      <c r="L47" t="s">
        <v>62</v>
      </c>
      <c r="M47" t="s">
        <v>63</v>
      </c>
      <c r="N47" s="6">
        <v>500</v>
      </c>
      <c r="O47" t="s">
        <v>64</v>
      </c>
      <c r="P47" t="s">
        <v>80</v>
      </c>
      <c r="Q47" t="s">
        <v>179</v>
      </c>
      <c r="R47" t="str">
        <f>VLOOKUP(Q47,Adapters!A$3:C$99,3,FALSE)</f>
        <v>GAGATTCC</v>
      </c>
      <c r="S47" t="str">
        <f>VLOOKUP(Q47,Adapters!A$3:C$99,2,FALSE)</f>
        <v>AGGCGAAG</v>
      </c>
      <c r="T47" t="s">
        <v>67</v>
      </c>
      <c r="U47">
        <v>10</v>
      </c>
      <c r="V47">
        <v>0.8</v>
      </c>
      <c r="W47">
        <v>20</v>
      </c>
      <c r="X47">
        <v>20190405</v>
      </c>
      <c r="Y47">
        <v>15.3</v>
      </c>
      <c r="Z47" s="7">
        <f t="shared" si="0"/>
        <v>306</v>
      </c>
      <c r="AA47">
        <v>373</v>
      </c>
      <c r="AB47" s="6">
        <f t="shared" si="1"/>
        <v>62.149646600048747</v>
      </c>
      <c r="AC47">
        <v>432</v>
      </c>
      <c r="AD47" s="6">
        <f t="shared" si="2"/>
        <v>53.661616161616159</v>
      </c>
      <c r="AE47" s="8">
        <v>20190408</v>
      </c>
      <c r="AF47" s="9">
        <v>40000000</v>
      </c>
      <c r="AG47" t="s">
        <v>68</v>
      </c>
      <c r="AH47">
        <v>150</v>
      </c>
      <c r="AI47">
        <v>20190419</v>
      </c>
      <c r="AJ47" t="s">
        <v>163</v>
      </c>
      <c r="AK47">
        <v>2</v>
      </c>
      <c r="AL47" s="10">
        <v>42328867</v>
      </c>
      <c r="AM47">
        <v>1.69</v>
      </c>
      <c r="AN47">
        <v>96.72</v>
      </c>
      <c r="AO47">
        <v>3.28</v>
      </c>
      <c r="AP47" s="10">
        <v>12783</v>
      </c>
      <c r="AQ47">
        <v>100</v>
      </c>
      <c r="AR47">
        <v>90.07</v>
      </c>
      <c r="AS47">
        <v>35.25</v>
      </c>
    </row>
    <row r="48" spans="1:45" x14ac:dyDescent="0.2">
      <c r="A48" t="s">
        <v>187</v>
      </c>
      <c r="B48">
        <v>20190404</v>
      </c>
      <c r="C48" t="s">
        <v>160</v>
      </c>
      <c r="D48" t="s">
        <v>161</v>
      </c>
      <c r="E48" t="s">
        <v>138</v>
      </c>
      <c r="F48" t="s">
        <v>58</v>
      </c>
      <c r="H48" t="s">
        <v>67</v>
      </c>
      <c r="I48" t="s">
        <v>162</v>
      </c>
      <c r="J48">
        <v>1.5</v>
      </c>
      <c r="K48" t="s">
        <v>61</v>
      </c>
      <c r="L48" t="s">
        <v>62</v>
      </c>
      <c r="M48" t="s">
        <v>63</v>
      </c>
      <c r="N48" s="6">
        <v>500</v>
      </c>
      <c r="O48" t="s">
        <v>64</v>
      </c>
      <c r="P48" t="s">
        <v>84</v>
      </c>
      <c r="Q48" t="s">
        <v>181</v>
      </c>
      <c r="R48" t="str">
        <f>VLOOKUP(Q48,Adapters!A$3:C$99,3,FALSE)</f>
        <v>GAGATTCC</v>
      </c>
      <c r="S48" t="str">
        <f>VLOOKUP(Q48,Adapters!A$3:C$99,2,FALSE)</f>
        <v>TAATCTTA</v>
      </c>
      <c r="T48" t="s">
        <v>67</v>
      </c>
      <c r="U48">
        <v>10</v>
      </c>
      <c r="V48">
        <v>0.8</v>
      </c>
      <c r="W48">
        <v>20</v>
      </c>
      <c r="X48">
        <v>20190405</v>
      </c>
      <c r="Y48">
        <v>20.2</v>
      </c>
      <c r="Z48" s="7">
        <f t="shared" si="0"/>
        <v>404</v>
      </c>
      <c r="AA48">
        <v>370</v>
      </c>
      <c r="AB48" s="6">
        <f t="shared" si="1"/>
        <v>82.719082719082721</v>
      </c>
      <c r="AC48">
        <v>430</v>
      </c>
      <c r="AD48" s="6">
        <f t="shared" si="2"/>
        <v>71.176885130373492</v>
      </c>
      <c r="AE48" s="8">
        <v>20190408</v>
      </c>
      <c r="AF48" s="9">
        <v>40000000</v>
      </c>
      <c r="AG48" t="s">
        <v>68</v>
      </c>
      <c r="AH48">
        <v>150</v>
      </c>
      <c r="AI48">
        <v>20190419</v>
      </c>
      <c r="AJ48" t="s">
        <v>163</v>
      </c>
      <c r="AK48">
        <v>2</v>
      </c>
      <c r="AL48" s="10">
        <v>47315165</v>
      </c>
      <c r="AM48">
        <v>1.89</v>
      </c>
      <c r="AN48">
        <v>96.56</v>
      </c>
      <c r="AO48">
        <v>3.44</v>
      </c>
      <c r="AP48" s="10">
        <v>14289</v>
      </c>
      <c r="AQ48">
        <v>100</v>
      </c>
      <c r="AR48">
        <v>89.8</v>
      </c>
      <c r="AS48">
        <v>35.19</v>
      </c>
    </row>
    <row r="49" spans="1:45" x14ac:dyDescent="0.2">
      <c r="A49" t="s">
        <v>188</v>
      </c>
      <c r="B49">
        <v>20190404</v>
      </c>
      <c r="C49" t="s">
        <v>160</v>
      </c>
      <c r="D49" t="s">
        <v>161</v>
      </c>
      <c r="E49" t="s">
        <v>138</v>
      </c>
      <c r="F49" t="s">
        <v>58</v>
      </c>
      <c r="H49" t="s">
        <v>67</v>
      </c>
      <c r="I49" t="s">
        <v>162</v>
      </c>
      <c r="J49">
        <v>2</v>
      </c>
      <c r="K49" t="s">
        <v>61</v>
      </c>
      <c r="L49" t="s">
        <v>62</v>
      </c>
      <c r="M49" t="s">
        <v>63</v>
      </c>
      <c r="N49" s="6">
        <v>500</v>
      </c>
      <c r="O49" t="s">
        <v>64</v>
      </c>
      <c r="P49" t="s">
        <v>170</v>
      </c>
      <c r="Q49" t="s">
        <v>109</v>
      </c>
      <c r="R49" t="str">
        <f>VLOOKUP(Q49,Adapters!A$3:C$99,3,FALSE)</f>
        <v>ATTCAGAA</v>
      </c>
      <c r="S49" t="str">
        <f>VLOOKUP(Q49,Adapters!A$3:C$99,2,FALSE)</f>
        <v>TATAGCCT</v>
      </c>
      <c r="T49" t="s">
        <v>67</v>
      </c>
      <c r="U49">
        <v>10</v>
      </c>
      <c r="V49">
        <v>0.8</v>
      </c>
      <c r="W49">
        <v>20</v>
      </c>
      <c r="X49">
        <v>20190405</v>
      </c>
      <c r="Y49">
        <v>18.7</v>
      </c>
      <c r="Z49" s="7">
        <f t="shared" si="0"/>
        <v>374</v>
      </c>
      <c r="AA49">
        <v>369</v>
      </c>
      <c r="AB49" s="6">
        <f t="shared" si="1"/>
        <v>76.784101174345068</v>
      </c>
      <c r="AC49">
        <v>427</v>
      </c>
      <c r="AD49" s="6">
        <f t="shared" si="2"/>
        <v>66.354410616705692</v>
      </c>
      <c r="AE49" s="8">
        <v>20190408</v>
      </c>
      <c r="AF49" s="9">
        <v>40000000</v>
      </c>
      <c r="AG49" t="s">
        <v>68</v>
      </c>
      <c r="AH49">
        <v>150</v>
      </c>
      <c r="AI49">
        <v>20190419</v>
      </c>
      <c r="AJ49" t="s">
        <v>163</v>
      </c>
      <c r="AK49">
        <v>2</v>
      </c>
      <c r="AL49" s="10">
        <v>44661451</v>
      </c>
      <c r="AM49">
        <v>1.79</v>
      </c>
      <c r="AN49">
        <v>96.98</v>
      </c>
      <c r="AO49">
        <v>3.02</v>
      </c>
      <c r="AP49" s="10">
        <v>13488</v>
      </c>
      <c r="AQ49">
        <v>100</v>
      </c>
      <c r="AR49">
        <v>88.88</v>
      </c>
      <c r="AS49">
        <v>35</v>
      </c>
    </row>
    <row r="50" spans="1:45" x14ac:dyDescent="0.2">
      <c r="A50" t="s">
        <v>189</v>
      </c>
      <c r="B50">
        <v>20190404</v>
      </c>
      <c r="C50" t="s">
        <v>160</v>
      </c>
      <c r="D50" t="s">
        <v>161</v>
      </c>
      <c r="E50" t="s">
        <v>138</v>
      </c>
      <c r="F50" t="s">
        <v>58</v>
      </c>
      <c r="H50" t="s">
        <v>67</v>
      </c>
      <c r="I50" t="s">
        <v>162</v>
      </c>
      <c r="J50">
        <v>3</v>
      </c>
      <c r="K50" t="s">
        <v>61</v>
      </c>
      <c r="L50" t="s">
        <v>62</v>
      </c>
      <c r="M50" t="s">
        <v>63</v>
      </c>
      <c r="N50" s="6">
        <v>500</v>
      </c>
      <c r="O50" t="s">
        <v>64</v>
      </c>
      <c r="P50" t="s">
        <v>173</v>
      </c>
      <c r="Q50" t="s">
        <v>113</v>
      </c>
      <c r="R50" t="str">
        <f>VLOOKUP(Q50,Adapters!A$3:C$99,3,FALSE)</f>
        <v>ATTCAGAA</v>
      </c>
      <c r="S50" t="str">
        <f>VLOOKUP(Q50,Adapters!A$3:C$99,2,FALSE)</f>
        <v>ATAGAGGC</v>
      </c>
      <c r="T50" t="s">
        <v>67</v>
      </c>
      <c r="U50">
        <v>10</v>
      </c>
      <c r="V50">
        <v>0.8</v>
      </c>
      <c r="W50">
        <v>20</v>
      </c>
      <c r="X50">
        <v>20190405</v>
      </c>
      <c r="Y50">
        <v>17.8</v>
      </c>
      <c r="Z50" s="7">
        <f t="shared" si="0"/>
        <v>356</v>
      </c>
      <c r="AA50">
        <v>355</v>
      </c>
      <c r="AB50" s="6">
        <f t="shared" si="1"/>
        <v>75.970977379428092</v>
      </c>
      <c r="AC50">
        <v>419</v>
      </c>
      <c r="AD50" s="6">
        <f t="shared" si="2"/>
        <v>64.366818543429531</v>
      </c>
      <c r="AE50" s="8">
        <v>20190408</v>
      </c>
      <c r="AF50" s="9">
        <v>40000000</v>
      </c>
      <c r="AG50" t="s">
        <v>68</v>
      </c>
      <c r="AH50">
        <v>150</v>
      </c>
      <c r="AI50">
        <v>20190419</v>
      </c>
      <c r="AJ50" t="s">
        <v>163</v>
      </c>
      <c r="AK50">
        <v>2</v>
      </c>
      <c r="AL50" s="10">
        <v>50977270</v>
      </c>
      <c r="AM50">
        <v>2.04</v>
      </c>
      <c r="AN50">
        <v>96.79</v>
      </c>
      <c r="AO50">
        <v>3.21</v>
      </c>
      <c r="AP50" s="10">
        <v>15395</v>
      </c>
      <c r="AQ50">
        <v>100</v>
      </c>
      <c r="AR50">
        <v>89.28</v>
      </c>
      <c r="AS50">
        <v>35.090000000000003</v>
      </c>
    </row>
    <row r="51" spans="1:45" x14ac:dyDescent="0.2">
      <c r="A51" t="s">
        <v>190</v>
      </c>
      <c r="B51">
        <v>20190404</v>
      </c>
      <c r="C51" t="s">
        <v>160</v>
      </c>
      <c r="D51" t="s">
        <v>161</v>
      </c>
      <c r="E51" t="s">
        <v>138</v>
      </c>
      <c r="F51" t="s">
        <v>58</v>
      </c>
      <c r="H51" t="s">
        <v>67</v>
      </c>
      <c r="I51" t="s">
        <v>162</v>
      </c>
      <c r="J51">
        <v>4</v>
      </c>
      <c r="K51" t="s">
        <v>61</v>
      </c>
      <c r="L51" t="s">
        <v>62</v>
      </c>
      <c r="M51" t="s">
        <v>63</v>
      </c>
      <c r="N51" s="6">
        <v>500</v>
      </c>
      <c r="O51" t="s">
        <v>64</v>
      </c>
      <c r="P51" t="s">
        <v>175</v>
      </c>
      <c r="Q51" t="s">
        <v>115</v>
      </c>
      <c r="R51" t="str">
        <f>VLOOKUP(Q51,Adapters!A$3:C$99,3,FALSE)</f>
        <v>ATTCAGAA</v>
      </c>
      <c r="S51" t="str">
        <f>VLOOKUP(Q51,Adapters!A$3:C$99,2,FALSE)</f>
        <v>CCTATCCT</v>
      </c>
      <c r="T51" t="s">
        <v>67</v>
      </c>
      <c r="U51">
        <v>10</v>
      </c>
      <c r="V51">
        <v>0.8</v>
      </c>
      <c r="W51">
        <v>20</v>
      </c>
      <c r="X51">
        <v>20190405</v>
      </c>
      <c r="Y51">
        <v>18.399999999999999</v>
      </c>
      <c r="Z51" s="7">
        <f t="shared" si="0"/>
        <v>368</v>
      </c>
      <c r="AA51">
        <v>360</v>
      </c>
      <c r="AB51" s="6">
        <f t="shared" si="1"/>
        <v>77.441077441077425</v>
      </c>
      <c r="AC51">
        <v>419</v>
      </c>
      <c r="AD51" s="6">
        <f t="shared" si="2"/>
        <v>66.536486584219276</v>
      </c>
      <c r="AE51" s="8">
        <v>20190408</v>
      </c>
      <c r="AF51" s="9">
        <v>40000000</v>
      </c>
      <c r="AG51" t="s">
        <v>68</v>
      </c>
      <c r="AH51">
        <v>150</v>
      </c>
      <c r="AI51">
        <v>20190419</v>
      </c>
      <c r="AJ51" t="s">
        <v>163</v>
      </c>
      <c r="AK51">
        <v>2</v>
      </c>
      <c r="AL51" s="10">
        <v>38828135</v>
      </c>
      <c r="AM51">
        <v>1.55</v>
      </c>
      <c r="AN51">
        <v>96.47</v>
      </c>
      <c r="AO51">
        <v>3.53</v>
      </c>
      <c r="AP51" s="10">
        <v>11726</v>
      </c>
      <c r="AQ51">
        <v>100</v>
      </c>
      <c r="AR51">
        <v>89.12</v>
      </c>
      <c r="AS51">
        <v>35.049999999999997</v>
      </c>
    </row>
    <row r="52" spans="1:45" x14ac:dyDescent="0.2">
      <c r="A52" t="s">
        <v>191</v>
      </c>
      <c r="B52">
        <v>20190404</v>
      </c>
      <c r="C52" t="s">
        <v>160</v>
      </c>
      <c r="D52" t="s">
        <v>161</v>
      </c>
      <c r="E52" t="s">
        <v>138</v>
      </c>
      <c r="F52" t="s">
        <v>58</v>
      </c>
      <c r="H52" t="s">
        <v>67</v>
      </c>
      <c r="I52" t="s">
        <v>162</v>
      </c>
      <c r="J52">
        <v>6</v>
      </c>
      <c r="K52" t="s">
        <v>61</v>
      </c>
      <c r="L52" t="s">
        <v>62</v>
      </c>
      <c r="M52" t="s">
        <v>63</v>
      </c>
      <c r="N52" s="6">
        <v>500</v>
      </c>
      <c r="O52" t="s">
        <v>64</v>
      </c>
      <c r="P52" t="s">
        <v>177</v>
      </c>
      <c r="Q52" t="s">
        <v>117</v>
      </c>
      <c r="R52" t="str">
        <f>VLOOKUP(Q52,Adapters!A$3:C$99,3,FALSE)</f>
        <v>ATTCAGAA</v>
      </c>
      <c r="S52" t="str">
        <f>VLOOKUP(Q52,Adapters!A$3:C$99,2,FALSE)</f>
        <v>GGCTCTGA</v>
      </c>
      <c r="T52" t="s">
        <v>67</v>
      </c>
      <c r="U52">
        <v>10</v>
      </c>
      <c r="V52">
        <v>0.8</v>
      </c>
      <c r="W52">
        <v>20</v>
      </c>
      <c r="X52">
        <v>20190405</v>
      </c>
      <c r="Y52">
        <v>21.2</v>
      </c>
      <c r="Z52" s="7">
        <f t="shared" si="0"/>
        <v>424</v>
      </c>
      <c r="AA52">
        <v>367</v>
      </c>
      <c r="AB52" s="6">
        <f t="shared" si="1"/>
        <v>87.523738749896779</v>
      </c>
      <c r="AC52">
        <v>435</v>
      </c>
      <c r="AD52" s="6">
        <f t="shared" si="2"/>
        <v>73.841866945315218</v>
      </c>
      <c r="AE52" s="8">
        <v>20190408</v>
      </c>
      <c r="AF52" s="9">
        <v>40000000</v>
      </c>
      <c r="AG52" t="s">
        <v>68</v>
      </c>
      <c r="AH52">
        <v>150</v>
      </c>
      <c r="AI52">
        <v>20190419</v>
      </c>
      <c r="AJ52" t="s">
        <v>163</v>
      </c>
      <c r="AK52">
        <v>2</v>
      </c>
      <c r="AL52" s="10">
        <v>41458473</v>
      </c>
      <c r="AM52">
        <v>1.66</v>
      </c>
      <c r="AN52">
        <v>96.92</v>
      </c>
      <c r="AO52">
        <v>3.08</v>
      </c>
      <c r="AP52" s="10">
        <v>12520</v>
      </c>
      <c r="AQ52">
        <v>100</v>
      </c>
      <c r="AR52">
        <v>89.39</v>
      </c>
      <c r="AS52">
        <v>35.11</v>
      </c>
    </row>
    <row r="53" spans="1:45" x14ac:dyDescent="0.2">
      <c r="A53" t="s">
        <v>192</v>
      </c>
      <c r="B53">
        <v>20190404</v>
      </c>
      <c r="C53" t="s">
        <v>160</v>
      </c>
      <c r="D53" t="s">
        <v>161</v>
      </c>
      <c r="E53" t="s">
        <v>138</v>
      </c>
      <c r="F53" t="s">
        <v>58</v>
      </c>
      <c r="H53" t="s">
        <v>67</v>
      </c>
      <c r="I53" t="s">
        <v>162</v>
      </c>
      <c r="J53">
        <v>8</v>
      </c>
      <c r="K53" t="s">
        <v>61</v>
      </c>
      <c r="L53" t="s">
        <v>62</v>
      </c>
      <c r="M53" t="s">
        <v>63</v>
      </c>
      <c r="N53" s="6">
        <v>500</v>
      </c>
      <c r="O53" t="s">
        <v>64</v>
      </c>
      <c r="P53" t="s">
        <v>179</v>
      </c>
      <c r="Q53" t="s">
        <v>193</v>
      </c>
      <c r="R53" t="str">
        <f>VLOOKUP(Q53,Adapters!A$3:C$99,3,FALSE)</f>
        <v>ATTCAGAA</v>
      </c>
      <c r="S53" t="str">
        <f>VLOOKUP(Q53,Adapters!A$3:C$99,2,FALSE)</f>
        <v>AGGCGAAG</v>
      </c>
      <c r="T53" t="s">
        <v>67</v>
      </c>
      <c r="U53">
        <v>10</v>
      </c>
      <c r="V53">
        <v>0.8</v>
      </c>
      <c r="W53">
        <v>20</v>
      </c>
      <c r="X53">
        <v>20190405</v>
      </c>
      <c r="Y53">
        <v>15.7</v>
      </c>
      <c r="Z53" s="7">
        <f t="shared" si="0"/>
        <v>314</v>
      </c>
      <c r="AA53">
        <v>389</v>
      </c>
      <c r="AB53" s="6">
        <f t="shared" si="1"/>
        <v>61.151359351873495</v>
      </c>
      <c r="AC53">
        <v>438</v>
      </c>
      <c r="AD53" s="6">
        <f t="shared" si="2"/>
        <v>54.310225543102256</v>
      </c>
      <c r="AE53" s="8">
        <v>20190408</v>
      </c>
      <c r="AF53" s="9">
        <v>40000000</v>
      </c>
      <c r="AG53" t="s">
        <v>68</v>
      </c>
      <c r="AH53">
        <v>150</v>
      </c>
      <c r="AI53">
        <v>20190419</v>
      </c>
      <c r="AJ53" t="s">
        <v>163</v>
      </c>
      <c r="AK53">
        <v>2</v>
      </c>
      <c r="AL53" s="10">
        <v>40865079</v>
      </c>
      <c r="AM53">
        <v>1.63</v>
      </c>
      <c r="AN53">
        <v>96.85</v>
      </c>
      <c r="AO53">
        <v>3.15</v>
      </c>
      <c r="AP53" s="10">
        <v>12341</v>
      </c>
      <c r="AQ53">
        <v>100</v>
      </c>
      <c r="AR53">
        <v>89.57</v>
      </c>
      <c r="AS53">
        <v>35.15</v>
      </c>
    </row>
    <row r="54" spans="1:45" x14ac:dyDescent="0.2">
      <c r="A54" t="s">
        <v>194</v>
      </c>
      <c r="B54">
        <v>20190404</v>
      </c>
      <c r="C54" t="s">
        <v>160</v>
      </c>
      <c r="D54" t="s">
        <v>161</v>
      </c>
      <c r="E54" t="s">
        <v>138</v>
      </c>
      <c r="F54" t="s">
        <v>58</v>
      </c>
      <c r="H54" t="s">
        <v>67</v>
      </c>
      <c r="I54" t="s">
        <v>162</v>
      </c>
      <c r="J54">
        <v>24</v>
      </c>
      <c r="K54" t="s">
        <v>61</v>
      </c>
      <c r="L54" t="s">
        <v>62</v>
      </c>
      <c r="M54" t="s">
        <v>63</v>
      </c>
      <c r="N54" s="6">
        <v>500</v>
      </c>
      <c r="O54" t="s">
        <v>64</v>
      </c>
      <c r="P54" t="s">
        <v>181</v>
      </c>
      <c r="Q54" t="s">
        <v>195</v>
      </c>
      <c r="R54" t="str">
        <f>VLOOKUP(Q54,Adapters!A$3:C$99,3,FALSE)</f>
        <v>ATTCAGAA</v>
      </c>
      <c r="S54" t="str">
        <f>VLOOKUP(Q54,Adapters!A$3:C$99,2,FALSE)</f>
        <v>TAATCTTA</v>
      </c>
      <c r="T54" t="s">
        <v>67</v>
      </c>
      <c r="U54">
        <v>10</v>
      </c>
      <c r="V54">
        <v>0.8</v>
      </c>
      <c r="W54">
        <v>20</v>
      </c>
      <c r="X54">
        <v>20190405</v>
      </c>
      <c r="Y54">
        <v>21</v>
      </c>
      <c r="Z54" s="7">
        <f t="shared" si="0"/>
        <v>420</v>
      </c>
      <c r="AA54">
        <v>359</v>
      </c>
      <c r="AB54" s="6">
        <f t="shared" si="1"/>
        <v>88.630032919726517</v>
      </c>
      <c r="AC54">
        <v>413</v>
      </c>
      <c r="AD54" s="6">
        <f t="shared" si="2"/>
        <v>77.04160246533128</v>
      </c>
      <c r="AE54" s="8">
        <v>20190408</v>
      </c>
      <c r="AF54" s="9">
        <v>40000000</v>
      </c>
      <c r="AG54" t="s">
        <v>68</v>
      </c>
      <c r="AH54">
        <v>150</v>
      </c>
      <c r="AI54">
        <v>20190419</v>
      </c>
      <c r="AJ54" t="s">
        <v>163</v>
      </c>
      <c r="AK54">
        <v>2</v>
      </c>
      <c r="AL54" s="10">
        <v>45580606</v>
      </c>
      <c r="AM54">
        <v>1.82</v>
      </c>
      <c r="AN54">
        <v>96.93</v>
      </c>
      <c r="AO54">
        <v>3.07</v>
      </c>
      <c r="AP54" s="10">
        <v>13765</v>
      </c>
      <c r="AQ54">
        <v>100</v>
      </c>
      <c r="AR54">
        <v>89.11</v>
      </c>
      <c r="AS54">
        <v>35.049999999999997</v>
      </c>
    </row>
    <row r="55" spans="1:45" x14ac:dyDescent="0.2">
      <c r="A55" t="s">
        <v>196</v>
      </c>
      <c r="B55">
        <v>20190411</v>
      </c>
      <c r="C55" t="s">
        <v>160</v>
      </c>
      <c r="D55" t="s">
        <v>197</v>
      </c>
      <c r="E55" t="s">
        <v>198</v>
      </c>
      <c r="F55" t="s">
        <v>58</v>
      </c>
      <c r="G55" t="s">
        <v>199</v>
      </c>
      <c r="H55" t="s">
        <v>200</v>
      </c>
      <c r="I55" t="s">
        <v>201</v>
      </c>
      <c r="J55" t="s">
        <v>67</v>
      </c>
      <c r="K55" t="s">
        <v>61</v>
      </c>
      <c r="L55" t="s">
        <v>62</v>
      </c>
      <c r="M55" t="s">
        <v>141</v>
      </c>
      <c r="N55">
        <v>1000</v>
      </c>
      <c r="O55" t="s">
        <v>64</v>
      </c>
      <c r="P55" t="s">
        <v>65</v>
      </c>
      <c r="Q55" t="s">
        <v>87</v>
      </c>
      <c r="R55" t="str">
        <f>VLOOKUP(Q55,Adapters!A$3:C$99,3,FALSE)</f>
        <v>TCCGGAGA</v>
      </c>
      <c r="S55" t="str">
        <f>VLOOKUP(Q55,Adapters!A$3:C$99,2,FALSE)</f>
        <v>CAGGACGT</v>
      </c>
      <c r="T55" t="s">
        <v>67</v>
      </c>
      <c r="U55">
        <v>10</v>
      </c>
      <c r="V55">
        <v>0.8</v>
      </c>
      <c r="W55">
        <v>20</v>
      </c>
      <c r="X55">
        <v>20190412</v>
      </c>
      <c r="Y55">
        <v>8.5399999999999991</v>
      </c>
      <c r="Z55" s="7">
        <f t="shared" si="0"/>
        <v>170.79999999999998</v>
      </c>
      <c r="AA55">
        <v>359</v>
      </c>
      <c r="AB55" s="6">
        <f t="shared" si="1"/>
        <v>36.042880054022113</v>
      </c>
      <c r="AC55">
        <v>419</v>
      </c>
      <c r="AD55" s="6">
        <f t="shared" si="2"/>
        <v>30.881608447240904</v>
      </c>
      <c r="AE55">
        <v>20190412</v>
      </c>
      <c r="AF55" s="9">
        <v>10000000</v>
      </c>
      <c r="AG55" t="s">
        <v>68</v>
      </c>
      <c r="AH55">
        <v>150</v>
      </c>
      <c r="AI55">
        <v>20190419</v>
      </c>
      <c r="AJ55" t="s">
        <v>163</v>
      </c>
      <c r="AK55">
        <v>1</v>
      </c>
      <c r="AL55" s="10">
        <v>5316892</v>
      </c>
      <c r="AM55">
        <v>0.24</v>
      </c>
      <c r="AN55">
        <v>95.08</v>
      </c>
      <c r="AO55">
        <v>4.92</v>
      </c>
      <c r="AP55" s="10">
        <v>1606</v>
      </c>
      <c r="AQ55">
        <v>100</v>
      </c>
      <c r="AR55">
        <v>86.18</v>
      </c>
      <c r="AS55">
        <v>34.46</v>
      </c>
    </row>
    <row r="56" spans="1:45" x14ac:dyDescent="0.2">
      <c r="A56" t="s">
        <v>202</v>
      </c>
      <c r="B56">
        <v>20190411</v>
      </c>
      <c r="C56" t="s">
        <v>160</v>
      </c>
      <c r="D56" t="s">
        <v>197</v>
      </c>
      <c r="E56" t="s">
        <v>198</v>
      </c>
      <c r="F56" t="s">
        <v>58</v>
      </c>
      <c r="G56" t="s">
        <v>199</v>
      </c>
      <c r="H56" t="s">
        <v>200</v>
      </c>
      <c r="I56" t="s">
        <v>203</v>
      </c>
      <c r="J56" t="s">
        <v>67</v>
      </c>
      <c r="K56" t="s">
        <v>61</v>
      </c>
      <c r="L56" t="s">
        <v>62</v>
      </c>
      <c r="M56" t="s">
        <v>141</v>
      </c>
      <c r="N56">
        <v>1000</v>
      </c>
      <c r="O56" t="s">
        <v>64</v>
      </c>
      <c r="P56" t="s">
        <v>173</v>
      </c>
      <c r="Q56" t="s">
        <v>204</v>
      </c>
      <c r="R56" t="str">
        <f>VLOOKUP(Q56,Adapters!A$3:C$99,3,FALSE)</f>
        <v>TCCGGAGA</v>
      </c>
      <c r="S56" t="str">
        <f>VLOOKUP(Q56,Adapters!A$3:C$99,2,FALSE)</f>
        <v>GTACTGAC</v>
      </c>
      <c r="T56" t="s">
        <v>67</v>
      </c>
      <c r="U56">
        <v>10</v>
      </c>
      <c r="V56">
        <v>0.8</v>
      </c>
      <c r="W56">
        <v>20</v>
      </c>
      <c r="X56">
        <v>20190412</v>
      </c>
      <c r="Y56">
        <v>15.8</v>
      </c>
      <c r="Z56" s="7">
        <f t="shared" si="0"/>
        <v>316</v>
      </c>
      <c r="AA56">
        <v>342</v>
      </c>
      <c r="AB56" s="6">
        <f t="shared" si="1"/>
        <v>69.998227892964749</v>
      </c>
      <c r="AC56">
        <v>406</v>
      </c>
      <c r="AD56" s="6">
        <f t="shared" si="2"/>
        <v>58.964024481265866</v>
      </c>
      <c r="AE56">
        <v>20190412</v>
      </c>
      <c r="AF56" s="9">
        <v>10000000</v>
      </c>
      <c r="AG56" t="s">
        <v>68</v>
      </c>
      <c r="AH56">
        <v>150</v>
      </c>
      <c r="AI56">
        <v>20190419</v>
      </c>
      <c r="AJ56" t="s">
        <v>163</v>
      </c>
      <c r="AK56">
        <v>1</v>
      </c>
      <c r="AL56" s="10">
        <v>5467097</v>
      </c>
      <c r="AM56">
        <v>0.24</v>
      </c>
      <c r="AN56">
        <v>95.65</v>
      </c>
      <c r="AO56">
        <v>4.3499999999999996</v>
      </c>
      <c r="AP56" s="10">
        <v>1651</v>
      </c>
      <c r="AQ56">
        <v>100</v>
      </c>
      <c r="AR56">
        <v>86.36</v>
      </c>
      <c r="AS56">
        <v>34.5</v>
      </c>
    </row>
    <row r="57" spans="1:45" x14ac:dyDescent="0.2">
      <c r="A57" t="s">
        <v>205</v>
      </c>
      <c r="B57">
        <v>20190411</v>
      </c>
      <c r="C57" t="s">
        <v>160</v>
      </c>
      <c r="D57" t="s">
        <v>197</v>
      </c>
      <c r="E57" t="s">
        <v>198</v>
      </c>
      <c r="F57" t="s">
        <v>58</v>
      </c>
      <c r="G57" t="s">
        <v>199</v>
      </c>
      <c r="H57" t="s">
        <v>206</v>
      </c>
      <c r="I57" t="s">
        <v>201</v>
      </c>
      <c r="J57" t="s">
        <v>67</v>
      </c>
      <c r="K57" t="s">
        <v>61</v>
      </c>
      <c r="L57" t="s">
        <v>62</v>
      </c>
      <c r="M57" t="s">
        <v>141</v>
      </c>
      <c r="N57">
        <v>1000</v>
      </c>
      <c r="O57" t="s">
        <v>64</v>
      </c>
      <c r="P57" t="s">
        <v>72</v>
      </c>
      <c r="Q57" t="s">
        <v>105</v>
      </c>
      <c r="R57" t="str">
        <f>VLOOKUP(Q57,Adapters!A$3:C$99,3,FALSE)</f>
        <v>CGCTCATT</v>
      </c>
      <c r="S57" t="str">
        <f>VLOOKUP(Q57,Adapters!A$3:C$99,2,FALSE)</f>
        <v>CAGGACGT</v>
      </c>
      <c r="T57" t="s">
        <v>67</v>
      </c>
      <c r="U57">
        <v>10</v>
      </c>
      <c r="V57">
        <v>0.8</v>
      </c>
      <c r="W57">
        <v>20</v>
      </c>
      <c r="X57">
        <v>20190412</v>
      </c>
      <c r="Y57">
        <v>32.200000000000003</v>
      </c>
      <c r="Z57" s="7">
        <f t="shared" si="0"/>
        <v>644</v>
      </c>
      <c r="AA57">
        <v>322</v>
      </c>
      <c r="AB57" s="6">
        <f t="shared" si="1"/>
        <v>151.5151515151515</v>
      </c>
      <c r="AC57">
        <v>384</v>
      </c>
      <c r="AD57" s="6">
        <f t="shared" si="2"/>
        <v>127.05176767676768</v>
      </c>
      <c r="AE57">
        <v>20190412</v>
      </c>
      <c r="AF57" s="9">
        <v>10000000</v>
      </c>
      <c r="AG57" t="s">
        <v>68</v>
      </c>
      <c r="AH57">
        <v>150</v>
      </c>
      <c r="AI57">
        <v>20190419</v>
      </c>
      <c r="AJ57" t="s">
        <v>163</v>
      </c>
      <c r="AK57">
        <v>1</v>
      </c>
      <c r="AL57" s="10">
        <v>7802539</v>
      </c>
      <c r="AM57">
        <v>0.35</v>
      </c>
      <c r="AN57">
        <v>93.42</v>
      </c>
      <c r="AO57">
        <v>6.58</v>
      </c>
      <c r="AP57" s="10">
        <v>2356</v>
      </c>
      <c r="AQ57">
        <v>100</v>
      </c>
      <c r="AR57">
        <v>86.99</v>
      </c>
      <c r="AS57">
        <v>34.630000000000003</v>
      </c>
    </row>
    <row r="58" spans="1:45" x14ac:dyDescent="0.2">
      <c r="A58" t="s">
        <v>207</v>
      </c>
      <c r="B58">
        <v>20190411</v>
      </c>
      <c r="C58" t="s">
        <v>160</v>
      </c>
      <c r="D58" t="s">
        <v>197</v>
      </c>
      <c r="E58" t="s">
        <v>198</v>
      </c>
      <c r="F58" t="s">
        <v>58</v>
      </c>
      <c r="G58" t="s">
        <v>199</v>
      </c>
      <c r="H58" t="s">
        <v>206</v>
      </c>
      <c r="I58" t="s">
        <v>203</v>
      </c>
      <c r="J58" t="s">
        <v>67</v>
      </c>
      <c r="K58" t="s">
        <v>61</v>
      </c>
      <c r="L58" t="s">
        <v>62</v>
      </c>
      <c r="M58" t="s">
        <v>141</v>
      </c>
      <c r="N58">
        <v>1000</v>
      </c>
      <c r="O58" t="s">
        <v>64</v>
      </c>
      <c r="P58" t="s">
        <v>175</v>
      </c>
      <c r="Q58" t="s">
        <v>208</v>
      </c>
      <c r="R58" t="str">
        <f>VLOOKUP(Q58,Adapters!A$3:C$99,3,FALSE)</f>
        <v>CGCTCATT</v>
      </c>
      <c r="S58" t="str">
        <f>VLOOKUP(Q58,Adapters!A$3:C$99,2,FALSE)</f>
        <v>GTACTGAC</v>
      </c>
      <c r="T58" t="s">
        <v>67</v>
      </c>
      <c r="U58">
        <v>10</v>
      </c>
      <c r="V58">
        <v>0.8</v>
      </c>
      <c r="W58">
        <v>20</v>
      </c>
      <c r="X58">
        <v>20190412</v>
      </c>
      <c r="Y58">
        <v>33.4</v>
      </c>
      <c r="Z58" s="7">
        <f t="shared" si="0"/>
        <v>668</v>
      </c>
      <c r="AA58">
        <v>332</v>
      </c>
      <c r="AB58" s="6">
        <f t="shared" si="1"/>
        <v>152.4278933917488</v>
      </c>
      <c r="AC58">
        <v>387</v>
      </c>
      <c r="AD58" s="6">
        <f t="shared" si="2"/>
        <v>130.76501448594473</v>
      </c>
      <c r="AE58">
        <v>20190412</v>
      </c>
      <c r="AF58" s="9">
        <v>10000000</v>
      </c>
      <c r="AG58" t="s">
        <v>68</v>
      </c>
      <c r="AH58">
        <v>150</v>
      </c>
      <c r="AI58">
        <v>20190419</v>
      </c>
      <c r="AJ58" t="s">
        <v>163</v>
      </c>
      <c r="AK58">
        <v>1</v>
      </c>
      <c r="AL58" s="10">
        <v>7468648</v>
      </c>
      <c r="AM58">
        <v>0.33</v>
      </c>
      <c r="AN58">
        <v>94.29</v>
      </c>
      <c r="AO58">
        <v>5.71</v>
      </c>
      <c r="AP58" s="10">
        <v>2256</v>
      </c>
      <c r="AQ58">
        <v>100</v>
      </c>
      <c r="AR58">
        <v>87.03</v>
      </c>
      <c r="AS58">
        <v>34.64</v>
      </c>
    </row>
    <row r="59" spans="1:45" x14ac:dyDescent="0.2">
      <c r="A59" t="s">
        <v>209</v>
      </c>
      <c r="B59">
        <v>20190411</v>
      </c>
      <c r="C59" t="s">
        <v>160</v>
      </c>
      <c r="D59" t="s">
        <v>197</v>
      </c>
      <c r="E59" t="s">
        <v>198</v>
      </c>
      <c r="F59" t="s">
        <v>58</v>
      </c>
      <c r="G59" t="s">
        <v>199</v>
      </c>
      <c r="H59" t="s">
        <v>210</v>
      </c>
      <c r="I59" t="s">
        <v>201</v>
      </c>
      <c r="J59" t="s">
        <v>67</v>
      </c>
      <c r="K59" t="s">
        <v>61</v>
      </c>
      <c r="L59" t="s">
        <v>62</v>
      </c>
      <c r="M59" t="s">
        <v>141</v>
      </c>
      <c r="N59">
        <v>1000</v>
      </c>
      <c r="O59" t="s">
        <v>64</v>
      </c>
      <c r="P59" t="s">
        <v>76</v>
      </c>
      <c r="Q59" t="s">
        <v>211</v>
      </c>
      <c r="R59" t="str">
        <f>VLOOKUP(Q59,Adapters!A$3:C$99,3,FALSE)</f>
        <v>GAGATTCC</v>
      </c>
      <c r="S59" t="str">
        <f>VLOOKUP(Q59,Adapters!A$3:C$99,2,FALSE)</f>
        <v>CAGGACGT</v>
      </c>
      <c r="T59" t="s">
        <v>67</v>
      </c>
      <c r="U59">
        <v>10</v>
      </c>
      <c r="V59">
        <v>0.8</v>
      </c>
      <c r="W59">
        <v>20</v>
      </c>
      <c r="X59">
        <v>20190412</v>
      </c>
      <c r="Y59">
        <v>22</v>
      </c>
      <c r="Z59" s="7">
        <f t="shared" si="0"/>
        <v>440</v>
      </c>
      <c r="AA59">
        <v>328</v>
      </c>
      <c r="AB59" s="6">
        <f t="shared" si="1"/>
        <v>101.6260162601626</v>
      </c>
      <c r="AC59">
        <v>393</v>
      </c>
      <c r="AD59" s="6">
        <f t="shared" si="2"/>
        <v>84.817642069550459</v>
      </c>
      <c r="AE59">
        <v>20190412</v>
      </c>
      <c r="AF59" s="9">
        <v>10000000</v>
      </c>
      <c r="AG59" t="s">
        <v>68</v>
      </c>
      <c r="AH59">
        <v>150</v>
      </c>
      <c r="AI59">
        <v>20190419</v>
      </c>
      <c r="AJ59" t="s">
        <v>163</v>
      </c>
      <c r="AK59">
        <v>1</v>
      </c>
      <c r="AL59" s="10">
        <v>5458233</v>
      </c>
      <c r="AM59">
        <v>0.24</v>
      </c>
      <c r="AN59">
        <v>93.95</v>
      </c>
      <c r="AO59">
        <v>6.05</v>
      </c>
      <c r="AP59" s="10">
        <v>1648</v>
      </c>
      <c r="AQ59">
        <v>100</v>
      </c>
      <c r="AR59">
        <v>87.13</v>
      </c>
      <c r="AS59">
        <v>34.67</v>
      </c>
    </row>
    <row r="60" spans="1:45" x14ac:dyDescent="0.2">
      <c r="A60" t="s">
        <v>212</v>
      </c>
      <c r="B60">
        <v>20190411</v>
      </c>
      <c r="C60" t="s">
        <v>160</v>
      </c>
      <c r="D60" t="s">
        <v>197</v>
      </c>
      <c r="E60" t="s">
        <v>198</v>
      </c>
      <c r="F60" t="s">
        <v>58</v>
      </c>
      <c r="G60" t="s">
        <v>199</v>
      </c>
      <c r="H60" t="s">
        <v>210</v>
      </c>
      <c r="I60" t="s">
        <v>203</v>
      </c>
      <c r="J60" t="s">
        <v>67</v>
      </c>
      <c r="K60" t="s">
        <v>61</v>
      </c>
      <c r="L60" t="s">
        <v>62</v>
      </c>
      <c r="M60" t="s">
        <v>141</v>
      </c>
      <c r="N60">
        <v>1000</v>
      </c>
      <c r="O60" t="s">
        <v>64</v>
      </c>
      <c r="P60" t="s">
        <v>177</v>
      </c>
      <c r="Q60" t="s">
        <v>213</v>
      </c>
      <c r="R60" t="str">
        <f>VLOOKUP(Q60,Adapters!A$3:C$99,3,FALSE)</f>
        <v>GAGATTCC</v>
      </c>
      <c r="S60" t="str">
        <f>VLOOKUP(Q60,Adapters!A$3:C$99,2,FALSE)</f>
        <v>GTACTGAC</v>
      </c>
      <c r="T60" t="s">
        <v>67</v>
      </c>
      <c r="U60">
        <v>10</v>
      </c>
      <c r="V60">
        <v>0.8</v>
      </c>
      <c r="W60">
        <v>20</v>
      </c>
      <c r="X60">
        <v>20190412</v>
      </c>
      <c r="Y60">
        <v>30.2</v>
      </c>
      <c r="Z60" s="7">
        <f t="shared" si="0"/>
        <v>604</v>
      </c>
      <c r="AA60">
        <v>347</v>
      </c>
      <c r="AB60" s="6">
        <f t="shared" si="1"/>
        <v>131.86621255785519</v>
      </c>
      <c r="AC60">
        <v>411</v>
      </c>
      <c r="AD60" s="6">
        <f t="shared" si="2"/>
        <v>111.33230111332301</v>
      </c>
      <c r="AE60">
        <v>20190412</v>
      </c>
      <c r="AF60" s="9">
        <v>10000000</v>
      </c>
      <c r="AG60" t="s">
        <v>68</v>
      </c>
      <c r="AH60">
        <v>150</v>
      </c>
      <c r="AI60">
        <v>20190419</v>
      </c>
      <c r="AJ60" t="s">
        <v>163</v>
      </c>
      <c r="AK60">
        <v>1</v>
      </c>
      <c r="AL60" s="10">
        <v>4897355</v>
      </c>
      <c r="AM60">
        <v>0.22</v>
      </c>
      <c r="AN60">
        <v>94.49</v>
      </c>
      <c r="AO60">
        <v>5.51</v>
      </c>
      <c r="AP60" s="10">
        <v>1479</v>
      </c>
      <c r="AQ60">
        <v>100</v>
      </c>
      <c r="AR60">
        <v>87.48</v>
      </c>
      <c r="AS60">
        <v>34.75</v>
      </c>
    </row>
    <row r="61" spans="1:45" x14ac:dyDescent="0.2">
      <c r="A61" t="s">
        <v>214</v>
      </c>
      <c r="B61">
        <v>20190411</v>
      </c>
      <c r="C61" t="s">
        <v>160</v>
      </c>
      <c r="D61" t="s">
        <v>197</v>
      </c>
      <c r="E61" t="s">
        <v>198</v>
      </c>
      <c r="F61" t="s">
        <v>58</v>
      </c>
      <c r="G61" t="s">
        <v>199</v>
      </c>
      <c r="H61" t="s">
        <v>215</v>
      </c>
      <c r="I61" t="s">
        <v>201</v>
      </c>
      <c r="J61" t="s">
        <v>67</v>
      </c>
      <c r="K61" t="s">
        <v>61</v>
      </c>
      <c r="L61" t="s">
        <v>62</v>
      </c>
      <c r="M61" t="s">
        <v>141</v>
      </c>
      <c r="N61">
        <v>1000</v>
      </c>
      <c r="O61" t="s">
        <v>67</v>
      </c>
      <c r="P61" t="s">
        <v>80</v>
      </c>
      <c r="Q61" t="s">
        <v>216</v>
      </c>
      <c r="R61" t="str">
        <f>VLOOKUP(Q61,Adapters!A$3:C$99,3,FALSE)</f>
        <v>ATTCAGAA</v>
      </c>
      <c r="S61" t="str">
        <f>VLOOKUP(Q61,Adapters!A$3:C$99,2,FALSE)</f>
        <v>CAGGACGT</v>
      </c>
      <c r="T61" t="s">
        <v>67</v>
      </c>
      <c r="U61">
        <v>10</v>
      </c>
      <c r="V61">
        <v>0.8</v>
      </c>
      <c r="W61">
        <v>20</v>
      </c>
      <c r="X61">
        <v>20190412</v>
      </c>
      <c r="Y61">
        <v>15.8</v>
      </c>
      <c r="Z61" s="7">
        <f t="shared" si="0"/>
        <v>316</v>
      </c>
      <c r="AA61">
        <v>339</v>
      </c>
      <c r="AB61" s="6">
        <f t="shared" si="1"/>
        <v>70.617681237150279</v>
      </c>
      <c r="AC61">
        <v>384</v>
      </c>
      <c r="AD61" s="6">
        <f t="shared" si="2"/>
        <v>62.342171717171723</v>
      </c>
      <c r="AE61">
        <v>20190412</v>
      </c>
      <c r="AF61" s="9">
        <v>10000000</v>
      </c>
      <c r="AG61" t="s">
        <v>68</v>
      </c>
      <c r="AH61">
        <v>150</v>
      </c>
      <c r="AI61">
        <v>20190419</v>
      </c>
      <c r="AJ61" t="s">
        <v>163</v>
      </c>
      <c r="AK61">
        <v>1</v>
      </c>
      <c r="AL61" s="10">
        <v>5672059</v>
      </c>
      <c r="AM61">
        <v>0.25</v>
      </c>
      <c r="AN61">
        <v>94.8</v>
      </c>
      <c r="AO61">
        <v>5.2</v>
      </c>
      <c r="AP61" s="10">
        <v>1713</v>
      </c>
      <c r="AQ61">
        <v>100</v>
      </c>
      <c r="AR61">
        <v>86.77</v>
      </c>
      <c r="AS61">
        <v>34.6</v>
      </c>
    </row>
    <row r="62" spans="1:45" x14ac:dyDescent="0.2">
      <c r="A62" t="s">
        <v>217</v>
      </c>
      <c r="B62">
        <v>20190411</v>
      </c>
      <c r="C62" t="s">
        <v>160</v>
      </c>
      <c r="D62" t="s">
        <v>197</v>
      </c>
      <c r="E62" t="s">
        <v>198</v>
      </c>
      <c r="F62" t="s">
        <v>58</v>
      </c>
      <c r="G62" t="s">
        <v>199</v>
      </c>
      <c r="H62" t="s">
        <v>215</v>
      </c>
      <c r="I62" t="s">
        <v>203</v>
      </c>
      <c r="J62" t="s">
        <v>67</v>
      </c>
      <c r="K62" t="s">
        <v>61</v>
      </c>
      <c r="L62" t="s">
        <v>62</v>
      </c>
      <c r="M62" t="s">
        <v>141</v>
      </c>
      <c r="N62">
        <v>1000</v>
      </c>
      <c r="O62" t="s">
        <v>67</v>
      </c>
      <c r="P62" t="s">
        <v>179</v>
      </c>
      <c r="Q62" t="s">
        <v>218</v>
      </c>
      <c r="R62" t="str">
        <f>VLOOKUP(Q62,Adapters!A$3:C$99,3,FALSE)</f>
        <v>ATTCAGAA</v>
      </c>
      <c r="S62" t="str">
        <f>VLOOKUP(Q62,Adapters!A$3:C$99,2,FALSE)</f>
        <v>GTACTGAC</v>
      </c>
      <c r="T62" t="s">
        <v>67</v>
      </c>
      <c r="U62">
        <v>10</v>
      </c>
      <c r="V62">
        <v>0.8</v>
      </c>
      <c r="W62">
        <v>20</v>
      </c>
      <c r="X62">
        <v>20190412</v>
      </c>
      <c r="Y62">
        <v>25.4</v>
      </c>
      <c r="Z62" s="7">
        <f t="shared" si="0"/>
        <v>508</v>
      </c>
      <c r="AA62">
        <v>345</v>
      </c>
      <c r="AB62" s="6">
        <f t="shared" si="1"/>
        <v>111.55028546332893</v>
      </c>
      <c r="AC62">
        <v>406</v>
      </c>
      <c r="AD62" s="6">
        <f t="shared" si="2"/>
        <v>94.790267204060299</v>
      </c>
      <c r="AE62">
        <v>20190412</v>
      </c>
      <c r="AF62" s="9">
        <v>10000000</v>
      </c>
      <c r="AG62" t="s">
        <v>68</v>
      </c>
      <c r="AH62">
        <v>150</v>
      </c>
      <c r="AI62">
        <v>20190419</v>
      </c>
      <c r="AJ62" t="s">
        <v>163</v>
      </c>
      <c r="AK62">
        <v>1</v>
      </c>
      <c r="AL62" s="10">
        <v>4857066</v>
      </c>
      <c r="AM62">
        <v>0.22</v>
      </c>
      <c r="AN62">
        <v>95.26</v>
      </c>
      <c r="AO62">
        <v>4.74</v>
      </c>
      <c r="AP62" s="10">
        <v>1467</v>
      </c>
      <c r="AQ62">
        <v>100</v>
      </c>
      <c r="AR62">
        <v>86.86</v>
      </c>
      <c r="AS62">
        <v>34.619999999999997</v>
      </c>
    </row>
    <row r="63" spans="1:45" x14ac:dyDescent="0.2">
      <c r="A63" t="s">
        <v>219</v>
      </c>
      <c r="B63">
        <v>20190411</v>
      </c>
      <c r="C63" t="s">
        <v>160</v>
      </c>
      <c r="D63" t="s">
        <v>197</v>
      </c>
      <c r="E63" t="s">
        <v>198</v>
      </c>
      <c r="F63" t="s">
        <v>58</v>
      </c>
      <c r="G63" t="s">
        <v>199</v>
      </c>
      <c r="H63" t="s">
        <v>220</v>
      </c>
      <c r="I63" t="s">
        <v>201</v>
      </c>
      <c r="J63" t="s">
        <v>67</v>
      </c>
      <c r="K63" t="s">
        <v>61</v>
      </c>
      <c r="L63" t="s">
        <v>62</v>
      </c>
      <c r="M63" t="s">
        <v>141</v>
      </c>
      <c r="N63">
        <v>1000</v>
      </c>
      <c r="O63" t="s">
        <v>67</v>
      </c>
      <c r="P63" t="s">
        <v>84</v>
      </c>
      <c r="Q63" t="s">
        <v>221</v>
      </c>
      <c r="R63" t="str">
        <f>VLOOKUP(Q63,Adapters!A$3:C$99,3,FALSE)</f>
        <v>TAATGCGC</v>
      </c>
      <c r="S63" t="str">
        <f>VLOOKUP(Q63,Adapters!A$3:C$99,2,FALSE)</f>
        <v>CAGGACGT</v>
      </c>
      <c r="T63" t="s">
        <v>67</v>
      </c>
      <c r="U63">
        <v>10</v>
      </c>
      <c r="V63">
        <v>0.8</v>
      </c>
      <c r="W63">
        <v>20</v>
      </c>
      <c r="X63">
        <v>20190412</v>
      </c>
      <c r="Y63">
        <v>40.4</v>
      </c>
      <c r="Z63" s="7">
        <f t="shared" si="0"/>
        <v>808</v>
      </c>
      <c r="AA63">
        <v>302</v>
      </c>
      <c r="AB63" s="6">
        <f t="shared" si="1"/>
        <v>202.68914308649408</v>
      </c>
      <c r="AC63">
        <v>349</v>
      </c>
      <c r="AD63" s="6">
        <f t="shared" si="2"/>
        <v>175.3928974559347</v>
      </c>
      <c r="AE63">
        <v>20190412</v>
      </c>
      <c r="AF63" s="9">
        <v>10000000</v>
      </c>
      <c r="AG63" t="s">
        <v>68</v>
      </c>
      <c r="AH63">
        <v>150</v>
      </c>
      <c r="AI63">
        <v>20190419</v>
      </c>
      <c r="AJ63" t="s">
        <v>163</v>
      </c>
      <c r="AK63">
        <v>1</v>
      </c>
      <c r="AL63" s="10">
        <v>7166444</v>
      </c>
      <c r="AM63">
        <v>0.32</v>
      </c>
      <c r="AN63">
        <v>92.54</v>
      </c>
      <c r="AO63">
        <v>7.46</v>
      </c>
      <c r="AP63" s="10">
        <v>2164</v>
      </c>
      <c r="AQ63">
        <v>100</v>
      </c>
      <c r="AR63">
        <v>86.18</v>
      </c>
      <c r="AS63">
        <v>34.46</v>
      </c>
    </row>
    <row r="64" spans="1:45" x14ac:dyDescent="0.2">
      <c r="A64" t="s">
        <v>222</v>
      </c>
      <c r="B64">
        <v>20190411</v>
      </c>
      <c r="C64" t="s">
        <v>160</v>
      </c>
      <c r="D64" t="s">
        <v>197</v>
      </c>
      <c r="E64" t="s">
        <v>198</v>
      </c>
      <c r="F64" t="s">
        <v>58</v>
      </c>
      <c r="G64" t="s">
        <v>199</v>
      </c>
      <c r="H64" t="s">
        <v>220</v>
      </c>
      <c r="I64" t="s">
        <v>203</v>
      </c>
      <c r="J64" t="s">
        <v>67</v>
      </c>
      <c r="K64" t="s">
        <v>61</v>
      </c>
      <c r="L64" t="s">
        <v>62</v>
      </c>
      <c r="M64" t="s">
        <v>141</v>
      </c>
      <c r="N64">
        <v>1000</v>
      </c>
      <c r="O64" t="s">
        <v>67</v>
      </c>
      <c r="P64" t="s">
        <v>181</v>
      </c>
      <c r="Q64" t="s">
        <v>223</v>
      </c>
      <c r="R64" t="str">
        <f>VLOOKUP(Q64,Adapters!A$3:C$99,3,FALSE)</f>
        <v>TAATGCGC</v>
      </c>
      <c r="S64" t="str">
        <f>VLOOKUP(Q64,Adapters!A$3:C$99,2,FALSE)</f>
        <v>GTACTGAC</v>
      </c>
      <c r="T64" t="s">
        <v>67</v>
      </c>
      <c r="U64">
        <v>10</v>
      </c>
      <c r="V64">
        <v>0.8</v>
      </c>
      <c r="W64">
        <v>20</v>
      </c>
      <c r="X64">
        <v>20190412</v>
      </c>
      <c r="Y64">
        <v>40.6</v>
      </c>
      <c r="Z64" s="7">
        <f t="shared" si="0"/>
        <v>812</v>
      </c>
      <c r="AA64">
        <v>309</v>
      </c>
      <c r="AB64" s="6">
        <f t="shared" si="1"/>
        <v>199.0781602432088</v>
      </c>
      <c r="AC64">
        <v>363</v>
      </c>
      <c r="AD64" s="6">
        <f t="shared" si="2"/>
        <v>169.46322731446699</v>
      </c>
      <c r="AE64">
        <v>20190412</v>
      </c>
      <c r="AF64" s="9">
        <v>10000000</v>
      </c>
      <c r="AG64" t="s">
        <v>68</v>
      </c>
      <c r="AH64">
        <v>150</v>
      </c>
      <c r="AI64">
        <v>20190419</v>
      </c>
      <c r="AJ64" t="s">
        <v>163</v>
      </c>
      <c r="AK64">
        <v>1</v>
      </c>
      <c r="AL64" s="10">
        <v>6373128</v>
      </c>
      <c r="AM64">
        <v>0.28000000000000003</v>
      </c>
      <c r="AN64">
        <v>93.18</v>
      </c>
      <c r="AO64">
        <v>6.82</v>
      </c>
      <c r="AP64" s="10">
        <v>1925</v>
      </c>
      <c r="AQ64">
        <v>100</v>
      </c>
      <c r="AR64">
        <v>86.35</v>
      </c>
      <c r="AS64">
        <v>34.5</v>
      </c>
    </row>
    <row r="65" spans="1:45" x14ac:dyDescent="0.2">
      <c r="A65" t="s">
        <v>224</v>
      </c>
      <c r="B65">
        <v>20190802</v>
      </c>
      <c r="C65" t="s">
        <v>160</v>
      </c>
      <c r="D65" t="s">
        <v>225</v>
      </c>
      <c r="E65" t="s">
        <v>226</v>
      </c>
      <c r="F65" t="s">
        <v>58</v>
      </c>
      <c r="H65" t="s">
        <v>227</v>
      </c>
      <c r="I65" t="s">
        <v>228</v>
      </c>
      <c r="J65">
        <v>3</v>
      </c>
      <c r="K65" t="s">
        <v>229</v>
      </c>
      <c r="L65" t="s">
        <v>230</v>
      </c>
      <c r="M65" t="s">
        <v>231</v>
      </c>
      <c r="N65">
        <v>60.8</v>
      </c>
      <c r="O65" t="s">
        <v>67</v>
      </c>
      <c r="P65" t="s">
        <v>142</v>
      </c>
      <c r="Q65" t="s">
        <v>170</v>
      </c>
      <c r="R65" t="str">
        <f>VLOOKUP(Q65,Adapters!A$3:C$99,3,FALSE)</f>
        <v>GAGATTCC</v>
      </c>
      <c r="S65" t="str">
        <f>VLOOKUP(Q65,Adapters!A$3:C$99,2,FALSE)</f>
        <v>TATAGCCT</v>
      </c>
      <c r="T65" t="s">
        <v>67</v>
      </c>
      <c r="U65">
        <v>15</v>
      </c>
      <c r="V65">
        <v>0.8</v>
      </c>
      <c r="W65">
        <v>25</v>
      </c>
      <c r="X65">
        <v>20190802</v>
      </c>
      <c r="Y65">
        <v>9.26</v>
      </c>
      <c r="Z65" s="7">
        <f t="shared" si="0"/>
        <v>231.5</v>
      </c>
      <c r="AA65">
        <v>360</v>
      </c>
      <c r="AB65" s="6">
        <f t="shared" si="1"/>
        <v>38.973063973063972</v>
      </c>
      <c r="AC65">
        <v>449</v>
      </c>
      <c r="AD65" s="6">
        <f t="shared" si="2"/>
        <v>31.247890936086925</v>
      </c>
      <c r="AE65">
        <v>20190809</v>
      </c>
      <c r="AF65" s="9">
        <v>20000000</v>
      </c>
      <c r="AG65" t="s">
        <v>68</v>
      </c>
      <c r="AH65">
        <v>150</v>
      </c>
      <c r="AI65">
        <v>20190822</v>
      </c>
      <c r="AJ65" t="s">
        <v>232</v>
      </c>
      <c r="AK65">
        <v>2</v>
      </c>
      <c r="AL65" s="10">
        <v>23214881</v>
      </c>
      <c r="AM65">
        <v>0.79</v>
      </c>
      <c r="AN65">
        <v>97.33</v>
      </c>
      <c r="AO65">
        <v>2.67</v>
      </c>
      <c r="AP65" s="10">
        <v>7011</v>
      </c>
      <c r="AQ65">
        <v>100</v>
      </c>
      <c r="AR65">
        <v>90.98</v>
      </c>
      <c r="AS65">
        <v>35.409999999999997</v>
      </c>
    </row>
    <row r="66" spans="1:45" x14ac:dyDescent="0.2">
      <c r="A66" t="s">
        <v>233</v>
      </c>
      <c r="B66">
        <v>20190802</v>
      </c>
      <c r="C66" t="s">
        <v>160</v>
      </c>
      <c r="D66" t="s">
        <v>225</v>
      </c>
      <c r="E66" t="s">
        <v>226</v>
      </c>
      <c r="F66" t="s">
        <v>58</v>
      </c>
      <c r="H66" t="s">
        <v>227</v>
      </c>
      <c r="I66" t="s">
        <v>234</v>
      </c>
      <c r="J66">
        <v>3</v>
      </c>
      <c r="K66" t="s">
        <v>229</v>
      </c>
      <c r="L66" t="s">
        <v>230</v>
      </c>
      <c r="M66" t="s">
        <v>231</v>
      </c>
      <c r="N66">
        <v>56</v>
      </c>
      <c r="O66" t="s">
        <v>67</v>
      </c>
      <c r="P66" t="s">
        <v>235</v>
      </c>
      <c r="Q66" t="s">
        <v>173</v>
      </c>
      <c r="R66" t="str">
        <f>VLOOKUP(Q66,Adapters!A$3:C$99,3,FALSE)</f>
        <v>GAGATTCC</v>
      </c>
      <c r="S66" t="str">
        <f>VLOOKUP(Q66,Adapters!A$3:C$99,2,FALSE)</f>
        <v>ATAGAGGC</v>
      </c>
      <c r="T66" t="s">
        <v>67</v>
      </c>
      <c r="U66">
        <v>15</v>
      </c>
      <c r="V66">
        <v>0.8</v>
      </c>
      <c r="W66">
        <v>25</v>
      </c>
      <c r="X66">
        <v>20190802</v>
      </c>
      <c r="Y66">
        <v>3.76</v>
      </c>
      <c r="Z66" s="7">
        <f t="shared" si="0"/>
        <v>94</v>
      </c>
      <c r="AA66">
        <v>356</v>
      </c>
      <c r="AB66" s="6">
        <f t="shared" si="1"/>
        <v>16.002723867892406</v>
      </c>
      <c r="AC66">
        <v>436</v>
      </c>
      <c r="AD66" s="6">
        <f t="shared" si="2"/>
        <v>13.066444259104808</v>
      </c>
      <c r="AE66">
        <v>20190809</v>
      </c>
      <c r="AF66" s="9">
        <v>20000000</v>
      </c>
      <c r="AG66" t="s">
        <v>68</v>
      </c>
      <c r="AH66">
        <v>150</v>
      </c>
      <c r="AI66">
        <v>20190822</v>
      </c>
      <c r="AJ66" t="s">
        <v>232</v>
      </c>
      <c r="AK66">
        <v>2</v>
      </c>
      <c r="AL66" s="10">
        <v>29180730</v>
      </c>
      <c r="AM66">
        <v>1</v>
      </c>
      <c r="AN66">
        <v>96.8</v>
      </c>
      <c r="AO66">
        <v>3.2</v>
      </c>
      <c r="AP66" s="10">
        <v>8813</v>
      </c>
      <c r="AQ66">
        <v>100</v>
      </c>
      <c r="AR66">
        <v>91.25</v>
      </c>
      <c r="AS66">
        <v>35.47</v>
      </c>
    </row>
    <row r="67" spans="1:45" x14ac:dyDescent="0.2">
      <c r="A67" t="s">
        <v>236</v>
      </c>
      <c r="B67">
        <v>20190802</v>
      </c>
      <c r="C67" t="s">
        <v>160</v>
      </c>
      <c r="D67" t="s">
        <v>225</v>
      </c>
      <c r="E67" t="s">
        <v>226</v>
      </c>
      <c r="F67" t="s">
        <v>58</v>
      </c>
      <c r="H67" t="s">
        <v>227</v>
      </c>
      <c r="I67" t="s">
        <v>237</v>
      </c>
      <c r="J67">
        <v>3</v>
      </c>
      <c r="K67" t="s">
        <v>229</v>
      </c>
      <c r="L67" t="s">
        <v>230</v>
      </c>
      <c r="M67" t="s">
        <v>231</v>
      </c>
      <c r="N67">
        <v>79.2</v>
      </c>
      <c r="O67" t="s">
        <v>67</v>
      </c>
      <c r="P67" t="s">
        <v>238</v>
      </c>
      <c r="Q67" t="s">
        <v>175</v>
      </c>
      <c r="R67" t="str">
        <f>VLOOKUP(Q67,Adapters!A$3:C$99,3,FALSE)</f>
        <v>GAGATTCC</v>
      </c>
      <c r="S67" t="str">
        <f>VLOOKUP(Q67,Adapters!A$3:C$99,2,FALSE)</f>
        <v>CCTATCCT</v>
      </c>
      <c r="T67" t="s">
        <v>67</v>
      </c>
      <c r="U67">
        <v>15</v>
      </c>
      <c r="V67">
        <v>0.8</v>
      </c>
      <c r="W67">
        <v>25</v>
      </c>
      <c r="X67">
        <v>20190802</v>
      </c>
      <c r="Y67">
        <v>14.8</v>
      </c>
      <c r="Z67" s="7">
        <f t="shared" si="0"/>
        <v>370</v>
      </c>
      <c r="AA67">
        <v>405</v>
      </c>
      <c r="AB67" s="6">
        <f t="shared" si="1"/>
        <v>55.368499812944265</v>
      </c>
      <c r="AC67">
        <v>466</v>
      </c>
      <c r="AD67" s="6">
        <f t="shared" si="2"/>
        <v>48.120691897515933</v>
      </c>
      <c r="AE67">
        <v>20190809</v>
      </c>
      <c r="AF67" s="9">
        <v>20000000</v>
      </c>
      <c r="AG67" t="s">
        <v>68</v>
      </c>
      <c r="AH67">
        <v>150</v>
      </c>
      <c r="AI67">
        <v>20190822</v>
      </c>
      <c r="AJ67" t="s">
        <v>232</v>
      </c>
      <c r="AK67">
        <v>2</v>
      </c>
      <c r="AL67" s="10">
        <v>22998897</v>
      </c>
      <c r="AM67">
        <v>0.79</v>
      </c>
      <c r="AN67">
        <v>96.26</v>
      </c>
      <c r="AO67">
        <v>3.74</v>
      </c>
      <c r="AP67" s="10">
        <v>6946</v>
      </c>
      <c r="AQ67">
        <v>100</v>
      </c>
      <c r="AR67">
        <v>91.39</v>
      </c>
      <c r="AS67">
        <v>35.51</v>
      </c>
    </row>
    <row r="68" spans="1:45" x14ac:dyDescent="0.2">
      <c r="A68" t="s">
        <v>239</v>
      </c>
      <c r="B68">
        <v>20190802</v>
      </c>
      <c r="C68" t="s">
        <v>160</v>
      </c>
      <c r="D68" t="s">
        <v>225</v>
      </c>
      <c r="E68" t="s">
        <v>226</v>
      </c>
      <c r="F68" t="s">
        <v>58</v>
      </c>
      <c r="H68" t="s">
        <v>162</v>
      </c>
      <c r="I68" t="s">
        <v>240</v>
      </c>
      <c r="J68">
        <v>3</v>
      </c>
      <c r="K68" t="s">
        <v>229</v>
      </c>
      <c r="L68" t="s">
        <v>230</v>
      </c>
      <c r="M68" t="s">
        <v>231</v>
      </c>
      <c r="N68">
        <v>42.4</v>
      </c>
      <c r="O68" t="s">
        <v>67</v>
      </c>
      <c r="P68" t="s">
        <v>241</v>
      </c>
      <c r="Q68" t="s">
        <v>177</v>
      </c>
      <c r="R68" t="str">
        <f>VLOOKUP(Q68,Adapters!A$3:C$99,3,FALSE)</f>
        <v>GAGATTCC</v>
      </c>
      <c r="S68" t="str">
        <f>VLOOKUP(Q68,Adapters!A$3:C$99,2,FALSE)</f>
        <v>GGCTCTGA</v>
      </c>
      <c r="T68" t="s">
        <v>67</v>
      </c>
      <c r="U68">
        <v>15</v>
      </c>
      <c r="V68">
        <v>0.8</v>
      </c>
      <c r="W68">
        <v>25</v>
      </c>
      <c r="X68">
        <v>20190802</v>
      </c>
      <c r="Y68">
        <v>8.64</v>
      </c>
      <c r="Z68" s="7">
        <f t="shared" ref="Z68:Z132" si="3">Y68*W68</f>
        <v>216</v>
      </c>
      <c r="AA68">
        <v>395</v>
      </c>
      <c r="AB68" s="6">
        <f t="shared" si="1"/>
        <v>33.141542002301499</v>
      </c>
      <c r="AC68">
        <v>458</v>
      </c>
      <c r="AD68" s="6">
        <f t="shared" si="2"/>
        <v>28.582770940849546</v>
      </c>
      <c r="AE68">
        <v>20190809</v>
      </c>
      <c r="AF68" s="9">
        <v>20000000</v>
      </c>
      <c r="AG68" t="s">
        <v>68</v>
      </c>
      <c r="AH68">
        <v>150</v>
      </c>
      <c r="AI68">
        <v>20190822</v>
      </c>
      <c r="AJ68" t="s">
        <v>232</v>
      </c>
      <c r="AK68">
        <v>2</v>
      </c>
      <c r="AL68" s="10">
        <v>20880953</v>
      </c>
      <c r="AM68">
        <v>0.71</v>
      </c>
      <c r="AN68">
        <v>96.02</v>
      </c>
      <c r="AO68">
        <v>3.98</v>
      </c>
      <c r="AP68" s="10">
        <v>6306</v>
      </c>
      <c r="AQ68">
        <v>100</v>
      </c>
      <c r="AR68">
        <v>91.48</v>
      </c>
      <c r="AS68">
        <v>35.53</v>
      </c>
    </row>
    <row r="69" spans="1:45" x14ac:dyDescent="0.2">
      <c r="A69" t="s">
        <v>242</v>
      </c>
      <c r="B69">
        <v>20190802</v>
      </c>
      <c r="C69" t="s">
        <v>160</v>
      </c>
      <c r="D69" t="s">
        <v>225</v>
      </c>
      <c r="E69" t="s">
        <v>226</v>
      </c>
      <c r="F69" t="s">
        <v>58</v>
      </c>
      <c r="H69" t="s">
        <v>162</v>
      </c>
      <c r="I69" t="s">
        <v>243</v>
      </c>
      <c r="J69">
        <v>3</v>
      </c>
      <c r="K69" t="s">
        <v>229</v>
      </c>
      <c r="L69" t="s">
        <v>230</v>
      </c>
      <c r="M69" t="s">
        <v>231</v>
      </c>
      <c r="N69">
        <v>44</v>
      </c>
      <c r="O69" t="s">
        <v>67</v>
      </c>
      <c r="P69" t="s">
        <v>244</v>
      </c>
      <c r="Q69" t="s">
        <v>179</v>
      </c>
      <c r="R69" t="str">
        <f>VLOOKUP(Q69,Adapters!A$3:C$99,3,FALSE)</f>
        <v>GAGATTCC</v>
      </c>
      <c r="S69" t="str">
        <f>VLOOKUP(Q69,Adapters!A$3:C$99,2,FALSE)</f>
        <v>AGGCGAAG</v>
      </c>
      <c r="T69" t="s">
        <v>67</v>
      </c>
      <c r="U69">
        <v>15</v>
      </c>
      <c r="V69">
        <v>0.8</v>
      </c>
      <c r="W69">
        <v>25</v>
      </c>
      <c r="X69">
        <v>20190802</v>
      </c>
      <c r="Y69">
        <v>3.26</v>
      </c>
      <c r="Z69" s="7">
        <f t="shared" si="3"/>
        <v>81.5</v>
      </c>
      <c r="AA69">
        <v>415</v>
      </c>
      <c r="AB69" s="6">
        <f t="shared" si="1"/>
        <v>11.902154070828768</v>
      </c>
      <c r="AC69">
        <v>465</v>
      </c>
      <c r="AD69" s="6">
        <f t="shared" si="2"/>
        <v>10.622352557836429</v>
      </c>
      <c r="AE69">
        <v>20190809</v>
      </c>
      <c r="AF69" s="9">
        <v>20000000</v>
      </c>
      <c r="AG69" t="s">
        <v>68</v>
      </c>
      <c r="AH69">
        <v>150</v>
      </c>
      <c r="AI69">
        <v>20190822</v>
      </c>
      <c r="AJ69" t="s">
        <v>232</v>
      </c>
      <c r="AK69">
        <v>2</v>
      </c>
      <c r="AL69" s="10">
        <v>23561442</v>
      </c>
      <c r="AM69">
        <v>0.8</v>
      </c>
      <c r="AN69">
        <v>96.43</v>
      </c>
      <c r="AO69">
        <v>3.57</v>
      </c>
      <c r="AP69" s="10">
        <v>7116</v>
      </c>
      <c r="AQ69">
        <v>100</v>
      </c>
      <c r="AR69">
        <v>91.43</v>
      </c>
      <c r="AS69">
        <v>35.51</v>
      </c>
    </row>
    <row r="70" spans="1:45" x14ac:dyDescent="0.2">
      <c r="A70" t="s">
        <v>245</v>
      </c>
      <c r="B70">
        <v>20190802</v>
      </c>
      <c r="C70" t="s">
        <v>160</v>
      </c>
      <c r="D70" t="s">
        <v>225</v>
      </c>
      <c r="E70" t="s">
        <v>226</v>
      </c>
      <c r="F70" t="s">
        <v>58</v>
      </c>
      <c r="H70" t="s">
        <v>162</v>
      </c>
      <c r="I70" t="s">
        <v>246</v>
      </c>
      <c r="J70">
        <v>3</v>
      </c>
      <c r="K70" t="s">
        <v>229</v>
      </c>
      <c r="L70" t="s">
        <v>230</v>
      </c>
      <c r="M70" t="s">
        <v>231</v>
      </c>
      <c r="N70">
        <v>64</v>
      </c>
      <c r="O70" t="s">
        <v>67</v>
      </c>
      <c r="P70" t="s">
        <v>247</v>
      </c>
      <c r="Q70" t="s">
        <v>181</v>
      </c>
      <c r="R70" t="str">
        <f>VLOOKUP(Q70,Adapters!A$3:C$99,3,FALSE)</f>
        <v>GAGATTCC</v>
      </c>
      <c r="S70" t="str">
        <f>VLOOKUP(Q70,Adapters!A$3:C$99,2,FALSE)</f>
        <v>TAATCTTA</v>
      </c>
      <c r="T70" t="s">
        <v>67</v>
      </c>
      <c r="U70">
        <v>15</v>
      </c>
      <c r="V70">
        <v>0.8</v>
      </c>
      <c r="W70">
        <v>25</v>
      </c>
      <c r="X70">
        <v>20190802</v>
      </c>
      <c r="Y70">
        <v>8.92</v>
      </c>
      <c r="Z70" s="7">
        <f t="shared" si="3"/>
        <v>223</v>
      </c>
      <c r="AA70">
        <v>366</v>
      </c>
      <c r="AB70" s="6">
        <f t="shared" si="1"/>
        <v>36.926643484020538</v>
      </c>
      <c r="AC70">
        <v>446</v>
      </c>
      <c r="AD70" s="6">
        <f t="shared" si="2"/>
        <v>30.303030303030301</v>
      </c>
      <c r="AE70">
        <v>20190809</v>
      </c>
      <c r="AF70" s="9">
        <v>20000000</v>
      </c>
      <c r="AG70" t="s">
        <v>68</v>
      </c>
      <c r="AH70">
        <v>150</v>
      </c>
      <c r="AI70">
        <v>20190822</v>
      </c>
      <c r="AJ70" t="s">
        <v>232</v>
      </c>
      <c r="AK70">
        <v>2</v>
      </c>
      <c r="AL70" s="10">
        <v>25506202</v>
      </c>
      <c r="AM70">
        <v>0.87</v>
      </c>
      <c r="AN70">
        <v>97.23</v>
      </c>
      <c r="AO70">
        <v>2.77</v>
      </c>
      <c r="AP70" s="10">
        <v>7703</v>
      </c>
      <c r="AQ70">
        <v>100</v>
      </c>
      <c r="AR70">
        <v>91.09</v>
      </c>
      <c r="AS70">
        <v>35.44</v>
      </c>
    </row>
    <row r="71" spans="1:45" x14ac:dyDescent="0.2">
      <c r="A71" t="s">
        <v>248</v>
      </c>
      <c r="B71">
        <v>20190802</v>
      </c>
      <c r="C71" t="s">
        <v>160</v>
      </c>
      <c r="D71" t="s">
        <v>225</v>
      </c>
      <c r="E71" t="s">
        <v>226</v>
      </c>
      <c r="F71" t="s">
        <v>58</v>
      </c>
      <c r="H71" t="s">
        <v>249</v>
      </c>
      <c r="I71" t="s">
        <v>250</v>
      </c>
      <c r="J71">
        <v>3</v>
      </c>
      <c r="K71" t="s">
        <v>229</v>
      </c>
      <c r="L71" t="s">
        <v>230</v>
      </c>
      <c r="M71" t="s">
        <v>231</v>
      </c>
      <c r="N71">
        <v>45.6</v>
      </c>
      <c r="O71" t="s">
        <v>67</v>
      </c>
      <c r="P71" t="s">
        <v>251</v>
      </c>
      <c r="Q71" t="s">
        <v>211</v>
      </c>
      <c r="R71" t="str">
        <f>VLOOKUP(Q71,Adapters!A$3:C$99,3,FALSE)</f>
        <v>GAGATTCC</v>
      </c>
      <c r="S71" t="str">
        <f>VLOOKUP(Q71,Adapters!A$3:C$99,2,FALSE)</f>
        <v>CAGGACGT</v>
      </c>
      <c r="T71" t="s">
        <v>67</v>
      </c>
      <c r="U71">
        <v>15</v>
      </c>
      <c r="V71">
        <v>0.8</v>
      </c>
      <c r="W71">
        <v>25</v>
      </c>
      <c r="X71">
        <v>20190802</v>
      </c>
      <c r="Y71">
        <v>6.34</v>
      </c>
      <c r="Z71" s="7">
        <f t="shared" si="3"/>
        <v>158.5</v>
      </c>
      <c r="AA71">
        <v>364</v>
      </c>
      <c r="AB71" s="6">
        <f t="shared" si="1"/>
        <v>26.390276390276387</v>
      </c>
      <c r="AC71">
        <v>440</v>
      </c>
      <c r="AD71" s="6">
        <f t="shared" si="2"/>
        <v>21.831955922865014</v>
      </c>
      <c r="AE71">
        <v>20190809</v>
      </c>
      <c r="AF71" s="9">
        <v>20000000</v>
      </c>
      <c r="AG71" t="s">
        <v>68</v>
      </c>
      <c r="AH71">
        <v>150</v>
      </c>
      <c r="AI71">
        <v>20190822</v>
      </c>
      <c r="AJ71" t="s">
        <v>232</v>
      </c>
      <c r="AK71">
        <v>2</v>
      </c>
      <c r="AL71" s="10">
        <v>24823627</v>
      </c>
      <c r="AM71">
        <v>0.85</v>
      </c>
      <c r="AN71">
        <v>96.89</v>
      </c>
      <c r="AO71">
        <v>3.11</v>
      </c>
      <c r="AP71" s="10">
        <v>7497</v>
      </c>
      <c r="AQ71">
        <v>100</v>
      </c>
      <c r="AR71">
        <v>91.29</v>
      </c>
      <c r="AS71">
        <v>35.479999999999997</v>
      </c>
    </row>
    <row r="72" spans="1:45" x14ac:dyDescent="0.2">
      <c r="A72" t="s">
        <v>252</v>
      </c>
      <c r="B72">
        <v>20190802</v>
      </c>
      <c r="C72" t="s">
        <v>160</v>
      </c>
      <c r="D72" t="s">
        <v>225</v>
      </c>
      <c r="E72" t="s">
        <v>226</v>
      </c>
      <c r="F72" t="s">
        <v>58</v>
      </c>
      <c r="H72" t="s">
        <v>249</v>
      </c>
      <c r="I72" t="s">
        <v>253</v>
      </c>
      <c r="J72">
        <v>3</v>
      </c>
      <c r="K72" t="s">
        <v>229</v>
      </c>
      <c r="L72" t="s">
        <v>230</v>
      </c>
      <c r="M72" t="s">
        <v>231</v>
      </c>
      <c r="N72">
        <v>44.8</v>
      </c>
      <c r="O72" t="s">
        <v>67</v>
      </c>
      <c r="P72" t="s">
        <v>254</v>
      </c>
      <c r="Q72" t="s">
        <v>213</v>
      </c>
      <c r="R72" t="str">
        <f>VLOOKUP(Q72,Adapters!A$3:C$99,3,FALSE)</f>
        <v>GAGATTCC</v>
      </c>
      <c r="S72" t="str">
        <f>VLOOKUP(Q72,Adapters!A$3:C$99,2,FALSE)</f>
        <v>GTACTGAC</v>
      </c>
      <c r="T72" t="s">
        <v>67</v>
      </c>
      <c r="U72">
        <v>15</v>
      </c>
      <c r="V72">
        <v>0.8</v>
      </c>
      <c r="W72">
        <v>25</v>
      </c>
      <c r="X72">
        <v>20190802</v>
      </c>
      <c r="Y72">
        <v>10.6</v>
      </c>
      <c r="Z72" s="7">
        <f t="shared" si="3"/>
        <v>265</v>
      </c>
      <c r="AA72">
        <v>367</v>
      </c>
      <c r="AB72" s="6">
        <f t="shared" si="1"/>
        <v>43.76186937494839</v>
      </c>
      <c r="AC72">
        <v>445</v>
      </c>
      <c r="AD72" s="6">
        <f t="shared" si="2"/>
        <v>36.09124957439564</v>
      </c>
      <c r="AE72">
        <v>20190809</v>
      </c>
      <c r="AF72" s="9">
        <v>20000000</v>
      </c>
      <c r="AG72" t="s">
        <v>68</v>
      </c>
      <c r="AH72">
        <v>150</v>
      </c>
      <c r="AI72">
        <v>20190822</v>
      </c>
      <c r="AJ72" t="s">
        <v>232</v>
      </c>
      <c r="AK72">
        <v>2</v>
      </c>
      <c r="AL72" s="10">
        <v>22972793</v>
      </c>
      <c r="AM72">
        <v>0.78</v>
      </c>
      <c r="AN72">
        <v>96.01</v>
      </c>
      <c r="AO72">
        <v>3.99</v>
      </c>
      <c r="AP72" s="10">
        <v>6938</v>
      </c>
      <c r="AQ72">
        <v>100</v>
      </c>
      <c r="AR72">
        <v>91.37</v>
      </c>
      <c r="AS72">
        <v>35.51</v>
      </c>
    </row>
    <row r="73" spans="1:45" x14ac:dyDescent="0.2">
      <c r="A73" t="s">
        <v>255</v>
      </c>
      <c r="B73">
        <v>20190802</v>
      </c>
      <c r="C73" t="s">
        <v>160</v>
      </c>
      <c r="D73" t="s">
        <v>225</v>
      </c>
      <c r="E73" t="s">
        <v>226</v>
      </c>
      <c r="F73" t="s">
        <v>58</v>
      </c>
      <c r="H73" t="s">
        <v>249</v>
      </c>
      <c r="I73" t="s">
        <v>256</v>
      </c>
      <c r="J73">
        <v>3</v>
      </c>
      <c r="K73" t="s">
        <v>229</v>
      </c>
      <c r="L73" t="s">
        <v>230</v>
      </c>
      <c r="M73" t="s">
        <v>231</v>
      </c>
      <c r="N73">
        <v>70.400000000000006</v>
      </c>
      <c r="O73" t="s">
        <v>67</v>
      </c>
      <c r="P73" t="s">
        <v>150</v>
      </c>
      <c r="Q73" t="s">
        <v>109</v>
      </c>
      <c r="R73" t="str">
        <f>VLOOKUP(Q73,Adapters!A$3:C$99,3,FALSE)</f>
        <v>ATTCAGAA</v>
      </c>
      <c r="S73" t="str">
        <f>VLOOKUP(Q73,Adapters!A$3:C$99,2,FALSE)</f>
        <v>TATAGCCT</v>
      </c>
      <c r="T73" t="s">
        <v>67</v>
      </c>
      <c r="U73">
        <v>15</v>
      </c>
      <c r="V73">
        <v>0.8</v>
      </c>
      <c r="W73">
        <v>25</v>
      </c>
      <c r="X73">
        <v>20190802</v>
      </c>
      <c r="Y73">
        <v>11.1</v>
      </c>
      <c r="Z73" s="7">
        <f t="shared" si="3"/>
        <v>277.5</v>
      </c>
      <c r="AA73">
        <v>385</v>
      </c>
      <c r="AB73" s="6">
        <f t="shared" si="1"/>
        <v>43.683589138134593</v>
      </c>
      <c r="AC73">
        <v>463</v>
      </c>
      <c r="AD73" s="6">
        <f t="shared" si="2"/>
        <v>36.324366777930493</v>
      </c>
      <c r="AE73">
        <v>20190809</v>
      </c>
      <c r="AF73" s="9">
        <v>20000000</v>
      </c>
      <c r="AG73" t="s">
        <v>68</v>
      </c>
      <c r="AH73">
        <v>150</v>
      </c>
      <c r="AI73">
        <v>20190822</v>
      </c>
      <c r="AJ73" t="s">
        <v>232</v>
      </c>
      <c r="AK73">
        <v>2</v>
      </c>
      <c r="AL73" s="10">
        <v>25060361</v>
      </c>
      <c r="AM73">
        <v>0.86</v>
      </c>
      <c r="AN73">
        <v>97.54</v>
      </c>
      <c r="AO73">
        <v>2.46</v>
      </c>
      <c r="AP73" s="10">
        <v>7568</v>
      </c>
      <c r="AQ73">
        <v>100</v>
      </c>
      <c r="AR73">
        <v>90.61</v>
      </c>
      <c r="AS73">
        <v>35.340000000000003</v>
      </c>
    </row>
    <row r="74" spans="1:45" x14ac:dyDescent="0.2">
      <c r="A74" t="s">
        <v>257</v>
      </c>
      <c r="B74">
        <v>20190802</v>
      </c>
      <c r="C74" t="s">
        <v>160</v>
      </c>
      <c r="D74" t="s">
        <v>225</v>
      </c>
      <c r="E74" t="s">
        <v>226</v>
      </c>
      <c r="F74" t="s">
        <v>58</v>
      </c>
      <c r="H74" t="s">
        <v>227</v>
      </c>
      <c r="I74" t="s">
        <v>258</v>
      </c>
      <c r="J74">
        <v>6</v>
      </c>
      <c r="K74" t="s">
        <v>229</v>
      </c>
      <c r="L74" t="s">
        <v>230</v>
      </c>
      <c r="M74" t="s">
        <v>231</v>
      </c>
      <c r="N74">
        <v>49.6</v>
      </c>
      <c r="O74" t="s">
        <v>67</v>
      </c>
      <c r="P74" t="s">
        <v>65</v>
      </c>
      <c r="Q74" t="s">
        <v>113</v>
      </c>
      <c r="R74" t="str">
        <f>VLOOKUP(Q74,Adapters!A$3:C$99,3,FALSE)</f>
        <v>ATTCAGAA</v>
      </c>
      <c r="S74" t="str">
        <f>VLOOKUP(Q74,Adapters!A$3:C$99,2,FALSE)</f>
        <v>ATAGAGGC</v>
      </c>
      <c r="T74" t="s">
        <v>67</v>
      </c>
      <c r="U74">
        <v>15</v>
      </c>
      <c r="V74">
        <v>0.8</v>
      </c>
      <c r="W74">
        <v>25</v>
      </c>
      <c r="X74">
        <v>20190802</v>
      </c>
      <c r="Y74">
        <v>8.9600000000000009</v>
      </c>
      <c r="Z74" s="7">
        <f t="shared" si="3"/>
        <v>224.00000000000003</v>
      </c>
      <c r="AA74">
        <v>405</v>
      </c>
      <c r="AB74" s="6">
        <f t="shared" si="1"/>
        <v>33.520389075944635</v>
      </c>
      <c r="AC74">
        <v>476</v>
      </c>
      <c r="AD74" s="6">
        <f t="shared" si="2"/>
        <v>28.520499108734406</v>
      </c>
      <c r="AE74">
        <v>20190809</v>
      </c>
      <c r="AF74" s="9">
        <v>20000000</v>
      </c>
      <c r="AG74" t="s">
        <v>68</v>
      </c>
      <c r="AH74">
        <v>150</v>
      </c>
      <c r="AI74">
        <v>20190822</v>
      </c>
      <c r="AJ74" t="s">
        <v>232</v>
      </c>
      <c r="AK74">
        <v>2</v>
      </c>
      <c r="AL74" s="10">
        <v>26756016</v>
      </c>
      <c r="AM74">
        <v>0.91</v>
      </c>
      <c r="AN74">
        <v>96.83</v>
      </c>
      <c r="AO74">
        <v>3.17</v>
      </c>
      <c r="AP74" s="10">
        <v>8080</v>
      </c>
      <c r="AQ74">
        <v>100</v>
      </c>
      <c r="AR74">
        <v>90.94</v>
      </c>
      <c r="AS74">
        <v>35.409999999999997</v>
      </c>
    </row>
    <row r="75" spans="1:45" x14ac:dyDescent="0.2">
      <c r="A75" t="s">
        <v>259</v>
      </c>
      <c r="B75">
        <v>20190802</v>
      </c>
      <c r="C75" t="s">
        <v>160</v>
      </c>
      <c r="D75" t="s">
        <v>225</v>
      </c>
      <c r="E75" t="s">
        <v>226</v>
      </c>
      <c r="F75" t="s">
        <v>58</v>
      </c>
      <c r="H75" t="s">
        <v>227</v>
      </c>
      <c r="I75" t="s">
        <v>260</v>
      </c>
      <c r="J75">
        <v>6</v>
      </c>
      <c r="K75" t="s">
        <v>229</v>
      </c>
      <c r="L75" t="s">
        <v>230</v>
      </c>
      <c r="M75" t="s">
        <v>231</v>
      </c>
      <c r="N75">
        <v>45.6</v>
      </c>
      <c r="O75" t="s">
        <v>67</v>
      </c>
      <c r="P75" t="s">
        <v>72</v>
      </c>
      <c r="Q75" t="s">
        <v>115</v>
      </c>
      <c r="R75" t="str">
        <f>VLOOKUP(Q75,Adapters!A$3:C$99,3,FALSE)</f>
        <v>ATTCAGAA</v>
      </c>
      <c r="S75" t="str">
        <f>VLOOKUP(Q75,Adapters!A$3:C$99,2,FALSE)</f>
        <v>CCTATCCT</v>
      </c>
      <c r="T75" t="s">
        <v>67</v>
      </c>
      <c r="U75">
        <v>15</v>
      </c>
      <c r="V75">
        <v>0.8</v>
      </c>
      <c r="W75">
        <v>25</v>
      </c>
      <c r="X75">
        <v>20190802</v>
      </c>
      <c r="Y75">
        <v>8.8000000000000007</v>
      </c>
      <c r="Z75" s="7">
        <f t="shared" si="3"/>
        <v>220.00000000000003</v>
      </c>
      <c r="AA75">
        <v>412</v>
      </c>
      <c r="AB75" s="6">
        <f t="shared" si="1"/>
        <v>32.362459546925571</v>
      </c>
      <c r="AC75">
        <v>473</v>
      </c>
      <c r="AD75" s="6">
        <f t="shared" si="2"/>
        <v>28.188865398167728</v>
      </c>
      <c r="AE75">
        <v>20190809</v>
      </c>
      <c r="AF75" s="9">
        <v>20000000</v>
      </c>
      <c r="AG75" t="s">
        <v>68</v>
      </c>
      <c r="AH75">
        <v>150</v>
      </c>
      <c r="AI75">
        <v>20190822</v>
      </c>
      <c r="AJ75" t="s">
        <v>232</v>
      </c>
      <c r="AK75">
        <v>2</v>
      </c>
      <c r="AL75" s="10">
        <v>24240864</v>
      </c>
      <c r="AM75">
        <v>0.83</v>
      </c>
      <c r="AN75">
        <v>96.4</v>
      </c>
      <c r="AO75">
        <v>3.6</v>
      </c>
      <c r="AP75" s="10">
        <v>7321</v>
      </c>
      <c r="AQ75">
        <v>100</v>
      </c>
      <c r="AR75">
        <v>91</v>
      </c>
      <c r="AS75">
        <v>35.42</v>
      </c>
    </row>
    <row r="76" spans="1:45" x14ac:dyDescent="0.2">
      <c r="A76" t="s">
        <v>261</v>
      </c>
      <c r="B76">
        <v>20190802</v>
      </c>
      <c r="C76" t="s">
        <v>160</v>
      </c>
      <c r="D76" t="s">
        <v>225</v>
      </c>
      <c r="E76" t="s">
        <v>226</v>
      </c>
      <c r="F76" t="s">
        <v>58</v>
      </c>
      <c r="H76" t="s">
        <v>227</v>
      </c>
      <c r="I76" t="s">
        <v>262</v>
      </c>
      <c r="J76">
        <v>6</v>
      </c>
      <c r="K76" t="s">
        <v>229</v>
      </c>
      <c r="L76" t="s">
        <v>230</v>
      </c>
      <c r="M76" t="s">
        <v>231</v>
      </c>
      <c r="N76">
        <v>52.8</v>
      </c>
      <c r="O76" t="s">
        <v>67</v>
      </c>
      <c r="P76" t="s">
        <v>76</v>
      </c>
      <c r="Q76" t="s">
        <v>117</v>
      </c>
      <c r="R76" t="str">
        <f>VLOOKUP(Q76,Adapters!A$3:C$99,3,FALSE)</f>
        <v>ATTCAGAA</v>
      </c>
      <c r="S76" t="str">
        <f>VLOOKUP(Q76,Adapters!A$3:C$99,2,FALSE)</f>
        <v>GGCTCTGA</v>
      </c>
      <c r="T76" t="s">
        <v>67</v>
      </c>
      <c r="U76">
        <v>15</v>
      </c>
      <c r="V76">
        <v>0.8</v>
      </c>
      <c r="W76">
        <v>25</v>
      </c>
      <c r="X76">
        <v>20190802</v>
      </c>
      <c r="Y76">
        <v>14.6</v>
      </c>
      <c r="Z76" s="7">
        <f t="shared" si="3"/>
        <v>365</v>
      </c>
      <c r="AA76">
        <v>405</v>
      </c>
      <c r="AB76" s="6">
        <f t="shared" si="1"/>
        <v>54.620276842499059</v>
      </c>
      <c r="AC76">
        <v>468</v>
      </c>
      <c r="AD76" s="6">
        <f t="shared" si="2"/>
        <v>47.267547267547265</v>
      </c>
      <c r="AE76">
        <v>20190809</v>
      </c>
      <c r="AF76" s="9">
        <v>20000000</v>
      </c>
      <c r="AG76" t="s">
        <v>68</v>
      </c>
      <c r="AH76">
        <v>150</v>
      </c>
      <c r="AI76">
        <v>20190822</v>
      </c>
      <c r="AJ76" t="s">
        <v>232</v>
      </c>
      <c r="AK76">
        <v>2</v>
      </c>
      <c r="AL76" s="10">
        <v>24327739</v>
      </c>
      <c r="AM76">
        <v>0.83</v>
      </c>
      <c r="AN76">
        <v>96.83</v>
      </c>
      <c r="AO76">
        <v>3.17</v>
      </c>
      <c r="AP76" s="10">
        <v>7347</v>
      </c>
      <c r="AQ76">
        <v>100</v>
      </c>
      <c r="AR76">
        <v>91.1</v>
      </c>
      <c r="AS76">
        <v>35.450000000000003</v>
      </c>
    </row>
    <row r="77" spans="1:45" x14ac:dyDescent="0.2">
      <c r="A77" t="s">
        <v>263</v>
      </c>
      <c r="B77">
        <v>20190802</v>
      </c>
      <c r="C77" t="s">
        <v>160</v>
      </c>
      <c r="D77" t="s">
        <v>225</v>
      </c>
      <c r="E77" t="s">
        <v>226</v>
      </c>
      <c r="F77" t="s">
        <v>58</v>
      </c>
      <c r="H77" t="s">
        <v>162</v>
      </c>
      <c r="I77" t="s">
        <v>264</v>
      </c>
      <c r="J77">
        <v>6</v>
      </c>
      <c r="K77" t="s">
        <v>229</v>
      </c>
      <c r="L77" t="s">
        <v>230</v>
      </c>
      <c r="M77" t="s">
        <v>231</v>
      </c>
      <c r="N77">
        <v>60.8</v>
      </c>
      <c r="O77" t="s">
        <v>67</v>
      </c>
      <c r="P77" t="s">
        <v>80</v>
      </c>
      <c r="Q77" t="s">
        <v>193</v>
      </c>
      <c r="R77" t="str">
        <f>VLOOKUP(Q77,Adapters!A$3:C$99,3,FALSE)</f>
        <v>ATTCAGAA</v>
      </c>
      <c r="S77" t="str">
        <f>VLOOKUP(Q77,Adapters!A$3:C$99,2,FALSE)</f>
        <v>AGGCGAAG</v>
      </c>
      <c r="T77" t="s">
        <v>67</v>
      </c>
      <c r="U77">
        <v>15</v>
      </c>
      <c r="V77">
        <v>0.8</v>
      </c>
      <c r="W77">
        <v>25</v>
      </c>
      <c r="X77">
        <v>20190802</v>
      </c>
      <c r="Y77">
        <v>11.3</v>
      </c>
      <c r="Z77" s="7">
        <f t="shared" si="3"/>
        <v>282.5</v>
      </c>
      <c r="AA77">
        <v>400</v>
      </c>
      <c r="AB77" s="6">
        <f t="shared" si="1"/>
        <v>42.803030303030305</v>
      </c>
      <c r="AC77">
        <v>471</v>
      </c>
      <c r="AD77" s="6">
        <f t="shared" si="2"/>
        <v>36.350768834845269</v>
      </c>
      <c r="AE77">
        <v>20190809</v>
      </c>
      <c r="AF77" s="9">
        <v>20000000</v>
      </c>
      <c r="AG77" t="s">
        <v>68</v>
      </c>
      <c r="AH77">
        <v>150</v>
      </c>
      <c r="AI77">
        <v>20190822</v>
      </c>
      <c r="AJ77" t="s">
        <v>232</v>
      </c>
      <c r="AK77">
        <v>2</v>
      </c>
      <c r="AL77" s="10">
        <v>24509245</v>
      </c>
      <c r="AM77">
        <v>0.84</v>
      </c>
      <c r="AN77">
        <v>96.67</v>
      </c>
      <c r="AO77">
        <v>3.33</v>
      </c>
      <c r="AP77" s="10">
        <v>7402</v>
      </c>
      <c r="AQ77">
        <v>100</v>
      </c>
      <c r="AR77">
        <v>91.16</v>
      </c>
      <c r="AS77">
        <v>35.46</v>
      </c>
    </row>
    <row r="78" spans="1:45" x14ac:dyDescent="0.2">
      <c r="A78" t="s">
        <v>265</v>
      </c>
      <c r="B78">
        <v>20190802</v>
      </c>
      <c r="C78" t="s">
        <v>160</v>
      </c>
      <c r="D78" t="s">
        <v>225</v>
      </c>
      <c r="E78" t="s">
        <v>226</v>
      </c>
      <c r="F78" t="s">
        <v>58</v>
      </c>
      <c r="H78" t="s">
        <v>162</v>
      </c>
      <c r="I78" t="s">
        <v>266</v>
      </c>
      <c r="J78">
        <v>6</v>
      </c>
      <c r="K78" t="s">
        <v>229</v>
      </c>
      <c r="L78" t="s">
        <v>230</v>
      </c>
      <c r="M78" t="s">
        <v>231</v>
      </c>
      <c r="N78">
        <v>48.8</v>
      </c>
      <c r="O78" t="s">
        <v>67</v>
      </c>
      <c r="P78" t="s">
        <v>84</v>
      </c>
      <c r="Q78" t="s">
        <v>195</v>
      </c>
      <c r="R78" t="str">
        <f>VLOOKUP(Q78,Adapters!A$3:C$99,3,FALSE)</f>
        <v>ATTCAGAA</v>
      </c>
      <c r="S78" t="str">
        <f>VLOOKUP(Q78,Adapters!A$3:C$99,2,FALSE)</f>
        <v>TAATCTTA</v>
      </c>
      <c r="T78" t="s">
        <v>67</v>
      </c>
      <c r="U78">
        <v>15</v>
      </c>
      <c r="V78">
        <v>0.8</v>
      </c>
      <c r="W78">
        <v>25</v>
      </c>
      <c r="X78">
        <v>20190802</v>
      </c>
      <c r="Y78">
        <v>16.7</v>
      </c>
      <c r="Z78" s="7">
        <f t="shared" si="3"/>
        <v>417.5</v>
      </c>
      <c r="AA78">
        <v>406</v>
      </c>
      <c r="AB78" s="6">
        <f t="shared" si="1"/>
        <v>62.322734736527835</v>
      </c>
      <c r="AC78">
        <v>479</v>
      </c>
      <c r="AD78" s="6">
        <f t="shared" si="2"/>
        <v>52.824697918643636</v>
      </c>
      <c r="AE78">
        <v>20190809</v>
      </c>
      <c r="AF78" s="9">
        <v>20000000</v>
      </c>
      <c r="AG78" t="s">
        <v>68</v>
      </c>
      <c r="AH78">
        <v>150</v>
      </c>
      <c r="AI78">
        <v>20190822</v>
      </c>
      <c r="AJ78" t="s">
        <v>232</v>
      </c>
      <c r="AK78">
        <v>2</v>
      </c>
      <c r="AL78" s="10">
        <v>24902718</v>
      </c>
      <c r="AM78">
        <v>0.85</v>
      </c>
      <c r="AN78">
        <v>97.24</v>
      </c>
      <c r="AO78">
        <v>2.76</v>
      </c>
      <c r="AP78" s="10">
        <v>7521</v>
      </c>
      <c r="AQ78">
        <v>100</v>
      </c>
      <c r="AR78">
        <v>90.65</v>
      </c>
      <c r="AS78">
        <v>35.35</v>
      </c>
    </row>
    <row r="79" spans="1:45" x14ac:dyDescent="0.2">
      <c r="A79" t="s">
        <v>267</v>
      </c>
      <c r="B79">
        <v>20190802</v>
      </c>
      <c r="C79" t="s">
        <v>160</v>
      </c>
      <c r="D79" t="s">
        <v>225</v>
      </c>
      <c r="E79" t="s">
        <v>226</v>
      </c>
      <c r="F79" t="s">
        <v>58</v>
      </c>
      <c r="H79" t="s">
        <v>162</v>
      </c>
      <c r="I79" t="s">
        <v>268</v>
      </c>
      <c r="J79">
        <v>6</v>
      </c>
      <c r="K79" t="s">
        <v>229</v>
      </c>
      <c r="L79" t="s">
        <v>230</v>
      </c>
      <c r="M79" t="s">
        <v>231</v>
      </c>
      <c r="N79">
        <v>56.8</v>
      </c>
      <c r="O79" t="s">
        <v>67</v>
      </c>
      <c r="P79" t="s">
        <v>87</v>
      </c>
      <c r="Q79" t="s">
        <v>216</v>
      </c>
      <c r="R79" t="str">
        <f>VLOOKUP(Q79,Adapters!A$3:C$99,3,FALSE)</f>
        <v>ATTCAGAA</v>
      </c>
      <c r="S79" t="str">
        <f>VLOOKUP(Q79,Adapters!A$3:C$99,2,FALSE)</f>
        <v>CAGGACGT</v>
      </c>
      <c r="T79" t="s">
        <v>67</v>
      </c>
      <c r="U79">
        <v>15</v>
      </c>
      <c r="V79">
        <v>0.8</v>
      </c>
      <c r="W79">
        <v>25</v>
      </c>
      <c r="X79">
        <v>20190802</v>
      </c>
      <c r="Y79">
        <v>15.4</v>
      </c>
      <c r="Z79" s="7">
        <f t="shared" si="3"/>
        <v>385</v>
      </c>
      <c r="AA79">
        <v>384</v>
      </c>
      <c r="AB79" s="6">
        <f t="shared" si="1"/>
        <v>60.763888888888886</v>
      </c>
      <c r="AC79">
        <v>462</v>
      </c>
      <c r="AD79" s="6">
        <f t="shared" si="2"/>
        <v>50.505050505050505</v>
      </c>
      <c r="AE79">
        <v>20190809</v>
      </c>
      <c r="AF79" s="9">
        <v>20000000</v>
      </c>
      <c r="AG79" t="s">
        <v>68</v>
      </c>
      <c r="AH79">
        <v>150</v>
      </c>
      <c r="AI79">
        <v>20190822</v>
      </c>
      <c r="AJ79" t="s">
        <v>232</v>
      </c>
      <c r="AK79">
        <v>2</v>
      </c>
      <c r="AL79" s="10">
        <v>28218945</v>
      </c>
      <c r="AM79">
        <v>0.96</v>
      </c>
      <c r="AN79">
        <v>97.17</v>
      </c>
      <c r="AO79">
        <v>2.83</v>
      </c>
      <c r="AP79" s="10">
        <v>8522</v>
      </c>
      <c r="AQ79">
        <v>100</v>
      </c>
      <c r="AR79">
        <v>90.9</v>
      </c>
      <c r="AS79">
        <v>35.4</v>
      </c>
    </row>
    <row r="80" spans="1:45" x14ac:dyDescent="0.2">
      <c r="A80" t="s">
        <v>269</v>
      </c>
      <c r="B80">
        <v>20190802</v>
      </c>
      <c r="C80" t="s">
        <v>160</v>
      </c>
      <c r="D80" t="s">
        <v>225</v>
      </c>
      <c r="E80" t="s">
        <v>226</v>
      </c>
      <c r="F80" t="s">
        <v>58</v>
      </c>
      <c r="H80" t="s">
        <v>249</v>
      </c>
      <c r="I80" t="s">
        <v>270</v>
      </c>
      <c r="J80">
        <v>6</v>
      </c>
      <c r="K80" t="s">
        <v>229</v>
      </c>
      <c r="L80" t="s">
        <v>230</v>
      </c>
      <c r="M80" t="s">
        <v>231</v>
      </c>
      <c r="N80">
        <v>56.8</v>
      </c>
      <c r="O80" t="s">
        <v>67</v>
      </c>
      <c r="P80" t="s">
        <v>204</v>
      </c>
      <c r="Q80" t="s">
        <v>218</v>
      </c>
      <c r="R80" t="str">
        <f>VLOOKUP(Q80,Adapters!A$3:C$99,3,FALSE)</f>
        <v>ATTCAGAA</v>
      </c>
      <c r="S80" t="str">
        <f>VLOOKUP(Q80,Adapters!A$3:C$99,2,FALSE)</f>
        <v>GTACTGAC</v>
      </c>
      <c r="T80" t="s">
        <v>67</v>
      </c>
      <c r="U80">
        <v>15</v>
      </c>
      <c r="V80">
        <v>0.8</v>
      </c>
      <c r="W80">
        <v>25</v>
      </c>
      <c r="X80">
        <v>20190802</v>
      </c>
      <c r="Y80">
        <v>24.4</v>
      </c>
      <c r="Z80" s="7">
        <f t="shared" si="3"/>
        <v>610</v>
      </c>
      <c r="AA80">
        <v>365</v>
      </c>
      <c r="AB80" s="6">
        <f t="shared" si="1"/>
        <v>101.28684101286841</v>
      </c>
      <c r="AC80">
        <v>457</v>
      </c>
      <c r="AD80" s="6">
        <f t="shared" si="2"/>
        <v>80.896492275048075</v>
      </c>
      <c r="AE80">
        <v>20190809</v>
      </c>
      <c r="AF80" s="9">
        <v>20000000</v>
      </c>
      <c r="AG80" t="s">
        <v>68</v>
      </c>
      <c r="AH80">
        <v>150</v>
      </c>
      <c r="AI80">
        <v>20190822</v>
      </c>
      <c r="AJ80" t="s">
        <v>232</v>
      </c>
      <c r="AK80">
        <v>2</v>
      </c>
      <c r="AL80" s="10">
        <v>25737142</v>
      </c>
      <c r="AM80">
        <v>0.88</v>
      </c>
      <c r="AN80">
        <v>96.2</v>
      </c>
      <c r="AO80">
        <v>3.8</v>
      </c>
      <c r="AP80" s="10">
        <v>7773</v>
      </c>
      <c r="AQ80">
        <v>100</v>
      </c>
      <c r="AR80">
        <v>90.93</v>
      </c>
      <c r="AS80">
        <v>35.42</v>
      </c>
    </row>
    <row r="81" spans="1:45" x14ac:dyDescent="0.2">
      <c r="A81" t="s">
        <v>271</v>
      </c>
      <c r="B81">
        <v>20190802</v>
      </c>
      <c r="C81" t="s">
        <v>160</v>
      </c>
      <c r="D81" t="s">
        <v>225</v>
      </c>
      <c r="E81" t="s">
        <v>226</v>
      </c>
      <c r="F81" t="s">
        <v>58</v>
      </c>
      <c r="H81" t="s">
        <v>249</v>
      </c>
      <c r="I81" t="s">
        <v>272</v>
      </c>
      <c r="J81">
        <v>6</v>
      </c>
      <c r="K81" t="s">
        <v>229</v>
      </c>
      <c r="L81" t="s">
        <v>230</v>
      </c>
      <c r="M81" t="s">
        <v>231</v>
      </c>
      <c r="N81">
        <v>53.6</v>
      </c>
      <c r="O81" t="s">
        <v>67</v>
      </c>
      <c r="P81" t="s">
        <v>171</v>
      </c>
      <c r="Q81" t="s">
        <v>119</v>
      </c>
      <c r="R81" t="str">
        <f>VLOOKUP(Q81,Adapters!A$3:C$99,3,FALSE)</f>
        <v>GAATTCGT</v>
      </c>
      <c r="S81" t="str">
        <f>VLOOKUP(Q81,Adapters!A$3:C$99,2,FALSE)</f>
        <v>TATAGCCT</v>
      </c>
      <c r="T81" t="s">
        <v>67</v>
      </c>
      <c r="U81">
        <v>15</v>
      </c>
      <c r="V81">
        <v>0.8</v>
      </c>
      <c r="W81">
        <v>25</v>
      </c>
      <c r="X81">
        <v>20190802</v>
      </c>
      <c r="Y81">
        <v>9.1999999999999993</v>
      </c>
      <c r="Z81" s="7">
        <f t="shared" si="3"/>
        <v>229.99999999999997</v>
      </c>
      <c r="AA81">
        <v>350</v>
      </c>
      <c r="AB81" s="6">
        <f t="shared" si="1"/>
        <v>39.82683982683983</v>
      </c>
      <c r="AC81">
        <v>437</v>
      </c>
      <c r="AD81" s="6">
        <f t="shared" si="2"/>
        <v>31.897926634768737</v>
      </c>
      <c r="AE81">
        <v>20190809</v>
      </c>
      <c r="AF81" s="9">
        <v>20000000</v>
      </c>
      <c r="AG81" t="s">
        <v>68</v>
      </c>
      <c r="AH81">
        <v>150</v>
      </c>
      <c r="AI81">
        <v>20190822</v>
      </c>
      <c r="AJ81" t="s">
        <v>232</v>
      </c>
      <c r="AK81">
        <v>2</v>
      </c>
      <c r="AL81" s="10">
        <v>29724694</v>
      </c>
      <c r="AM81">
        <v>1.01</v>
      </c>
      <c r="AN81">
        <v>97.46</v>
      </c>
      <c r="AO81">
        <v>2.54</v>
      </c>
      <c r="AP81" s="10">
        <v>8977</v>
      </c>
      <c r="AQ81">
        <v>100</v>
      </c>
      <c r="AR81">
        <v>90.99</v>
      </c>
      <c r="AS81">
        <v>35.409999999999997</v>
      </c>
    </row>
    <row r="82" spans="1:45" x14ac:dyDescent="0.2">
      <c r="A82" t="s">
        <v>273</v>
      </c>
      <c r="B82">
        <v>20190802</v>
      </c>
      <c r="C82" t="s">
        <v>160</v>
      </c>
      <c r="D82" t="s">
        <v>225</v>
      </c>
      <c r="E82" t="s">
        <v>226</v>
      </c>
      <c r="F82" t="s">
        <v>58</v>
      </c>
      <c r="H82" t="s">
        <v>249</v>
      </c>
      <c r="I82" t="s">
        <v>274</v>
      </c>
      <c r="J82">
        <v>6</v>
      </c>
      <c r="K82" t="s">
        <v>229</v>
      </c>
      <c r="L82" t="s">
        <v>230</v>
      </c>
      <c r="M82" t="s">
        <v>231</v>
      </c>
      <c r="N82">
        <v>52</v>
      </c>
      <c r="O82" t="s">
        <v>67</v>
      </c>
      <c r="P82" t="s">
        <v>90</v>
      </c>
      <c r="Q82" t="s">
        <v>121</v>
      </c>
      <c r="R82" t="str">
        <f>VLOOKUP(Q82,Adapters!A$3:C$99,3,FALSE)</f>
        <v>GAATTCGT</v>
      </c>
      <c r="S82" t="str">
        <f>VLOOKUP(Q82,Adapters!A$3:C$99,2,FALSE)</f>
        <v>ATAGAGGC</v>
      </c>
      <c r="T82" t="s">
        <v>67</v>
      </c>
      <c r="U82">
        <v>15</v>
      </c>
      <c r="V82">
        <v>0.8</v>
      </c>
      <c r="W82">
        <v>25</v>
      </c>
      <c r="X82">
        <v>20190802</v>
      </c>
      <c r="Y82">
        <v>9.3800000000000008</v>
      </c>
      <c r="Z82" s="7">
        <f t="shared" si="3"/>
        <v>234.50000000000003</v>
      </c>
      <c r="AA82">
        <v>404</v>
      </c>
      <c r="AB82" s="6">
        <f t="shared" si="1"/>
        <v>35.17851785178518</v>
      </c>
      <c r="AC82">
        <v>470</v>
      </c>
      <c r="AD82" s="6">
        <f t="shared" si="2"/>
        <v>30.238555770470668</v>
      </c>
      <c r="AE82">
        <v>20190809</v>
      </c>
      <c r="AF82" s="9">
        <v>20000000</v>
      </c>
      <c r="AG82" t="s">
        <v>68</v>
      </c>
      <c r="AH82">
        <v>150</v>
      </c>
      <c r="AI82">
        <v>20190822</v>
      </c>
      <c r="AJ82" t="s">
        <v>232</v>
      </c>
      <c r="AK82">
        <v>2</v>
      </c>
      <c r="AL82" s="10">
        <v>30365916</v>
      </c>
      <c r="AM82">
        <v>1.04</v>
      </c>
      <c r="AN82">
        <v>96.89</v>
      </c>
      <c r="AO82">
        <v>3.11</v>
      </c>
      <c r="AP82" s="10">
        <v>9171</v>
      </c>
      <c r="AQ82">
        <v>100</v>
      </c>
      <c r="AR82">
        <v>91.26</v>
      </c>
      <c r="AS82">
        <v>35.47</v>
      </c>
    </row>
    <row r="83" spans="1:45" x14ac:dyDescent="0.2">
      <c r="A83" t="s">
        <v>275</v>
      </c>
      <c r="B83">
        <v>20190802</v>
      </c>
      <c r="C83" t="s">
        <v>160</v>
      </c>
      <c r="D83" t="s">
        <v>225</v>
      </c>
      <c r="E83" t="s">
        <v>226</v>
      </c>
      <c r="F83" t="s">
        <v>58</v>
      </c>
      <c r="H83" t="s">
        <v>227</v>
      </c>
      <c r="I83" t="s">
        <v>276</v>
      </c>
      <c r="J83">
        <v>12</v>
      </c>
      <c r="K83" t="s">
        <v>229</v>
      </c>
      <c r="L83" t="s">
        <v>230</v>
      </c>
      <c r="M83" t="s">
        <v>231</v>
      </c>
      <c r="N83">
        <v>55.2</v>
      </c>
      <c r="O83" t="s">
        <v>67</v>
      </c>
      <c r="P83" t="s">
        <v>93</v>
      </c>
      <c r="Q83" t="s">
        <v>123</v>
      </c>
      <c r="R83" t="str">
        <f>VLOOKUP(Q83,Adapters!A$3:C$99,3,FALSE)</f>
        <v>GAATTCGT</v>
      </c>
      <c r="S83" t="str">
        <f>VLOOKUP(Q83,Adapters!A$3:C$99,2,FALSE)</f>
        <v>CCTATCCT</v>
      </c>
      <c r="T83" t="s">
        <v>67</v>
      </c>
      <c r="U83">
        <v>15</v>
      </c>
      <c r="V83">
        <v>0.8</v>
      </c>
      <c r="W83">
        <v>25</v>
      </c>
      <c r="X83">
        <v>20190802</v>
      </c>
      <c r="Y83">
        <v>15.5</v>
      </c>
      <c r="Z83" s="7">
        <f t="shared" si="3"/>
        <v>387.5</v>
      </c>
      <c r="AA83">
        <v>428</v>
      </c>
      <c r="AB83" s="6">
        <f t="shared" si="1"/>
        <v>54.871141319739451</v>
      </c>
      <c r="AC83">
        <v>483</v>
      </c>
      <c r="AD83" s="6">
        <f t="shared" si="2"/>
        <v>48.62287470983123</v>
      </c>
      <c r="AE83">
        <v>20190809</v>
      </c>
      <c r="AF83" s="9">
        <v>20000000</v>
      </c>
      <c r="AG83" t="s">
        <v>68</v>
      </c>
      <c r="AH83">
        <v>150</v>
      </c>
      <c r="AI83">
        <v>20190822</v>
      </c>
      <c r="AJ83" t="s">
        <v>232</v>
      </c>
      <c r="AK83">
        <v>2</v>
      </c>
      <c r="AL83" s="10">
        <v>27416439</v>
      </c>
      <c r="AM83">
        <v>0.94</v>
      </c>
      <c r="AN83">
        <v>96.71</v>
      </c>
      <c r="AO83">
        <v>3.29</v>
      </c>
      <c r="AP83" s="10">
        <v>8280</v>
      </c>
      <c r="AQ83">
        <v>100</v>
      </c>
      <c r="AR83">
        <v>91.33</v>
      </c>
      <c r="AS83">
        <v>35.49</v>
      </c>
    </row>
    <row r="84" spans="1:45" x14ac:dyDescent="0.2">
      <c r="A84" t="s">
        <v>277</v>
      </c>
      <c r="B84">
        <v>20190802</v>
      </c>
      <c r="C84" t="s">
        <v>160</v>
      </c>
      <c r="D84" t="s">
        <v>225</v>
      </c>
      <c r="E84" t="s">
        <v>226</v>
      </c>
      <c r="F84" t="s">
        <v>58</v>
      </c>
      <c r="H84" t="s">
        <v>227</v>
      </c>
      <c r="I84" t="s">
        <v>278</v>
      </c>
      <c r="J84">
        <v>12</v>
      </c>
      <c r="K84" t="s">
        <v>229</v>
      </c>
      <c r="L84" t="s">
        <v>230</v>
      </c>
      <c r="M84" t="s">
        <v>231</v>
      </c>
      <c r="N84">
        <v>68</v>
      </c>
      <c r="O84" t="s">
        <v>67</v>
      </c>
      <c r="P84" t="s">
        <v>96</v>
      </c>
      <c r="Q84" t="s">
        <v>126</v>
      </c>
      <c r="R84" t="str">
        <f>VLOOKUP(Q84,Adapters!A$3:C$99,3,FALSE)</f>
        <v>GAATTCGT</v>
      </c>
      <c r="S84" t="str">
        <f>VLOOKUP(Q84,Adapters!A$3:C$99,2,FALSE)</f>
        <v>GGCTCTGA</v>
      </c>
      <c r="T84" t="s">
        <v>67</v>
      </c>
      <c r="U84">
        <v>15</v>
      </c>
      <c r="V84">
        <v>0.8</v>
      </c>
      <c r="W84">
        <v>25</v>
      </c>
      <c r="X84">
        <v>20190802</v>
      </c>
      <c r="Y84">
        <v>15.5</v>
      </c>
      <c r="Z84" s="7">
        <f t="shared" si="3"/>
        <v>387.5</v>
      </c>
      <c r="AA84">
        <v>427</v>
      </c>
      <c r="AB84" s="6">
        <f t="shared" si="1"/>
        <v>54.999645163579586</v>
      </c>
      <c r="AC84">
        <v>484</v>
      </c>
      <c r="AD84" s="6">
        <f t="shared" si="2"/>
        <v>48.522414224893559</v>
      </c>
      <c r="AE84">
        <v>20190809</v>
      </c>
      <c r="AF84" s="9">
        <v>20000000</v>
      </c>
      <c r="AG84" t="s">
        <v>68</v>
      </c>
      <c r="AH84">
        <v>150</v>
      </c>
      <c r="AI84">
        <v>20190822</v>
      </c>
      <c r="AJ84" t="s">
        <v>232</v>
      </c>
      <c r="AK84">
        <v>2</v>
      </c>
      <c r="AL84" s="10">
        <v>24371711</v>
      </c>
      <c r="AM84">
        <v>0.83</v>
      </c>
      <c r="AN84">
        <v>96.56</v>
      </c>
      <c r="AO84">
        <v>3.44</v>
      </c>
      <c r="AP84" s="10">
        <v>7360</v>
      </c>
      <c r="AQ84">
        <v>100</v>
      </c>
      <c r="AR84">
        <v>91.47</v>
      </c>
      <c r="AS84">
        <v>35.520000000000003</v>
      </c>
    </row>
    <row r="85" spans="1:45" x14ac:dyDescent="0.2">
      <c r="A85" t="s">
        <v>279</v>
      </c>
      <c r="B85">
        <v>20190802</v>
      </c>
      <c r="C85" t="s">
        <v>160</v>
      </c>
      <c r="D85" t="s">
        <v>225</v>
      </c>
      <c r="E85" t="s">
        <v>226</v>
      </c>
      <c r="F85" t="s">
        <v>58</v>
      </c>
      <c r="H85" t="s">
        <v>227</v>
      </c>
      <c r="I85" t="s">
        <v>280</v>
      </c>
      <c r="J85">
        <v>12</v>
      </c>
      <c r="K85" t="s">
        <v>229</v>
      </c>
      <c r="L85" t="s">
        <v>230</v>
      </c>
      <c r="M85" t="s">
        <v>231</v>
      </c>
      <c r="N85">
        <v>69.599999999999994</v>
      </c>
      <c r="O85" t="s">
        <v>67</v>
      </c>
      <c r="P85" t="s">
        <v>99</v>
      </c>
      <c r="Q85" t="s">
        <v>128</v>
      </c>
      <c r="R85" t="str">
        <f>VLOOKUP(Q85,Adapters!A$3:C$99,3,FALSE)</f>
        <v>GAATTCGT</v>
      </c>
      <c r="S85" t="str">
        <f>VLOOKUP(Q85,Adapters!A$3:C$99,2,FALSE)</f>
        <v>AGGCGAAG</v>
      </c>
      <c r="T85" t="s">
        <v>67</v>
      </c>
      <c r="U85">
        <v>15</v>
      </c>
      <c r="V85">
        <v>0.8</v>
      </c>
      <c r="W85">
        <v>25</v>
      </c>
      <c r="X85">
        <v>20190802</v>
      </c>
      <c r="Y85">
        <v>8.8000000000000007</v>
      </c>
      <c r="Z85" s="7">
        <f t="shared" si="3"/>
        <v>220.00000000000003</v>
      </c>
      <c r="AA85">
        <v>416</v>
      </c>
      <c r="AB85" s="6">
        <f t="shared" si="1"/>
        <v>32.051282051282051</v>
      </c>
      <c r="AC85">
        <v>476</v>
      </c>
      <c r="AD85" s="6">
        <f t="shared" ref="AD85:AD148" si="4">(Y85/(660*AC85))*(1000000)</f>
        <v>28.011204481792717</v>
      </c>
      <c r="AE85">
        <v>20190809</v>
      </c>
      <c r="AF85" s="9">
        <v>20000000</v>
      </c>
      <c r="AG85" t="s">
        <v>68</v>
      </c>
      <c r="AH85">
        <v>150</v>
      </c>
      <c r="AI85">
        <v>20190822</v>
      </c>
      <c r="AJ85" t="s">
        <v>232</v>
      </c>
      <c r="AK85">
        <v>2</v>
      </c>
      <c r="AL85" s="10">
        <v>26923330</v>
      </c>
      <c r="AM85">
        <v>0.92</v>
      </c>
      <c r="AN85">
        <v>95.85</v>
      </c>
      <c r="AO85">
        <v>4.1500000000000004</v>
      </c>
      <c r="AP85" s="10">
        <v>8131</v>
      </c>
      <c r="AQ85">
        <v>100</v>
      </c>
      <c r="AR85">
        <v>91.45</v>
      </c>
      <c r="AS85">
        <v>35.51</v>
      </c>
    </row>
    <row r="86" spans="1:45" x14ac:dyDescent="0.2">
      <c r="A86" t="s">
        <v>281</v>
      </c>
      <c r="B86">
        <v>20190802</v>
      </c>
      <c r="C86" t="s">
        <v>160</v>
      </c>
      <c r="D86" t="s">
        <v>225</v>
      </c>
      <c r="E86" t="s">
        <v>226</v>
      </c>
      <c r="F86" t="s">
        <v>58</v>
      </c>
      <c r="H86" t="s">
        <v>162</v>
      </c>
      <c r="I86" t="s">
        <v>282</v>
      </c>
      <c r="J86">
        <v>12</v>
      </c>
      <c r="K86" t="s">
        <v>229</v>
      </c>
      <c r="L86" t="s">
        <v>230</v>
      </c>
      <c r="M86" t="s">
        <v>231</v>
      </c>
      <c r="N86">
        <v>61.6</v>
      </c>
      <c r="O86" t="s">
        <v>67</v>
      </c>
      <c r="P86" t="s">
        <v>102</v>
      </c>
      <c r="Q86" t="s">
        <v>130</v>
      </c>
      <c r="R86" t="str">
        <f>VLOOKUP(Q86,Adapters!A$3:C$99,3,FALSE)</f>
        <v>GAATTCGT</v>
      </c>
      <c r="S86" t="str">
        <f>VLOOKUP(Q86,Adapters!A$3:C$99,2,FALSE)</f>
        <v>TAATCTTA</v>
      </c>
      <c r="T86" t="s">
        <v>67</v>
      </c>
      <c r="U86">
        <v>15</v>
      </c>
      <c r="V86">
        <v>0.8</v>
      </c>
      <c r="W86">
        <v>25</v>
      </c>
      <c r="X86">
        <v>20190802</v>
      </c>
      <c r="Y86">
        <v>17.100000000000001</v>
      </c>
      <c r="Z86" s="7">
        <f t="shared" si="3"/>
        <v>427.50000000000006</v>
      </c>
      <c r="AA86">
        <v>419</v>
      </c>
      <c r="AB86" s="6">
        <f t="shared" ref="AB86:AB149" si="5">(Y86/(660*AA86))*(1000000)</f>
        <v>61.835539162508141</v>
      </c>
      <c r="AC86">
        <v>481</v>
      </c>
      <c r="AD86" s="6">
        <f t="shared" si="4"/>
        <v>53.865053865053866</v>
      </c>
      <c r="AE86">
        <v>20190809</v>
      </c>
      <c r="AF86" s="9">
        <v>20000000</v>
      </c>
      <c r="AG86" t="s">
        <v>68</v>
      </c>
      <c r="AH86">
        <v>150</v>
      </c>
      <c r="AI86">
        <v>20190822</v>
      </c>
      <c r="AJ86" t="s">
        <v>232</v>
      </c>
      <c r="AK86">
        <v>2</v>
      </c>
      <c r="AL86" s="10">
        <v>27911565</v>
      </c>
      <c r="AM86">
        <v>0.95</v>
      </c>
      <c r="AN86">
        <v>97.21</v>
      </c>
      <c r="AO86">
        <v>2.79</v>
      </c>
      <c r="AP86" s="10">
        <v>8429</v>
      </c>
      <c r="AQ86">
        <v>100</v>
      </c>
      <c r="AR86">
        <v>91</v>
      </c>
      <c r="AS86">
        <v>35.42</v>
      </c>
    </row>
    <row r="87" spans="1:45" x14ac:dyDescent="0.2">
      <c r="A87" t="s">
        <v>283</v>
      </c>
      <c r="B87">
        <v>20190802</v>
      </c>
      <c r="C87" t="s">
        <v>160</v>
      </c>
      <c r="D87" t="s">
        <v>225</v>
      </c>
      <c r="E87" t="s">
        <v>226</v>
      </c>
      <c r="F87" t="s">
        <v>58</v>
      </c>
      <c r="H87" t="s">
        <v>162</v>
      </c>
      <c r="I87" t="s">
        <v>284</v>
      </c>
      <c r="J87">
        <v>12</v>
      </c>
      <c r="K87" t="s">
        <v>229</v>
      </c>
      <c r="L87" t="s">
        <v>230</v>
      </c>
      <c r="M87" t="s">
        <v>231</v>
      </c>
      <c r="N87">
        <v>81.599999999999994</v>
      </c>
      <c r="O87" t="s">
        <v>67</v>
      </c>
      <c r="P87" t="s">
        <v>105</v>
      </c>
      <c r="Q87" t="s">
        <v>132</v>
      </c>
      <c r="R87" t="str">
        <f>VLOOKUP(Q87,Adapters!A$3:C$99,3,FALSE)</f>
        <v>GAATTCGT</v>
      </c>
      <c r="S87" t="str">
        <f>VLOOKUP(Q87,Adapters!A$3:C$99,2,FALSE)</f>
        <v>CAGGACGT</v>
      </c>
      <c r="T87" t="s">
        <v>67</v>
      </c>
      <c r="U87">
        <v>15</v>
      </c>
      <c r="V87">
        <v>0.8</v>
      </c>
      <c r="W87">
        <v>25</v>
      </c>
      <c r="X87">
        <v>20190802</v>
      </c>
      <c r="Y87">
        <v>3.16</v>
      </c>
      <c r="Z87" s="7">
        <f t="shared" si="3"/>
        <v>79</v>
      </c>
      <c r="AA87">
        <v>362</v>
      </c>
      <c r="AB87" s="6">
        <f t="shared" si="5"/>
        <v>13.226184496902729</v>
      </c>
      <c r="AC87">
        <v>431</v>
      </c>
      <c r="AD87" s="6">
        <f t="shared" si="4"/>
        <v>11.10876748927793</v>
      </c>
      <c r="AE87">
        <v>20190809</v>
      </c>
      <c r="AF87" s="9">
        <v>20000000</v>
      </c>
      <c r="AG87" t="s">
        <v>68</v>
      </c>
      <c r="AH87">
        <v>150</v>
      </c>
      <c r="AI87">
        <v>20190822</v>
      </c>
      <c r="AJ87" t="s">
        <v>232</v>
      </c>
      <c r="AK87">
        <v>2</v>
      </c>
      <c r="AL87" s="10">
        <v>29228138</v>
      </c>
      <c r="AM87">
        <v>1</v>
      </c>
      <c r="AN87">
        <v>97.04</v>
      </c>
      <c r="AO87">
        <v>2.96</v>
      </c>
      <c r="AP87" s="10">
        <v>8827</v>
      </c>
      <c r="AQ87">
        <v>100</v>
      </c>
      <c r="AR87">
        <v>90.98</v>
      </c>
      <c r="AS87">
        <v>35.4</v>
      </c>
    </row>
    <row r="88" spans="1:45" x14ac:dyDescent="0.2">
      <c r="A88" t="s">
        <v>285</v>
      </c>
      <c r="B88">
        <v>20190802</v>
      </c>
      <c r="C88" t="s">
        <v>160</v>
      </c>
      <c r="D88" t="s">
        <v>225</v>
      </c>
      <c r="E88" t="s">
        <v>226</v>
      </c>
      <c r="F88" t="s">
        <v>58</v>
      </c>
      <c r="H88" t="s">
        <v>162</v>
      </c>
      <c r="I88" t="s">
        <v>286</v>
      </c>
      <c r="J88">
        <v>12</v>
      </c>
      <c r="K88" t="s">
        <v>229</v>
      </c>
      <c r="L88" t="s">
        <v>230</v>
      </c>
      <c r="M88" t="s">
        <v>231</v>
      </c>
      <c r="N88">
        <v>48</v>
      </c>
      <c r="O88" t="s">
        <v>67</v>
      </c>
      <c r="P88" t="s">
        <v>208</v>
      </c>
      <c r="Q88" t="s">
        <v>135</v>
      </c>
      <c r="R88" t="str">
        <f>VLOOKUP(Q88,Adapters!A$3:C$99,3,FALSE)</f>
        <v>GAATTCGT</v>
      </c>
      <c r="S88" t="str">
        <f>VLOOKUP(Q88,Adapters!A$3:C$99,2,FALSE)</f>
        <v>GTACTGAC</v>
      </c>
      <c r="T88" t="s">
        <v>67</v>
      </c>
      <c r="U88">
        <v>15</v>
      </c>
      <c r="V88">
        <v>0.8</v>
      </c>
      <c r="W88">
        <v>25</v>
      </c>
      <c r="X88">
        <v>20190802</v>
      </c>
      <c r="Y88">
        <v>21.6</v>
      </c>
      <c r="Z88" s="7">
        <f t="shared" si="3"/>
        <v>540</v>
      </c>
      <c r="AA88">
        <v>381</v>
      </c>
      <c r="AB88" s="6">
        <f t="shared" si="5"/>
        <v>85.898353614889047</v>
      </c>
      <c r="AC88">
        <v>460</v>
      </c>
      <c r="AD88" s="6">
        <f t="shared" si="4"/>
        <v>71.146245059288546</v>
      </c>
      <c r="AE88">
        <v>20190809</v>
      </c>
      <c r="AF88" s="9">
        <v>20000000</v>
      </c>
      <c r="AG88" t="s">
        <v>68</v>
      </c>
      <c r="AH88">
        <v>150</v>
      </c>
      <c r="AI88">
        <v>20190822</v>
      </c>
      <c r="AJ88" t="s">
        <v>232</v>
      </c>
      <c r="AK88">
        <v>2</v>
      </c>
      <c r="AL88" s="10">
        <v>25868517</v>
      </c>
      <c r="AM88">
        <v>0.88</v>
      </c>
      <c r="AN88">
        <v>96.41</v>
      </c>
      <c r="AO88">
        <v>3.59</v>
      </c>
      <c r="AP88" s="10">
        <v>7812</v>
      </c>
      <c r="AQ88">
        <v>100</v>
      </c>
      <c r="AR88">
        <v>91.3</v>
      </c>
      <c r="AS88">
        <v>35.479999999999997</v>
      </c>
    </row>
    <row r="89" spans="1:45" x14ac:dyDescent="0.2">
      <c r="A89" t="s">
        <v>287</v>
      </c>
      <c r="B89">
        <v>20190806</v>
      </c>
      <c r="C89" t="s">
        <v>160</v>
      </c>
      <c r="D89" t="s">
        <v>225</v>
      </c>
      <c r="E89" t="s">
        <v>226</v>
      </c>
      <c r="F89" t="s">
        <v>58</v>
      </c>
      <c r="H89" t="s">
        <v>249</v>
      </c>
      <c r="I89" t="s">
        <v>288</v>
      </c>
      <c r="J89">
        <v>12</v>
      </c>
      <c r="K89" t="s">
        <v>229</v>
      </c>
      <c r="L89" t="s">
        <v>230</v>
      </c>
      <c r="M89" t="s">
        <v>231</v>
      </c>
      <c r="N89">
        <v>92</v>
      </c>
      <c r="O89" t="s">
        <v>67</v>
      </c>
      <c r="P89" t="s">
        <v>142</v>
      </c>
      <c r="Q89" t="s">
        <v>66</v>
      </c>
      <c r="R89" t="str">
        <f>VLOOKUP(Q89,Adapters!A$3:C$99,3,FALSE)</f>
        <v>CTGAAGCT</v>
      </c>
      <c r="S89" t="str">
        <f>VLOOKUP(Q89,Adapters!A$3:C$99,2,FALSE)</f>
        <v>TATAGCCT</v>
      </c>
      <c r="T89" t="s">
        <v>67</v>
      </c>
      <c r="U89">
        <v>15</v>
      </c>
      <c r="V89">
        <v>0.8</v>
      </c>
      <c r="W89">
        <v>25</v>
      </c>
      <c r="X89">
        <v>20190807</v>
      </c>
      <c r="Y89">
        <v>48.8</v>
      </c>
      <c r="Z89" s="7">
        <f t="shared" si="3"/>
        <v>1220</v>
      </c>
      <c r="AA89">
        <v>417</v>
      </c>
      <c r="AB89" s="6">
        <f t="shared" si="5"/>
        <v>177.31269529830681</v>
      </c>
      <c r="AC89">
        <v>478</v>
      </c>
      <c r="AD89" s="6">
        <f t="shared" si="4"/>
        <v>154.68492455940154</v>
      </c>
      <c r="AE89">
        <v>20190809</v>
      </c>
      <c r="AF89" s="9">
        <v>20000000</v>
      </c>
      <c r="AG89" t="s">
        <v>68</v>
      </c>
      <c r="AH89">
        <v>150</v>
      </c>
      <c r="AI89">
        <v>20190822</v>
      </c>
      <c r="AJ89" t="s">
        <v>232</v>
      </c>
      <c r="AK89">
        <v>2</v>
      </c>
      <c r="AL89" s="10">
        <v>46832403</v>
      </c>
      <c r="AM89">
        <v>1.6</v>
      </c>
      <c r="AN89">
        <v>97.56</v>
      </c>
      <c r="AO89">
        <v>2.44</v>
      </c>
      <c r="AP89" s="10">
        <v>14143</v>
      </c>
      <c r="AQ89">
        <v>100</v>
      </c>
      <c r="AR89">
        <v>90.6</v>
      </c>
      <c r="AS89">
        <v>35.340000000000003</v>
      </c>
    </row>
    <row r="90" spans="1:45" x14ac:dyDescent="0.2">
      <c r="A90" t="s">
        <v>289</v>
      </c>
      <c r="B90">
        <v>20190806</v>
      </c>
      <c r="C90" t="s">
        <v>160</v>
      </c>
      <c r="D90" t="s">
        <v>225</v>
      </c>
      <c r="E90" t="s">
        <v>226</v>
      </c>
      <c r="F90" t="s">
        <v>58</v>
      </c>
      <c r="H90" t="s">
        <v>249</v>
      </c>
      <c r="I90" t="s">
        <v>290</v>
      </c>
      <c r="J90">
        <v>12</v>
      </c>
      <c r="K90" t="s">
        <v>229</v>
      </c>
      <c r="L90" t="s">
        <v>230</v>
      </c>
      <c r="M90" t="s">
        <v>231</v>
      </c>
      <c r="N90">
        <v>88</v>
      </c>
      <c r="O90" t="s">
        <v>67</v>
      </c>
      <c r="P90" t="s">
        <v>235</v>
      </c>
      <c r="Q90" t="s">
        <v>73</v>
      </c>
      <c r="R90" t="str">
        <f>VLOOKUP(Q90,Adapters!A$3:C$99,3,FALSE)</f>
        <v>CTGAAGCT</v>
      </c>
      <c r="S90" t="str">
        <f>VLOOKUP(Q90,Adapters!A$3:C$99,2,FALSE)</f>
        <v>ATAGAGGC</v>
      </c>
      <c r="T90" t="s">
        <v>67</v>
      </c>
      <c r="U90">
        <v>15</v>
      </c>
      <c r="V90">
        <v>0.8</v>
      </c>
      <c r="W90">
        <v>25</v>
      </c>
      <c r="X90">
        <v>20190807</v>
      </c>
      <c r="Y90">
        <v>38</v>
      </c>
      <c r="Z90" s="7">
        <f t="shared" si="3"/>
        <v>950</v>
      </c>
      <c r="AA90">
        <v>434</v>
      </c>
      <c r="AB90" s="6">
        <f t="shared" si="5"/>
        <v>132.66303588884233</v>
      </c>
      <c r="AC90">
        <v>496</v>
      </c>
      <c r="AD90" s="6">
        <f t="shared" si="4"/>
        <v>116.08015640273705</v>
      </c>
      <c r="AE90">
        <v>20190809</v>
      </c>
      <c r="AF90" s="9">
        <v>20000000</v>
      </c>
      <c r="AG90" t="s">
        <v>68</v>
      </c>
      <c r="AH90">
        <v>150</v>
      </c>
      <c r="AI90">
        <v>20190822</v>
      </c>
      <c r="AJ90" t="s">
        <v>232</v>
      </c>
      <c r="AK90">
        <v>2</v>
      </c>
      <c r="AL90" s="10">
        <v>52956675</v>
      </c>
      <c r="AM90">
        <v>1.81</v>
      </c>
      <c r="AN90">
        <v>96.77</v>
      </c>
      <c r="AO90">
        <v>3.23</v>
      </c>
      <c r="AP90" s="10">
        <v>15993</v>
      </c>
      <c r="AQ90">
        <v>100</v>
      </c>
      <c r="AR90">
        <v>90.86</v>
      </c>
      <c r="AS90">
        <v>35.4</v>
      </c>
    </row>
    <row r="91" spans="1:45" x14ac:dyDescent="0.2">
      <c r="A91" t="s">
        <v>291</v>
      </c>
      <c r="B91">
        <v>20190806</v>
      </c>
      <c r="C91" t="s">
        <v>160</v>
      </c>
      <c r="D91" t="s">
        <v>225</v>
      </c>
      <c r="E91" t="s">
        <v>226</v>
      </c>
      <c r="F91" t="s">
        <v>58</v>
      </c>
      <c r="H91" t="s">
        <v>249</v>
      </c>
      <c r="I91" t="s">
        <v>292</v>
      </c>
      <c r="J91">
        <v>12</v>
      </c>
      <c r="K91" t="s">
        <v>229</v>
      </c>
      <c r="L91" t="s">
        <v>230</v>
      </c>
      <c r="M91" t="s">
        <v>231</v>
      </c>
      <c r="N91">
        <v>70.400000000000006</v>
      </c>
      <c r="O91" t="s">
        <v>67</v>
      </c>
      <c r="P91" t="s">
        <v>238</v>
      </c>
      <c r="Q91" t="s">
        <v>77</v>
      </c>
      <c r="R91" t="str">
        <f>VLOOKUP(Q91,Adapters!A$3:C$99,3,FALSE)</f>
        <v>CTGAAGCT</v>
      </c>
      <c r="S91" t="str">
        <f>VLOOKUP(Q91,Adapters!A$3:C$99,2,FALSE)</f>
        <v>CCTATCCT</v>
      </c>
      <c r="T91" t="s">
        <v>67</v>
      </c>
      <c r="U91">
        <v>15</v>
      </c>
      <c r="V91">
        <v>0.8</v>
      </c>
      <c r="W91">
        <v>25</v>
      </c>
      <c r="X91">
        <v>20190807</v>
      </c>
      <c r="Y91">
        <v>46.4</v>
      </c>
      <c r="Z91" s="7">
        <f t="shared" si="3"/>
        <v>1160</v>
      </c>
      <c r="AA91">
        <v>429</v>
      </c>
      <c r="AB91" s="6">
        <f t="shared" si="5"/>
        <v>163.87652751289116</v>
      </c>
      <c r="AC91">
        <v>500</v>
      </c>
      <c r="AD91" s="6">
        <f t="shared" si="4"/>
        <v>140.60606060606059</v>
      </c>
      <c r="AE91">
        <v>20190809</v>
      </c>
      <c r="AF91" s="9">
        <v>20000000</v>
      </c>
      <c r="AG91" t="s">
        <v>68</v>
      </c>
      <c r="AH91">
        <v>150</v>
      </c>
      <c r="AI91">
        <v>20190822</v>
      </c>
      <c r="AJ91" t="s">
        <v>232</v>
      </c>
      <c r="AK91">
        <v>2</v>
      </c>
      <c r="AL91" s="10">
        <v>44902231</v>
      </c>
      <c r="AM91">
        <v>1.53</v>
      </c>
      <c r="AN91">
        <v>96.47</v>
      </c>
      <c r="AO91">
        <v>3.53</v>
      </c>
      <c r="AP91" s="10">
        <v>13560</v>
      </c>
      <c r="AQ91">
        <v>100</v>
      </c>
      <c r="AR91">
        <v>90.96</v>
      </c>
      <c r="AS91">
        <v>35.42</v>
      </c>
    </row>
    <row r="92" spans="1:45" x14ac:dyDescent="0.2">
      <c r="A92" t="s">
        <v>293</v>
      </c>
      <c r="B92">
        <v>20190806</v>
      </c>
      <c r="C92" t="s">
        <v>160</v>
      </c>
      <c r="D92" t="s">
        <v>225</v>
      </c>
      <c r="E92" t="s">
        <v>226</v>
      </c>
      <c r="F92" t="s">
        <v>58</v>
      </c>
      <c r="H92" t="s">
        <v>227</v>
      </c>
      <c r="I92" t="s">
        <v>294</v>
      </c>
      <c r="J92">
        <v>24</v>
      </c>
      <c r="K92" t="s">
        <v>229</v>
      </c>
      <c r="L92" t="s">
        <v>230</v>
      </c>
      <c r="M92" t="s">
        <v>231</v>
      </c>
      <c r="N92">
        <v>88.8</v>
      </c>
      <c r="O92" t="s">
        <v>67</v>
      </c>
      <c r="P92" t="s">
        <v>241</v>
      </c>
      <c r="Q92" t="s">
        <v>81</v>
      </c>
      <c r="R92" t="str">
        <f>VLOOKUP(Q92,Adapters!A$3:C$99,3,FALSE)</f>
        <v>CTGAAGCT</v>
      </c>
      <c r="S92" t="str">
        <f>VLOOKUP(Q92,Adapters!A$3:C$99,2,FALSE)</f>
        <v>GGCTCTGA</v>
      </c>
      <c r="T92" t="s">
        <v>67</v>
      </c>
      <c r="U92">
        <v>15</v>
      </c>
      <c r="V92">
        <v>0.8</v>
      </c>
      <c r="W92">
        <v>25</v>
      </c>
      <c r="X92">
        <v>20190807</v>
      </c>
      <c r="Y92">
        <v>32.4</v>
      </c>
      <c r="Z92" s="7">
        <f t="shared" si="3"/>
        <v>810</v>
      </c>
      <c r="AA92">
        <v>418</v>
      </c>
      <c r="AB92" s="6">
        <f t="shared" si="5"/>
        <v>117.442366246194</v>
      </c>
      <c r="AC92">
        <v>482</v>
      </c>
      <c r="AD92" s="6">
        <f t="shared" si="4"/>
        <v>101.84835910976989</v>
      </c>
      <c r="AE92">
        <v>20190809</v>
      </c>
      <c r="AF92" s="9">
        <v>20000000</v>
      </c>
      <c r="AG92" t="s">
        <v>68</v>
      </c>
      <c r="AH92">
        <v>150</v>
      </c>
      <c r="AI92">
        <v>20190822</v>
      </c>
      <c r="AJ92" t="s">
        <v>232</v>
      </c>
      <c r="AK92">
        <v>2</v>
      </c>
      <c r="AL92" s="10">
        <v>42860765</v>
      </c>
      <c r="AM92">
        <v>1.46</v>
      </c>
      <c r="AN92">
        <v>96.62</v>
      </c>
      <c r="AO92">
        <v>3.38</v>
      </c>
      <c r="AP92" s="10">
        <v>12944</v>
      </c>
      <c r="AQ92">
        <v>100</v>
      </c>
      <c r="AR92">
        <v>91.03</v>
      </c>
      <c r="AS92">
        <v>35.44</v>
      </c>
    </row>
    <row r="93" spans="1:45" x14ac:dyDescent="0.2">
      <c r="A93" t="s">
        <v>295</v>
      </c>
      <c r="B93">
        <v>20190806</v>
      </c>
      <c r="C93" t="s">
        <v>160</v>
      </c>
      <c r="D93" t="s">
        <v>225</v>
      </c>
      <c r="E93" t="s">
        <v>226</v>
      </c>
      <c r="F93" t="s">
        <v>58</v>
      </c>
      <c r="H93" t="s">
        <v>227</v>
      </c>
      <c r="I93" t="s">
        <v>296</v>
      </c>
      <c r="J93">
        <v>24</v>
      </c>
      <c r="K93" t="s">
        <v>229</v>
      </c>
      <c r="L93" t="s">
        <v>230</v>
      </c>
      <c r="M93" t="s">
        <v>231</v>
      </c>
      <c r="N93">
        <v>71.2</v>
      </c>
      <c r="O93" t="s">
        <v>67</v>
      </c>
      <c r="P93" t="s">
        <v>244</v>
      </c>
      <c r="Q93" t="s">
        <v>85</v>
      </c>
      <c r="R93" t="str">
        <f>VLOOKUP(Q93,Adapters!A$3:C$99,3,FALSE)</f>
        <v>CTGAAGCT</v>
      </c>
      <c r="S93" t="str">
        <f>VLOOKUP(Q93,Adapters!A$3:C$99,2,FALSE)</f>
        <v>AGGCGAAG</v>
      </c>
      <c r="T93" t="s">
        <v>67</v>
      </c>
      <c r="U93">
        <v>15</v>
      </c>
      <c r="V93">
        <v>0.8</v>
      </c>
      <c r="W93">
        <v>25</v>
      </c>
      <c r="X93">
        <v>20190807</v>
      </c>
      <c r="Y93">
        <v>10.6</v>
      </c>
      <c r="Z93" s="7">
        <f t="shared" si="3"/>
        <v>265</v>
      </c>
      <c r="AA93">
        <v>424</v>
      </c>
      <c r="AB93" s="6">
        <f t="shared" si="5"/>
        <v>37.878787878787875</v>
      </c>
      <c r="AC93">
        <v>487</v>
      </c>
      <c r="AD93" s="6">
        <f t="shared" si="4"/>
        <v>32.978657208636676</v>
      </c>
      <c r="AE93">
        <v>20190809</v>
      </c>
      <c r="AF93" s="9">
        <v>20000000</v>
      </c>
      <c r="AG93" t="s">
        <v>68</v>
      </c>
      <c r="AH93">
        <v>150</v>
      </c>
      <c r="AI93">
        <v>20190822</v>
      </c>
      <c r="AJ93" t="s">
        <v>232</v>
      </c>
      <c r="AK93">
        <v>2</v>
      </c>
      <c r="AL93" s="10">
        <v>43279147</v>
      </c>
      <c r="AM93">
        <v>1.48</v>
      </c>
      <c r="AN93">
        <v>96.48</v>
      </c>
      <c r="AO93">
        <v>3.52</v>
      </c>
      <c r="AP93" s="10">
        <v>13070</v>
      </c>
      <c r="AQ93">
        <v>100</v>
      </c>
      <c r="AR93">
        <v>91.14</v>
      </c>
      <c r="AS93">
        <v>35.450000000000003</v>
      </c>
    </row>
    <row r="94" spans="1:45" x14ac:dyDescent="0.2">
      <c r="A94" t="s">
        <v>297</v>
      </c>
      <c r="B94">
        <v>20190806</v>
      </c>
      <c r="C94" t="s">
        <v>160</v>
      </c>
      <c r="D94" t="s">
        <v>225</v>
      </c>
      <c r="E94" t="s">
        <v>226</v>
      </c>
      <c r="F94" t="s">
        <v>58</v>
      </c>
      <c r="H94" t="s">
        <v>227</v>
      </c>
      <c r="I94" t="s">
        <v>298</v>
      </c>
      <c r="J94">
        <v>24</v>
      </c>
      <c r="K94" t="s">
        <v>229</v>
      </c>
      <c r="L94" t="s">
        <v>230</v>
      </c>
      <c r="M94" t="s">
        <v>231</v>
      </c>
      <c r="N94">
        <v>59.2</v>
      </c>
      <c r="O94" t="s">
        <v>67</v>
      </c>
      <c r="P94" t="s">
        <v>247</v>
      </c>
      <c r="Q94" t="s">
        <v>88</v>
      </c>
      <c r="R94" t="str">
        <f>VLOOKUP(Q94,Adapters!A$3:C$99,3,FALSE)</f>
        <v>CTGAAGCT</v>
      </c>
      <c r="S94" t="str">
        <f>VLOOKUP(Q94,Adapters!A$3:C$99,2,FALSE)</f>
        <v>TAATCTTA</v>
      </c>
      <c r="T94" t="s">
        <v>67</v>
      </c>
      <c r="U94">
        <v>15</v>
      </c>
      <c r="V94">
        <v>0.8</v>
      </c>
      <c r="W94">
        <v>25</v>
      </c>
      <c r="X94">
        <v>20190807</v>
      </c>
      <c r="Y94">
        <v>17</v>
      </c>
      <c r="Z94" s="7">
        <f t="shared" si="3"/>
        <v>425</v>
      </c>
      <c r="AA94">
        <v>433</v>
      </c>
      <c r="AB94" s="6">
        <f t="shared" si="5"/>
        <v>59.486318146826235</v>
      </c>
      <c r="AC94">
        <v>482</v>
      </c>
      <c r="AD94" s="6">
        <f t="shared" si="4"/>
        <v>53.438953853891618</v>
      </c>
      <c r="AE94">
        <v>20190809</v>
      </c>
      <c r="AF94" s="9">
        <v>20000000</v>
      </c>
      <c r="AG94" t="s">
        <v>68</v>
      </c>
      <c r="AH94">
        <v>150</v>
      </c>
      <c r="AI94">
        <v>20190822</v>
      </c>
      <c r="AJ94" t="s">
        <v>232</v>
      </c>
      <c r="AK94">
        <v>2</v>
      </c>
      <c r="AL94" s="10">
        <v>43460600</v>
      </c>
      <c r="AM94">
        <v>1.48</v>
      </c>
      <c r="AN94">
        <v>97.49</v>
      </c>
      <c r="AO94">
        <v>2.5099999999999998</v>
      </c>
      <c r="AP94" s="10">
        <v>13125</v>
      </c>
      <c r="AQ94">
        <v>100</v>
      </c>
      <c r="AR94">
        <v>90.79</v>
      </c>
      <c r="AS94">
        <v>35.380000000000003</v>
      </c>
    </row>
    <row r="95" spans="1:45" x14ac:dyDescent="0.2">
      <c r="A95" t="s">
        <v>299</v>
      </c>
      <c r="B95">
        <v>20190806</v>
      </c>
      <c r="C95" t="s">
        <v>160</v>
      </c>
      <c r="D95" t="s">
        <v>225</v>
      </c>
      <c r="E95" t="s">
        <v>226</v>
      </c>
      <c r="F95" t="s">
        <v>58</v>
      </c>
      <c r="H95" t="s">
        <v>162</v>
      </c>
      <c r="I95" t="s">
        <v>300</v>
      </c>
      <c r="J95">
        <v>24</v>
      </c>
      <c r="K95" t="s">
        <v>229</v>
      </c>
      <c r="L95" t="s">
        <v>230</v>
      </c>
      <c r="M95" t="s">
        <v>231</v>
      </c>
      <c r="N95">
        <v>79.2</v>
      </c>
      <c r="O95" t="s">
        <v>67</v>
      </c>
      <c r="P95" t="s">
        <v>251</v>
      </c>
      <c r="Q95" t="s">
        <v>301</v>
      </c>
      <c r="R95" t="str">
        <f>VLOOKUP(Q95,Adapters!A$3:C$99,3,FALSE)</f>
        <v>CTGAAGCT</v>
      </c>
      <c r="S95" t="str">
        <f>VLOOKUP(Q95,Adapters!A$3:C$99,2,FALSE)</f>
        <v>CAGGACGT</v>
      </c>
      <c r="T95" t="s">
        <v>67</v>
      </c>
      <c r="U95">
        <v>15</v>
      </c>
      <c r="V95">
        <v>0.8</v>
      </c>
      <c r="W95">
        <v>25</v>
      </c>
      <c r="X95">
        <v>20190807</v>
      </c>
      <c r="Y95">
        <v>15.4</v>
      </c>
      <c r="Z95" s="7">
        <f t="shared" si="3"/>
        <v>385</v>
      </c>
      <c r="AA95">
        <v>418</v>
      </c>
      <c r="AB95" s="6">
        <f t="shared" si="5"/>
        <v>55.821371610845297</v>
      </c>
      <c r="AC95">
        <v>478</v>
      </c>
      <c r="AD95" s="6">
        <f t="shared" si="4"/>
        <v>48.814504881450489</v>
      </c>
      <c r="AE95">
        <v>20190809</v>
      </c>
      <c r="AF95" s="9">
        <v>20000000</v>
      </c>
      <c r="AG95" t="s">
        <v>68</v>
      </c>
      <c r="AH95">
        <v>150</v>
      </c>
      <c r="AI95">
        <v>20190822</v>
      </c>
      <c r="AJ95" t="s">
        <v>232</v>
      </c>
      <c r="AK95">
        <v>2</v>
      </c>
      <c r="AL95" s="10">
        <v>40751194</v>
      </c>
      <c r="AM95">
        <v>1.39</v>
      </c>
      <c r="AN95">
        <v>97.16</v>
      </c>
      <c r="AO95">
        <v>2.84</v>
      </c>
      <c r="AP95" s="10">
        <v>12307</v>
      </c>
      <c r="AQ95">
        <v>100</v>
      </c>
      <c r="AR95">
        <v>90.88</v>
      </c>
      <c r="AS95">
        <v>35.39</v>
      </c>
    </row>
    <row r="96" spans="1:45" x14ac:dyDescent="0.2">
      <c r="A96" t="s">
        <v>302</v>
      </c>
      <c r="B96">
        <v>20190806</v>
      </c>
      <c r="C96" t="s">
        <v>160</v>
      </c>
      <c r="D96" t="s">
        <v>225</v>
      </c>
      <c r="E96" t="s">
        <v>226</v>
      </c>
      <c r="F96" t="s">
        <v>58</v>
      </c>
      <c r="H96" t="s">
        <v>162</v>
      </c>
      <c r="I96" t="s">
        <v>303</v>
      </c>
      <c r="J96">
        <v>24</v>
      </c>
      <c r="K96" t="s">
        <v>229</v>
      </c>
      <c r="L96" t="s">
        <v>230</v>
      </c>
      <c r="M96" t="s">
        <v>231</v>
      </c>
      <c r="N96">
        <v>84</v>
      </c>
      <c r="O96" t="s">
        <v>67</v>
      </c>
      <c r="P96" t="s">
        <v>254</v>
      </c>
      <c r="Q96" t="s">
        <v>304</v>
      </c>
      <c r="R96" t="str">
        <f>VLOOKUP(Q96,Adapters!A$3:C$99,3,FALSE)</f>
        <v>CTGAAGCT</v>
      </c>
      <c r="S96" t="str">
        <f>VLOOKUP(Q96,Adapters!A$3:C$99,2,FALSE)</f>
        <v>GTACTGAC</v>
      </c>
      <c r="T96" t="s">
        <v>67</v>
      </c>
      <c r="U96">
        <v>15</v>
      </c>
      <c r="V96">
        <v>0.8</v>
      </c>
      <c r="W96">
        <v>25</v>
      </c>
      <c r="X96">
        <v>20190807</v>
      </c>
      <c r="Y96">
        <v>35.799999999999997</v>
      </c>
      <c r="Z96" s="7">
        <f t="shared" si="3"/>
        <v>894.99999999999989</v>
      </c>
      <c r="AA96">
        <v>432</v>
      </c>
      <c r="AB96" s="6">
        <f t="shared" si="5"/>
        <v>125.56116722783388</v>
      </c>
      <c r="AC96">
        <v>482</v>
      </c>
      <c r="AD96" s="6">
        <f t="shared" si="4"/>
        <v>112.53614988054821</v>
      </c>
      <c r="AE96">
        <v>20190809</v>
      </c>
      <c r="AF96" s="9">
        <v>20000000</v>
      </c>
      <c r="AG96" t="s">
        <v>68</v>
      </c>
      <c r="AH96">
        <v>150</v>
      </c>
      <c r="AI96">
        <v>20190822</v>
      </c>
      <c r="AJ96" t="s">
        <v>232</v>
      </c>
      <c r="AK96">
        <v>2</v>
      </c>
      <c r="AL96" s="10">
        <v>42446451</v>
      </c>
      <c r="AM96">
        <v>1.45</v>
      </c>
      <c r="AN96">
        <v>96.18</v>
      </c>
      <c r="AO96">
        <v>3.82</v>
      </c>
      <c r="AP96" s="10">
        <v>12819</v>
      </c>
      <c r="AQ96">
        <v>100</v>
      </c>
      <c r="AR96">
        <v>90.86</v>
      </c>
      <c r="AS96">
        <v>35.4</v>
      </c>
    </row>
    <row r="97" spans="1:45" x14ac:dyDescent="0.2">
      <c r="A97" t="s">
        <v>305</v>
      </c>
      <c r="B97">
        <v>20190806</v>
      </c>
      <c r="C97" t="s">
        <v>160</v>
      </c>
      <c r="D97" t="s">
        <v>225</v>
      </c>
      <c r="E97" t="s">
        <v>226</v>
      </c>
      <c r="F97" t="s">
        <v>58</v>
      </c>
      <c r="H97" t="s">
        <v>162</v>
      </c>
      <c r="I97" t="s">
        <v>306</v>
      </c>
      <c r="J97">
        <v>24</v>
      </c>
      <c r="K97" t="s">
        <v>229</v>
      </c>
      <c r="L97" t="s">
        <v>230</v>
      </c>
      <c r="M97" t="s">
        <v>231</v>
      </c>
      <c r="N97">
        <v>68.8</v>
      </c>
      <c r="O97" t="s">
        <v>67</v>
      </c>
      <c r="P97" t="s">
        <v>150</v>
      </c>
      <c r="Q97" t="s">
        <v>91</v>
      </c>
      <c r="R97" t="str">
        <f>VLOOKUP(Q97,Adapters!A$3:C$99,3,FALSE)</f>
        <v>TAATGCGC</v>
      </c>
      <c r="S97" t="str">
        <f>VLOOKUP(Q97,Adapters!A$3:C$99,2,FALSE)</f>
        <v>TATAGCCT</v>
      </c>
      <c r="T97" t="s">
        <v>67</v>
      </c>
      <c r="U97">
        <v>15</v>
      </c>
      <c r="V97">
        <v>0.8</v>
      </c>
      <c r="W97">
        <v>25</v>
      </c>
      <c r="X97">
        <v>20190807</v>
      </c>
      <c r="Y97">
        <v>11.5</v>
      </c>
      <c r="Z97" s="7">
        <f t="shared" si="3"/>
        <v>287.5</v>
      </c>
      <c r="AA97">
        <v>414</v>
      </c>
      <c r="AB97" s="6">
        <f t="shared" si="5"/>
        <v>42.08754208754209</v>
      </c>
      <c r="AC97">
        <v>484</v>
      </c>
      <c r="AD97" s="6">
        <f t="shared" si="4"/>
        <v>36.000500876533934</v>
      </c>
      <c r="AE97">
        <v>20190809</v>
      </c>
      <c r="AF97" s="9">
        <v>20000000</v>
      </c>
      <c r="AG97" t="s">
        <v>68</v>
      </c>
      <c r="AH97">
        <v>150</v>
      </c>
      <c r="AI97">
        <v>20190822</v>
      </c>
      <c r="AJ97" t="s">
        <v>232</v>
      </c>
      <c r="AK97">
        <v>2</v>
      </c>
      <c r="AL97" s="10">
        <v>37543319</v>
      </c>
      <c r="AM97">
        <v>1.28</v>
      </c>
      <c r="AN97">
        <v>96.8</v>
      </c>
      <c r="AO97">
        <v>3.2</v>
      </c>
      <c r="AP97" s="10">
        <v>11338</v>
      </c>
      <c r="AQ97">
        <v>100</v>
      </c>
      <c r="AR97">
        <v>90.58</v>
      </c>
      <c r="AS97">
        <v>35.33</v>
      </c>
    </row>
    <row r="98" spans="1:45" x14ac:dyDescent="0.2">
      <c r="A98" t="s">
        <v>307</v>
      </c>
      <c r="B98">
        <v>20190806</v>
      </c>
      <c r="C98" t="s">
        <v>160</v>
      </c>
      <c r="D98" t="s">
        <v>225</v>
      </c>
      <c r="E98" t="s">
        <v>226</v>
      </c>
      <c r="F98" t="s">
        <v>58</v>
      </c>
      <c r="H98" t="s">
        <v>249</v>
      </c>
      <c r="I98" t="s">
        <v>308</v>
      </c>
      <c r="J98">
        <v>24</v>
      </c>
      <c r="K98" t="s">
        <v>229</v>
      </c>
      <c r="L98" t="s">
        <v>230</v>
      </c>
      <c r="M98" t="s">
        <v>231</v>
      </c>
      <c r="N98">
        <v>69.599999999999994</v>
      </c>
      <c r="O98" t="s">
        <v>67</v>
      </c>
      <c r="P98" t="s">
        <v>65</v>
      </c>
      <c r="Q98" t="s">
        <v>94</v>
      </c>
      <c r="R98" t="str">
        <f>VLOOKUP(Q98,Adapters!A$3:C$99,3,FALSE)</f>
        <v>TAATGCGC</v>
      </c>
      <c r="S98" t="str">
        <f>VLOOKUP(Q98,Adapters!A$3:C$99,2,FALSE)</f>
        <v>ATAGAGGC</v>
      </c>
      <c r="T98" t="s">
        <v>67</v>
      </c>
      <c r="U98">
        <v>15</v>
      </c>
      <c r="V98">
        <v>0.8</v>
      </c>
      <c r="W98">
        <v>25</v>
      </c>
      <c r="X98">
        <v>20190807</v>
      </c>
      <c r="Y98">
        <v>13.3</v>
      </c>
      <c r="Z98" s="7">
        <f t="shared" si="3"/>
        <v>332.5</v>
      </c>
      <c r="AA98">
        <v>426</v>
      </c>
      <c r="AB98" s="6">
        <f t="shared" si="5"/>
        <v>47.304026177265619</v>
      </c>
      <c r="AC98">
        <v>487</v>
      </c>
      <c r="AD98" s="6">
        <f t="shared" si="4"/>
        <v>41.378881214610168</v>
      </c>
      <c r="AE98">
        <v>20190809</v>
      </c>
      <c r="AF98" s="9">
        <v>20000000</v>
      </c>
      <c r="AG98" t="s">
        <v>68</v>
      </c>
      <c r="AH98">
        <v>150</v>
      </c>
      <c r="AI98">
        <v>20190822</v>
      </c>
      <c r="AJ98" t="s">
        <v>232</v>
      </c>
      <c r="AK98">
        <v>2</v>
      </c>
      <c r="AL98" s="10">
        <v>41419399</v>
      </c>
      <c r="AM98">
        <v>1.41</v>
      </c>
      <c r="AN98">
        <v>95.46</v>
      </c>
      <c r="AO98">
        <v>4.54</v>
      </c>
      <c r="AP98" s="10">
        <v>12509</v>
      </c>
      <c r="AQ98">
        <v>100</v>
      </c>
      <c r="AR98">
        <v>90.97</v>
      </c>
      <c r="AS98">
        <v>35.43</v>
      </c>
    </row>
    <row r="99" spans="1:45" x14ac:dyDescent="0.2">
      <c r="A99" t="s">
        <v>309</v>
      </c>
      <c r="B99">
        <v>20190806</v>
      </c>
      <c r="C99" t="s">
        <v>160</v>
      </c>
      <c r="D99" t="s">
        <v>225</v>
      </c>
      <c r="E99" t="s">
        <v>226</v>
      </c>
      <c r="F99" t="s">
        <v>58</v>
      </c>
      <c r="H99" t="s">
        <v>249</v>
      </c>
      <c r="I99" t="s">
        <v>310</v>
      </c>
      <c r="J99">
        <v>24</v>
      </c>
      <c r="K99" t="s">
        <v>229</v>
      </c>
      <c r="L99" t="s">
        <v>230</v>
      </c>
      <c r="M99" t="s">
        <v>231</v>
      </c>
      <c r="N99">
        <v>84</v>
      </c>
      <c r="O99" t="s">
        <v>67</v>
      </c>
      <c r="P99" t="s">
        <v>72</v>
      </c>
      <c r="Q99" t="s">
        <v>97</v>
      </c>
      <c r="R99" t="str">
        <f>VLOOKUP(Q99,Adapters!A$3:C$99,3,FALSE)</f>
        <v>TAATGCGC</v>
      </c>
      <c r="S99" t="str">
        <f>VLOOKUP(Q99,Adapters!A$3:C$99,2,FALSE)</f>
        <v>CCTATCCT</v>
      </c>
      <c r="T99" t="s">
        <v>67</v>
      </c>
      <c r="U99">
        <v>15</v>
      </c>
      <c r="V99">
        <v>0.8</v>
      </c>
      <c r="W99">
        <v>25</v>
      </c>
      <c r="X99">
        <v>20190807</v>
      </c>
      <c r="Y99">
        <v>29.6</v>
      </c>
      <c r="Z99" s="7">
        <f t="shared" si="3"/>
        <v>740</v>
      </c>
      <c r="AA99">
        <v>451</v>
      </c>
      <c r="AB99" s="6">
        <f t="shared" si="5"/>
        <v>99.44231673721697</v>
      </c>
      <c r="AC99">
        <v>504</v>
      </c>
      <c r="AD99" s="6">
        <f t="shared" si="4"/>
        <v>88.985088985088993</v>
      </c>
      <c r="AE99">
        <v>20190809</v>
      </c>
      <c r="AF99" s="9">
        <v>20000000</v>
      </c>
      <c r="AG99" t="s">
        <v>68</v>
      </c>
      <c r="AH99">
        <v>150</v>
      </c>
      <c r="AI99">
        <v>20190822</v>
      </c>
      <c r="AJ99" t="s">
        <v>232</v>
      </c>
      <c r="AK99">
        <v>2</v>
      </c>
      <c r="AL99" s="10">
        <v>40391975</v>
      </c>
      <c r="AM99">
        <v>1.38</v>
      </c>
      <c r="AN99">
        <v>95.85</v>
      </c>
      <c r="AO99">
        <v>4.1500000000000004</v>
      </c>
      <c r="AP99" s="10">
        <v>12198</v>
      </c>
      <c r="AQ99">
        <v>100</v>
      </c>
      <c r="AR99">
        <v>90.96</v>
      </c>
      <c r="AS99">
        <v>35.42</v>
      </c>
    </row>
    <row r="100" spans="1:45" x14ac:dyDescent="0.2">
      <c r="A100" t="s">
        <v>311</v>
      </c>
      <c r="B100">
        <v>20190806</v>
      </c>
      <c r="C100" t="s">
        <v>160</v>
      </c>
      <c r="D100" t="s">
        <v>225</v>
      </c>
      <c r="E100" t="s">
        <v>226</v>
      </c>
      <c r="F100" t="s">
        <v>58</v>
      </c>
      <c r="H100" t="s">
        <v>249</v>
      </c>
      <c r="I100" t="s">
        <v>312</v>
      </c>
      <c r="J100">
        <v>24</v>
      </c>
      <c r="K100" t="s">
        <v>229</v>
      </c>
      <c r="L100" t="s">
        <v>230</v>
      </c>
      <c r="M100" t="s">
        <v>231</v>
      </c>
      <c r="N100">
        <v>96</v>
      </c>
      <c r="O100" t="s">
        <v>67</v>
      </c>
      <c r="P100" t="s">
        <v>76</v>
      </c>
      <c r="Q100" t="s">
        <v>100</v>
      </c>
      <c r="R100" t="str">
        <f>VLOOKUP(Q100,Adapters!A$3:C$99,3,FALSE)</f>
        <v>TAATGCGC</v>
      </c>
      <c r="S100" t="str">
        <f>VLOOKUP(Q100,Adapters!A$3:C$99,2,FALSE)</f>
        <v>GGCTCTGA</v>
      </c>
      <c r="T100" t="s">
        <v>67</v>
      </c>
      <c r="U100">
        <v>15</v>
      </c>
      <c r="V100">
        <v>0.8</v>
      </c>
      <c r="W100">
        <v>25</v>
      </c>
      <c r="X100">
        <v>20190807</v>
      </c>
      <c r="Y100">
        <v>31.4</v>
      </c>
      <c r="Z100" s="7">
        <f t="shared" si="3"/>
        <v>785</v>
      </c>
      <c r="AA100">
        <v>434</v>
      </c>
      <c r="AB100" s="6">
        <f t="shared" si="5"/>
        <v>109.62156123446447</v>
      </c>
      <c r="AC100">
        <v>492</v>
      </c>
      <c r="AD100" s="6">
        <f t="shared" si="4"/>
        <v>96.698694259669864</v>
      </c>
      <c r="AE100">
        <v>20190809</v>
      </c>
      <c r="AF100" s="9">
        <v>20000000</v>
      </c>
      <c r="AG100" t="s">
        <v>68</v>
      </c>
      <c r="AH100">
        <v>150</v>
      </c>
      <c r="AI100">
        <v>20190822</v>
      </c>
      <c r="AJ100" t="s">
        <v>232</v>
      </c>
      <c r="AK100">
        <v>2</v>
      </c>
      <c r="AL100" s="10">
        <v>35855979</v>
      </c>
      <c r="AM100">
        <v>1.22</v>
      </c>
      <c r="AN100">
        <v>95.76</v>
      </c>
      <c r="AO100">
        <v>4.24</v>
      </c>
      <c r="AP100" s="10">
        <v>10829</v>
      </c>
      <c r="AQ100">
        <v>100</v>
      </c>
      <c r="AR100">
        <v>91</v>
      </c>
      <c r="AS100">
        <v>35.43</v>
      </c>
    </row>
    <row r="101" spans="1:45" x14ac:dyDescent="0.2">
      <c r="A101" t="s">
        <v>313</v>
      </c>
      <c r="B101">
        <v>20190806</v>
      </c>
      <c r="C101" t="s">
        <v>160</v>
      </c>
      <c r="D101" t="s">
        <v>225</v>
      </c>
      <c r="E101" t="s">
        <v>226</v>
      </c>
      <c r="F101" t="s">
        <v>58</v>
      </c>
      <c r="H101" t="s">
        <v>227</v>
      </c>
      <c r="I101" t="s">
        <v>314</v>
      </c>
      <c r="J101">
        <v>48</v>
      </c>
      <c r="K101" t="s">
        <v>229</v>
      </c>
      <c r="L101" t="s">
        <v>230</v>
      </c>
      <c r="M101" t="s">
        <v>231</v>
      </c>
      <c r="N101">
        <v>72</v>
      </c>
      <c r="O101" t="s">
        <v>67</v>
      </c>
      <c r="P101" t="s">
        <v>80</v>
      </c>
      <c r="Q101" t="s">
        <v>103</v>
      </c>
      <c r="R101" t="str">
        <f>VLOOKUP(Q101,Adapters!A$3:C$99,3,FALSE)</f>
        <v>TAATGCGC</v>
      </c>
      <c r="S101" t="str">
        <f>VLOOKUP(Q101,Adapters!A$3:C$99,2,FALSE)</f>
        <v>AGGCGAAG</v>
      </c>
      <c r="T101" t="s">
        <v>67</v>
      </c>
      <c r="U101">
        <v>15</v>
      </c>
      <c r="V101">
        <v>0.8</v>
      </c>
      <c r="W101">
        <v>25</v>
      </c>
      <c r="X101">
        <v>20190807</v>
      </c>
      <c r="Y101">
        <v>18.7</v>
      </c>
      <c r="Z101" s="7">
        <f t="shared" si="3"/>
        <v>467.5</v>
      </c>
      <c r="AA101">
        <v>435</v>
      </c>
      <c r="AB101" s="6">
        <f t="shared" si="5"/>
        <v>65.134099616858236</v>
      </c>
      <c r="AC101">
        <v>494</v>
      </c>
      <c r="AD101" s="6">
        <f t="shared" si="4"/>
        <v>57.354925775978408</v>
      </c>
      <c r="AE101">
        <v>20190809</v>
      </c>
      <c r="AF101" s="9">
        <v>20000000</v>
      </c>
      <c r="AG101" t="s">
        <v>68</v>
      </c>
      <c r="AH101">
        <v>150</v>
      </c>
      <c r="AI101">
        <v>20190822</v>
      </c>
      <c r="AJ101" t="s">
        <v>232</v>
      </c>
      <c r="AK101">
        <v>2</v>
      </c>
      <c r="AL101" s="10">
        <v>37016679</v>
      </c>
      <c r="AM101">
        <v>1.26</v>
      </c>
      <c r="AN101">
        <v>95.9</v>
      </c>
      <c r="AO101">
        <v>4.0999999999999996</v>
      </c>
      <c r="AP101" s="10">
        <v>11179</v>
      </c>
      <c r="AQ101">
        <v>100</v>
      </c>
      <c r="AR101">
        <v>91.09</v>
      </c>
      <c r="AS101">
        <v>35.450000000000003</v>
      </c>
    </row>
    <row r="102" spans="1:45" x14ac:dyDescent="0.2">
      <c r="A102" t="s">
        <v>315</v>
      </c>
      <c r="B102">
        <v>20190806</v>
      </c>
      <c r="C102" t="s">
        <v>160</v>
      </c>
      <c r="D102" t="s">
        <v>225</v>
      </c>
      <c r="E102" t="s">
        <v>226</v>
      </c>
      <c r="F102" t="s">
        <v>58</v>
      </c>
      <c r="H102" t="s">
        <v>227</v>
      </c>
      <c r="I102" t="s">
        <v>316</v>
      </c>
      <c r="J102">
        <v>48</v>
      </c>
      <c r="K102" t="s">
        <v>229</v>
      </c>
      <c r="L102" t="s">
        <v>230</v>
      </c>
      <c r="M102" t="s">
        <v>231</v>
      </c>
      <c r="N102">
        <v>79.2</v>
      </c>
      <c r="O102" t="s">
        <v>67</v>
      </c>
      <c r="P102" t="s">
        <v>84</v>
      </c>
      <c r="Q102" t="s">
        <v>106</v>
      </c>
      <c r="R102" t="str">
        <f>VLOOKUP(Q102,Adapters!A$3:C$99,3,FALSE)</f>
        <v>TAATGCGC</v>
      </c>
      <c r="S102" t="str">
        <f>VLOOKUP(Q102,Adapters!A$3:C$99,2,FALSE)</f>
        <v>TAATCTTA</v>
      </c>
      <c r="T102" t="s">
        <v>67</v>
      </c>
      <c r="U102">
        <v>15</v>
      </c>
      <c r="V102">
        <v>0.8</v>
      </c>
      <c r="W102">
        <v>25</v>
      </c>
      <c r="X102">
        <v>20190807</v>
      </c>
      <c r="Y102">
        <v>29.2</v>
      </c>
      <c r="Z102" s="7">
        <f t="shared" si="3"/>
        <v>730</v>
      </c>
      <c r="AA102">
        <v>420</v>
      </c>
      <c r="AB102" s="6">
        <f t="shared" si="5"/>
        <v>105.33910533910533</v>
      </c>
      <c r="AC102">
        <v>484</v>
      </c>
      <c r="AD102" s="6">
        <f t="shared" si="4"/>
        <v>91.40996744302528</v>
      </c>
      <c r="AE102">
        <v>20190809</v>
      </c>
      <c r="AF102" s="9">
        <v>20000000</v>
      </c>
      <c r="AG102" t="s">
        <v>68</v>
      </c>
      <c r="AH102">
        <v>150</v>
      </c>
      <c r="AI102">
        <v>20190822</v>
      </c>
      <c r="AJ102" t="s">
        <v>232</v>
      </c>
      <c r="AK102">
        <v>2</v>
      </c>
      <c r="AL102" s="10">
        <v>40030980</v>
      </c>
      <c r="AM102">
        <v>1.37</v>
      </c>
      <c r="AN102">
        <v>96.46</v>
      </c>
      <c r="AO102">
        <v>3.54</v>
      </c>
      <c r="AP102" s="10">
        <v>12089</v>
      </c>
      <c r="AQ102">
        <v>100</v>
      </c>
      <c r="AR102">
        <v>90.76</v>
      </c>
      <c r="AS102">
        <v>35.380000000000003</v>
      </c>
    </row>
    <row r="103" spans="1:45" x14ac:dyDescent="0.2">
      <c r="A103" t="s">
        <v>317</v>
      </c>
      <c r="B103">
        <v>20190806</v>
      </c>
      <c r="C103" t="s">
        <v>160</v>
      </c>
      <c r="D103" t="s">
        <v>225</v>
      </c>
      <c r="E103" t="s">
        <v>226</v>
      </c>
      <c r="F103" t="s">
        <v>58</v>
      </c>
      <c r="H103" t="s">
        <v>227</v>
      </c>
      <c r="I103" t="s">
        <v>318</v>
      </c>
      <c r="J103">
        <v>48</v>
      </c>
      <c r="K103" t="s">
        <v>229</v>
      </c>
      <c r="L103" t="s">
        <v>230</v>
      </c>
      <c r="M103" t="s">
        <v>231</v>
      </c>
      <c r="N103">
        <v>59.2</v>
      </c>
      <c r="O103" t="s">
        <v>67</v>
      </c>
      <c r="P103" t="s">
        <v>87</v>
      </c>
      <c r="Q103" t="s">
        <v>221</v>
      </c>
      <c r="R103" t="str">
        <f>VLOOKUP(Q103,Adapters!A$3:C$99,3,FALSE)</f>
        <v>TAATGCGC</v>
      </c>
      <c r="S103" t="str">
        <f>VLOOKUP(Q103,Adapters!A$3:C$99,2,FALSE)</f>
        <v>CAGGACGT</v>
      </c>
      <c r="T103" t="s">
        <v>67</v>
      </c>
      <c r="U103">
        <v>15</v>
      </c>
      <c r="V103">
        <v>0.8</v>
      </c>
      <c r="W103">
        <v>25</v>
      </c>
      <c r="X103">
        <v>20190807</v>
      </c>
      <c r="Y103">
        <v>16.600000000000001</v>
      </c>
      <c r="Z103" s="7">
        <f t="shared" si="3"/>
        <v>415.00000000000006</v>
      </c>
      <c r="AA103">
        <v>436</v>
      </c>
      <c r="AB103" s="6">
        <f t="shared" si="5"/>
        <v>57.686961356686133</v>
      </c>
      <c r="AC103">
        <v>488</v>
      </c>
      <c r="AD103" s="6">
        <f t="shared" si="4"/>
        <v>51.539990064580238</v>
      </c>
      <c r="AE103">
        <v>20190809</v>
      </c>
      <c r="AF103" s="9">
        <v>20000000</v>
      </c>
      <c r="AG103" t="s">
        <v>68</v>
      </c>
      <c r="AH103">
        <v>150</v>
      </c>
      <c r="AI103">
        <v>20190822</v>
      </c>
      <c r="AJ103" t="s">
        <v>232</v>
      </c>
      <c r="AK103">
        <v>2</v>
      </c>
      <c r="AL103" s="10">
        <v>35824074</v>
      </c>
      <c r="AM103">
        <v>1.22</v>
      </c>
      <c r="AN103">
        <v>96.73</v>
      </c>
      <c r="AO103">
        <v>3.27</v>
      </c>
      <c r="AP103" s="10">
        <v>10819</v>
      </c>
      <c r="AQ103">
        <v>100</v>
      </c>
      <c r="AR103">
        <v>90.81</v>
      </c>
      <c r="AS103">
        <v>35.380000000000003</v>
      </c>
    </row>
    <row r="104" spans="1:45" x14ac:dyDescent="0.2">
      <c r="A104" t="s">
        <v>319</v>
      </c>
      <c r="B104">
        <v>20190806</v>
      </c>
      <c r="C104" t="s">
        <v>160</v>
      </c>
      <c r="D104" t="s">
        <v>225</v>
      </c>
      <c r="E104" t="s">
        <v>226</v>
      </c>
      <c r="F104" t="s">
        <v>58</v>
      </c>
      <c r="H104" t="s">
        <v>162</v>
      </c>
      <c r="I104" t="s">
        <v>320</v>
      </c>
      <c r="J104">
        <v>48</v>
      </c>
      <c r="K104" t="s">
        <v>229</v>
      </c>
      <c r="L104" t="s">
        <v>230</v>
      </c>
      <c r="M104" t="s">
        <v>231</v>
      </c>
      <c r="N104">
        <v>73.599999999999994</v>
      </c>
      <c r="O104" t="s">
        <v>67</v>
      </c>
      <c r="P104" t="s">
        <v>204</v>
      </c>
      <c r="Q104" t="s">
        <v>223</v>
      </c>
      <c r="R104" t="str">
        <f>VLOOKUP(Q104,Adapters!A$3:C$99,3,FALSE)</f>
        <v>TAATGCGC</v>
      </c>
      <c r="S104" t="str">
        <f>VLOOKUP(Q104,Adapters!A$3:C$99,2,FALSE)</f>
        <v>GTACTGAC</v>
      </c>
      <c r="T104" t="s">
        <v>67</v>
      </c>
      <c r="U104">
        <v>15</v>
      </c>
      <c r="V104">
        <v>0.8</v>
      </c>
      <c r="W104">
        <v>25</v>
      </c>
      <c r="X104">
        <v>20190807</v>
      </c>
      <c r="Y104">
        <v>45.4</v>
      </c>
      <c r="Z104" s="7">
        <f t="shared" si="3"/>
        <v>1135</v>
      </c>
      <c r="AA104">
        <v>436</v>
      </c>
      <c r="AB104" s="6">
        <f t="shared" si="5"/>
        <v>157.77036419238252</v>
      </c>
      <c r="AC104">
        <v>495</v>
      </c>
      <c r="AD104" s="6">
        <f t="shared" si="4"/>
        <v>138.96541169268443</v>
      </c>
      <c r="AE104">
        <v>20190809</v>
      </c>
      <c r="AF104" s="9">
        <v>20000000</v>
      </c>
      <c r="AG104" t="s">
        <v>68</v>
      </c>
      <c r="AH104">
        <v>150</v>
      </c>
      <c r="AI104">
        <v>20190822</v>
      </c>
      <c r="AJ104" t="s">
        <v>232</v>
      </c>
      <c r="AK104">
        <v>2</v>
      </c>
      <c r="AL104" s="10">
        <v>36523349</v>
      </c>
      <c r="AM104">
        <v>1.25</v>
      </c>
      <c r="AN104">
        <v>95.42</v>
      </c>
      <c r="AO104">
        <v>4.58</v>
      </c>
      <c r="AP104" s="10">
        <v>11030</v>
      </c>
      <c r="AQ104">
        <v>100</v>
      </c>
      <c r="AR104">
        <v>90.81</v>
      </c>
      <c r="AS104">
        <v>35.4</v>
      </c>
    </row>
    <row r="105" spans="1:45" x14ac:dyDescent="0.2">
      <c r="A105" t="s">
        <v>321</v>
      </c>
      <c r="B105">
        <v>20190806</v>
      </c>
      <c r="C105" t="s">
        <v>160</v>
      </c>
      <c r="D105" t="s">
        <v>225</v>
      </c>
      <c r="E105" t="s">
        <v>226</v>
      </c>
      <c r="F105" t="s">
        <v>58</v>
      </c>
      <c r="H105" t="s">
        <v>162</v>
      </c>
      <c r="I105" t="s">
        <v>322</v>
      </c>
      <c r="J105">
        <v>48</v>
      </c>
      <c r="K105" t="s">
        <v>229</v>
      </c>
      <c r="L105" t="s">
        <v>230</v>
      </c>
      <c r="M105" t="s">
        <v>231</v>
      </c>
      <c r="N105">
        <v>92</v>
      </c>
      <c r="O105" t="s">
        <v>67</v>
      </c>
      <c r="P105" t="s">
        <v>171</v>
      </c>
      <c r="Q105" t="s">
        <v>323</v>
      </c>
      <c r="R105" t="str">
        <f>VLOOKUP(Q105,Adapters!A$3:C$99,3,FALSE)</f>
        <v>CGGCTATG</v>
      </c>
      <c r="S105" t="str">
        <f>VLOOKUP(Q105,Adapters!A$3:C$99,2,FALSE)</f>
        <v>TATAGCCT</v>
      </c>
      <c r="T105" t="s">
        <v>67</v>
      </c>
      <c r="U105">
        <v>15</v>
      </c>
      <c r="V105">
        <v>0.8</v>
      </c>
      <c r="W105">
        <v>25</v>
      </c>
      <c r="X105">
        <v>20190807</v>
      </c>
      <c r="Y105">
        <v>36.4</v>
      </c>
      <c r="Z105" s="7">
        <f t="shared" si="3"/>
        <v>910</v>
      </c>
      <c r="AA105">
        <v>480</v>
      </c>
      <c r="AB105" s="6">
        <f t="shared" si="5"/>
        <v>114.8989898989899</v>
      </c>
      <c r="AC105">
        <v>526</v>
      </c>
      <c r="AD105" s="6">
        <f t="shared" si="4"/>
        <v>104.85078926143564</v>
      </c>
      <c r="AE105">
        <v>20190809</v>
      </c>
      <c r="AF105" s="9">
        <v>20000000</v>
      </c>
      <c r="AG105" t="s">
        <v>68</v>
      </c>
      <c r="AH105">
        <v>150</v>
      </c>
      <c r="AI105">
        <v>20190822</v>
      </c>
      <c r="AJ105" t="s">
        <v>232</v>
      </c>
      <c r="AK105">
        <v>2</v>
      </c>
      <c r="AL105" s="10">
        <v>38305687</v>
      </c>
      <c r="AM105">
        <v>1.31</v>
      </c>
      <c r="AN105">
        <v>96.09</v>
      </c>
      <c r="AO105">
        <v>3.91</v>
      </c>
      <c r="AP105" s="10">
        <v>11568</v>
      </c>
      <c r="AQ105">
        <v>100</v>
      </c>
      <c r="AR105">
        <v>90.76</v>
      </c>
      <c r="AS105">
        <v>35.380000000000003</v>
      </c>
    </row>
    <row r="106" spans="1:45" x14ac:dyDescent="0.2">
      <c r="A106" t="s">
        <v>324</v>
      </c>
      <c r="B106">
        <v>20190806</v>
      </c>
      <c r="C106" t="s">
        <v>160</v>
      </c>
      <c r="D106" t="s">
        <v>225</v>
      </c>
      <c r="E106" t="s">
        <v>226</v>
      </c>
      <c r="F106" t="s">
        <v>58</v>
      </c>
      <c r="H106" t="s">
        <v>162</v>
      </c>
      <c r="I106" t="s">
        <v>325</v>
      </c>
      <c r="J106">
        <v>48</v>
      </c>
      <c r="K106" t="s">
        <v>229</v>
      </c>
      <c r="L106" t="s">
        <v>230</v>
      </c>
      <c r="M106" t="s">
        <v>231</v>
      </c>
      <c r="N106">
        <v>135.19999999999999</v>
      </c>
      <c r="O106" t="s">
        <v>67</v>
      </c>
      <c r="P106" t="s">
        <v>90</v>
      </c>
      <c r="Q106" t="s">
        <v>326</v>
      </c>
      <c r="R106" t="str">
        <f>VLOOKUP(Q106,Adapters!A$3:C$99,3,FALSE)</f>
        <v>CGGCTATG</v>
      </c>
      <c r="S106" t="str">
        <f>VLOOKUP(Q106,Adapters!A$3:C$99,2,FALSE)</f>
        <v>ATAGAGGC</v>
      </c>
      <c r="T106" t="s">
        <v>67</v>
      </c>
      <c r="U106">
        <v>15</v>
      </c>
      <c r="V106">
        <v>0.8</v>
      </c>
      <c r="W106">
        <v>25</v>
      </c>
      <c r="X106">
        <v>20190807</v>
      </c>
      <c r="Y106">
        <v>20.8</v>
      </c>
      <c r="Z106" s="7">
        <f t="shared" si="3"/>
        <v>520</v>
      </c>
      <c r="AA106">
        <v>453</v>
      </c>
      <c r="AB106" s="6">
        <f t="shared" si="5"/>
        <v>69.569870894374205</v>
      </c>
      <c r="AC106">
        <v>504</v>
      </c>
      <c r="AD106" s="6">
        <f t="shared" si="4"/>
        <v>62.530062530062537</v>
      </c>
      <c r="AE106">
        <v>20190809</v>
      </c>
      <c r="AF106" s="9">
        <v>20000000</v>
      </c>
      <c r="AG106" t="s">
        <v>68</v>
      </c>
      <c r="AH106">
        <v>150</v>
      </c>
      <c r="AI106">
        <v>20190822</v>
      </c>
      <c r="AJ106" t="s">
        <v>232</v>
      </c>
      <c r="AK106">
        <v>2</v>
      </c>
      <c r="AL106" s="10">
        <v>42989050</v>
      </c>
      <c r="AM106">
        <v>1.47</v>
      </c>
      <c r="AN106">
        <v>95.68</v>
      </c>
      <c r="AO106">
        <v>4.32</v>
      </c>
      <c r="AP106" s="10">
        <v>12983</v>
      </c>
      <c r="AQ106">
        <v>100</v>
      </c>
      <c r="AR106">
        <v>91.03</v>
      </c>
      <c r="AS106">
        <v>35.43</v>
      </c>
    </row>
    <row r="107" spans="1:45" x14ac:dyDescent="0.2">
      <c r="A107" t="s">
        <v>327</v>
      </c>
      <c r="B107">
        <v>20190806</v>
      </c>
      <c r="C107" t="s">
        <v>160</v>
      </c>
      <c r="D107" t="s">
        <v>225</v>
      </c>
      <c r="E107" t="s">
        <v>226</v>
      </c>
      <c r="F107" t="s">
        <v>58</v>
      </c>
      <c r="H107" t="s">
        <v>249</v>
      </c>
      <c r="I107" t="s">
        <v>328</v>
      </c>
      <c r="J107">
        <v>48</v>
      </c>
      <c r="K107" t="s">
        <v>229</v>
      </c>
      <c r="L107" t="s">
        <v>230</v>
      </c>
      <c r="M107" t="s">
        <v>231</v>
      </c>
      <c r="N107">
        <v>81.599999999999994</v>
      </c>
      <c r="O107" t="s">
        <v>67</v>
      </c>
      <c r="P107" t="s">
        <v>93</v>
      </c>
      <c r="Q107" t="s">
        <v>329</v>
      </c>
      <c r="R107" t="str">
        <f>VLOOKUP(Q107,Adapters!A$3:C$99,3,FALSE)</f>
        <v>CGGCTATG</v>
      </c>
      <c r="S107" t="str">
        <f>VLOOKUP(Q107,Adapters!A$3:C$99,2,FALSE)</f>
        <v>CCTATCCT</v>
      </c>
      <c r="T107" t="s">
        <v>67</v>
      </c>
      <c r="U107">
        <v>15</v>
      </c>
      <c r="V107">
        <v>0.8</v>
      </c>
      <c r="W107">
        <v>25</v>
      </c>
      <c r="X107">
        <v>20190807</v>
      </c>
      <c r="Y107">
        <v>31</v>
      </c>
      <c r="Z107" s="7">
        <f t="shared" si="3"/>
        <v>775</v>
      </c>
      <c r="AA107">
        <v>443</v>
      </c>
      <c r="AB107" s="6">
        <f t="shared" si="5"/>
        <v>106.02640399480129</v>
      </c>
      <c r="AC107">
        <v>498</v>
      </c>
      <c r="AD107" s="6">
        <f t="shared" si="4"/>
        <v>94.316660581720811</v>
      </c>
      <c r="AE107">
        <v>20190809</v>
      </c>
      <c r="AF107" s="9">
        <v>20000000</v>
      </c>
      <c r="AG107" t="s">
        <v>68</v>
      </c>
      <c r="AH107">
        <v>150</v>
      </c>
      <c r="AI107">
        <v>20190822</v>
      </c>
      <c r="AJ107" t="s">
        <v>232</v>
      </c>
      <c r="AK107">
        <v>2</v>
      </c>
      <c r="AL107" s="10">
        <v>39473128</v>
      </c>
      <c r="AM107">
        <v>1.35</v>
      </c>
      <c r="AN107">
        <v>95.77</v>
      </c>
      <c r="AO107">
        <v>4.2300000000000004</v>
      </c>
      <c r="AP107" s="10">
        <v>11921</v>
      </c>
      <c r="AQ107">
        <v>100</v>
      </c>
      <c r="AR107">
        <v>91.18</v>
      </c>
      <c r="AS107">
        <v>35.46</v>
      </c>
    </row>
    <row r="108" spans="1:45" x14ac:dyDescent="0.2">
      <c r="A108" t="s">
        <v>330</v>
      </c>
      <c r="B108">
        <v>20190806</v>
      </c>
      <c r="C108" t="s">
        <v>160</v>
      </c>
      <c r="D108" t="s">
        <v>225</v>
      </c>
      <c r="E108" t="s">
        <v>226</v>
      </c>
      <c r="F108" t="s">
        <v>58</v>
      </c>
      <c r="H108" t="s">
        <v>249</v>
      </c>
      <c r="I108" t="s">
        <v>331</v>
      </c>
      <c r="J108">
        <v>48</v>
      </c>
      <c r="K108" t="s">
        <v>229</v>
      </c>
      <c r="L108" t="s">
        <v>230</v>
      </c>
      <c r="M108" t="s">
        <v>231</v>
      </c>
      <c r="N108">
        <v>56.8</v>
      </c>
      <c r="O108" t="s">
        <v>67</v>
      </c>
      <c r="P108" t="s">
        <v>96</v>
      </c>
      <c r="Q108" t="s">
        <v>332</v>
      </c>
      <c r="R108" t="str">
        <f>VLOOKUP(Q108,Adapters!A$3:C$99,3,FALSE)</f>
        <v>CGGCTATG</v>
      </c>
      <c r="S108" t="str">
        <f>VLOOKUP(Q108,Adapters!A$3:C$99,2,FALSE)</f>
        <v>GGCTCTGA</v>
      </c>
      <c r="T108" t="s">
        <v>67</v>
      </c>
      <c r="U108">
        <v>15</v>
      </c>
      <c r="V108">
        <v>0.8</v>
      </c>
      <c r="W108">
        <v>25</v>
      </c>
      <c r="X108">
        <v>20190807</v>
      </c>
      <c r="Y108">
        <v>14.5</v>
      </c>
      <c r="Z108" s="7">
        <f t="shared" si="3"/>
        <v>362.5</v>
      </c>
      <c r="AA108">
        <v>423</v>
      </c>
      <c r="AB108" s="6">
        <f t="shared" si="5"/>
        <v>51.937817895264708</v>
      </c>
      <c r="AC108">
        <v>488</v>
      </c>
      <c r="AD108" s="6">
        <f t="shared" si="4"/>
        <v>45.019870839542968</v>
      </c>
      <c r="AE108">
        <v>20190809</v>
      </c>
      <c r="AF108" s="9">
        <v>20000000</v>
      </c>
      <c r="AG108" t="s">
        <v>68</v>
      </c>
      <c r="AH108">
        <v>150</v>
      </c>
      <c r="AI108">
        <v>20190822</v>
      </c>
      <c r="AJ108" t="s">
        <v>232</v>
      </c>
      <c r="AK108">
        <v>2</v>
      </c>
      <c r="AL108" s="10">
        <v>34970404</v>
      </c>
      <c r="AM108">
        <v>1.19</v>
      </c>
      <c r="AN108">
        <v>95.75</v>
      </c>
      <c r="AO108">
        <v>4.25</v>
      </c>
      <c r="AP108" s="10">
        <v>10561</v>
      </c>
      <c r="AQ108">
        <v>100</v>
      </c>
      <c r="AR108">
        <v>91.17</v>
      </c>
      <c r="AS108">
        <v>35.46</v>
      </c>
    </row>
    <row r="109" spans="1:45" x14ac:dyDescent="0.2">
      <c r="A109" t="s">
        <v>333</v>
      </c>
      <c r="B109">
        <v>20190806</v>
      </c>
      <c r="C109" t="s">
        <v>160</v>
      </c>
      <c r="D109" t="s">
        <v>225</v>
      </c>
      <c r="E109" t="s">
        <v>226</v>
      </c>
      <c r="F109" t="s">
        <v>58</v>
      </c>
      <c r="H109" t="s">
        <v>249</v>
      </c>
      <c r="I109" t="s">
        <v>334</v>
      </c>
      <c r="J109">
        <v>48</v>
      </c>
      <c r="K109" t="s">
        <v>229</v>
      </c>
      <c r="L109" t="s">
        <v>230</v>
      </c>
      <c r="M109" t="s">
        <v>231</v>
      </c>
      <c r="N109">
        <v>79.2</v>
      </c>
      <c r="O109" t="s">
        <v>67</v>
      </c>
      <c r="P109" t="s">
        <v>99</v>
      </c>
      <c r="Q109" t="s">
        <v>335</v>
      </c>
      <c r="R109" t="str">
        <f>VLOOKUP(Q109,Adapters!A$3:C$99,3,FALSE)</f>
        <v>CGGCTATG</v>
      </c>
      <c r="S109" t="str">
        <f>VLOOKUP(Q109,Adapters!A$3:C$99,2,FALSE)</f>
        <v>AGGCGAAG</v>
      </c>
      <c r="T109" t="s">
        <v>67</v>
      </c>
      <c r="U109">
        <v>15</v>
      </c>
      <c r="V109">
        <v>0.8</v>
      </c>
      <c r="W109">
        <v>25</v>
      </c>
      <c r="X109">
        <v>20190807</v>
      </c>
      <c r="Y109">
        <v>18.399999999999999</v>
      </c>
      <c r="Z109" s="7">
        <f t="shared" si="3"/>
        <v>459.99999999999994</v>
      </c>
      <c r="AA109">
        <v>429</v>
      </c>
      <c r="AB109" s="6">
        <f t="shared" si="5"/>
        <v>64.985519530974074</v>
      </c>
      <c r="AC109">
        <v>491</v>
      </c>
      <c r="AD109" s="6">
        <f t="shared" si="4"/>
        <v>56.779608714435597</v>
      </c>
      <c r="AE109">
        <v>20190809</v>
      </c>
      <c r="AF109" s="9">
        <v>20000000</v>
      </c>
      <c r="AG109" t="s">
        <v>68</v>
      </c>
      <c r="AH109">
        <v>150</v>
      </c>
      <c r="AI109">
        <v>20190822</v>
      </c>
      <c r="AJ109" t="s">
        <v>232</v>
      </c>
      <c r="AK109">
        <v>2</v>
      </c>
      <c r="AL109" s="10">
        <v>40060452</v>
      </c>
      <c r="AM109">
        <v>1.37</v>
      </c>
      <c r="AN109">
        <v>95.74</v>
      </c>
      <c r="AO109">
        <v>4.26</v>
      </c>
      <c r="AP109" s="10">
        <v>12098</v>
      </c>
      <c r="AQ109">
        <v>100</v>
      </c>
      <c r="AR109">
        <v>91.2</v>
      </c>
      <c r="AS109">
        <v>35.47</v>
      </c>
    </row>
    <row r="110" spans="1:45" x14ac:dyDescent="0.2">
      <c r="A110" t="s">
        <v>336</v>
      </c>
      <c r="B110">
        <v>20191206</v>
      </c>
      <c r="C110" t="s">
        <v>160</v>
      </c>
      <c r="D110" t="s">
        <v>197</v>
      </c>
      <c r="E110" t="s">
        <v>198</v>
      </c>
      <c r="F110" t="s">
        <v>58</v>
      </c>
      <c r="G110" t="s">
        <v>199</v>
      </c>
      <c r="H110" t="s">
        <v>337</v>
      </c>
      <c r="I110" t="s">
        <v>201</v>
      </c>
      <c r="K110" t="s">
        <v>229</v>
      </c>
      <c r="L110" t="s">
        <v>230</v>
      </c>
      <c r="M110" t="s">
        <v>141</v>
      </c>
      <c r="N110">
        <v>50</v>
      </c>
      <c r="O110" t="s">
        <v>67</v>
      </c>
      <c r="P110" t="s">
        <v>90</v>
      </c>
      <c r="Q110" t="s">
        <v>338</v>
      </c>
      <c r="R110" t="str">
        <f>VLOOKUP(Q110,Adapters!A$3:C$99,3,FALSE)</f>
        <v>TCCGCGAA</v>
      </c>
      <c r="S110" t="str">
        <f>VLOOKUP(Q110,Adapters!A$3:C$99,2,FALSE)</f>
        <v>CAGGACGT</v>
      </c>
      <c r="T110" t="s">
        <v>67</v>
      </c>
      <c r="U110">
        <v>18</v>
      </c>
      <c r="V110">
        <v>0.8</v>
      </c>
      <c r="W110">
        <v>25</v>
      </c>
      <c r="X110">
        <v>20191206</v>
      </c>
      <c r="Y110">
        <v>80.2</v>
      </c>
      <c r="Z110" s="7">
        <f t="shared" si="3"/>
        <v>2005</v>
      </c>
      <c r="AA110">
        <v>365</v>
      </c>
      <c r="AB110" s="6">
        <f t="shared" si="5"/>
        <v>332.9182233291823</v>
      </c>
      <c r="AC110">
        <v>402</v>
      </c>
      <c r="AD110" s="6">
        <f t="shared" si="4"/>
        <v>302.2764963063471</v>
      </c>
      <c r="AE110">
        <v>20191209</v>
      </c>
      <c r="AF110" s="9">
        <v>10000000</v>
      </c>
      <c r="AG110" t="s">
        <v>68</v>
      </c>
      <c r="AH110">
        <v>150</v>
      </c>
      <c r="AI110">
        <v>20191231</v>
      </c>
      <c r="AJ110" t="s">
        <v>339</v>
      </c>
      <c r="AK110">
        <v>3</v>
      </c>
      <c r="AL110">
        <v>21025608</v>
      </c>
      <c r="AM110">
        <v>0.74</v>
      </c>
      <c r="AN110">
        <v>94.1</v>
      </c>
      <c r="AO110">
        <v>5.9</v>
      </c>
      <c r="AP110">
        <v>6350</v>
      </c>
      <c r="AQ110">
        <v>100</v>
      </c>
      <c r="AR110">
        <v>90.18</v>
      </c>
      <c r="AS110">
        <v>35.21</v>
      </c>
    </row>
    <row r="111" spans="1:45" x14ac:dyDescent="0.2">
      <c r="A111" t="s">
        <v>340</v>
      </c>
      <c r="B111">
        <v>20191206</v>
      </c>
      <c r="C111" t="s">
        <v>160</v>
      </c>
      <c r="D111" t="s">
        <v>197</v>
      </c>
      <c r="E111" t="s">
        <v>198</v>
      </c>
      <c r="F111" t="s">
        <v>58</v>
      </c>
      <c r="G111" t="s">
        <v>199</v>
      </c>
      <c r="H111" t="s">
        <v>337</v>
      </c>
      <c r="I111" t="s">
        <v>203</v>
      </c>
      <c r="K111" t="s">
        <v>229</v>
      </c>
      <c r="L111" t="s">
        <v>230</v>
      </c>
      <c r="M111" t="s">
        <v>141</v>
      </c>
      <c r="N111">
        <v>50</v>
      </c>
      <c r="O111" t="s">
        <v>67</v>
      </c>
      <c r="P111" t="s">
        <v>93</v>
      </c>
      <c r="Q111" t="s">
        <v>341</v>
      </c>
      <c r="R111" t="str">
        <f>VLOOKUP(Q111,Adapters!A$3:C$99,3,FALSE)</f>
        <v>TCCGCGAA</v>
      </c>
      <c r="S111" t="str">
        <f>VLOOKUP(Q111,Adapters!A$3:C$99,2,FALSE)</f>
        <v>GTACTGAC</v>
      </c>
      <c r="T111" t="s">
        <v>67</v>
      </c>
      <c r="U111">
        <v>18</v>
      </c>
      <c r="V111">
        <v>0.8</v>
      </c>
      <c r="W111">
        <v>25</v>
      </c>
      <c r="X111">
        <v>20191206</v>
      </c>
      <c r="Y111">
        <v>93.8</v>
      </c>
      <c r="Z111" s="7">
        <f t="shared" si="3"/>
        <v>2345</v>
      </c>
      <c r="AA111">
        <v>327</v>
      </c>
      <c r="AB111" s="6">
        <f t="shared" si="5"/>
        <v>434.62144379575574</v>
      </c>
      <c r="AC111">
        <v>372</v>
      </c>
      <c r="AD111" s="6">
        <f t="shared" si="4"/>
        <v>382.04626914304333</v>
      </c>
      <c r="AE111">
        <v>20191209</v>
      </c>
      <c r="AF111" s="9">
        <v>10000000</v>
      </c>
      <c r="AG111" t="s">
        <v>68</v>
      </c>
      <c r="AH111">
        <v>150</v>
      </c>
      <c r="AI111">
        <v>20191231</v>
      </c>
      <c r="AJ111" t="s">
        <v>339</v>
      </c>
      <c r="AK111">
        <v>3</v>
      </c>
      <c r="AL111">
        <v>23021587</v>
      </c>
      <c r="AM111">
        <v>0.81</v>
      </c>
      <c r="AN111">
        <v>95.24</v>
      </c>
      <c r="AO111">
        <v>4.76</v>
      </c>
      <c r="AP111">
        <v>6953</v>
      </c>
      <c r="AQ111">
        <v>100</v>
      </c>
      <c r="AR111">
        <v>89.83</v>
      </c>
      <c r="AS111">
        <v>35.130000000000003</v>
      </c>
    </row>
    <row r="112" spans="1:45" x14ac:dyDescent="0.2">
      <c r="A112" t="s">
        <v>342</v>
      </c>
      <c r="B112">
        <v>20191206</v>
      </c>
      <c r="C112" t="s">
        <v>160</v>
      </c>
      <c r="D112" t="s">
        <v>197</v>
      </c>
      <c r="E112" t="s">
        <v>198</v>
      </c>
      <c r="F112" t="s">
        <v>58</v>
      </c>
      <c r="G112" t="s">
        <v>199</v>
      </c>
      <c r="H112" t="s">
        <v>337</v>
      </c>
      <c r="I112" t="s">
        <v>343</v>
      </c>
      <c r="K112" t="s">
        <v>229</v>
      </c>
      <c r="L112" t="s">
        <v>230</v>
      </c>
      <c r="M112" t="s">
        <v>141</v>
      </c>
      <c r="N112">
        <v>50</v>
      </c>
      <c r="O112" t="s">
        <v>67</v>
      </c>
      <c r="P112" t="s">
        <v>96</v>
      </c>
      <c r="Q112" t="s">
        <v>344</v>
      </c>
      <c r="R112" t="str">
        <f>VLOOKUP(Q112,Adapters!A$3:C$99,3,FALSE)</f>
        <v>TCTCGCGC</v>
      </c>
      <c r="S112" t="str">
        <f>VLOOKUP(Q112,Adapters!A$3:C$99,2,FALSE)</f>
        <v>TATAGCCT</v>
      </c>
      <c r="T112" t="s">
        <v>67</v>
      </c>
      <c r="U112">
        <v>18</v>
      </c>
      <c r="V112">
        <v>0.8</v>
      </c>
      <c r="W112">
        <v>25</v>
      </c>
      <c r="X112">
        <v>20191206</v>
      </c>
      <c r="Y112">
        <v>87</v>
      </c>
      <c r="Z112" s="7">
        <f t="shared" si="3"/>
        <v>2175</v>
      </c>
      <c r="AA112">
        <v>333</v>
      </c>
      <c r="AB112" s="6">
        <f t="shared" si="5"/>
        <v>395.85039585039584</v>
      </c>
      <c r="AC112">
        <v>390</v>
      </c>
      <c r="AD112" s="6">
        <f t="shared" si="4"/>
        <v>337.99533799533799</v>
      </c>
      <c r="AE112">
        <v>20191209</v>
      </c>
      <c r="AF112" s="9">
        <v>10000000</v>
      </c>
      <c r="AG112" t="s">
        <v>68</v>
      </c>
      <c r="AH112">
        <v>150</v>
      </c>
      <c r="AI112">
        <v>20191231</v>
      </c>
      <c r="AJ112" t="s">
        <v>339</v>
      </c>
      <c r="AK112">
        <v>3</v>
      </c>
      <c r="AL112">
        <v>19500544</v>
      </c>
      <c r="AM112">
        <v>0.69</v>
      </c>
      <c r="AN112">
        <v>95.42</v>
      </c>
      <c r="AO112">
        <v>4.58</v>
      </c>
      <c r="AP112">
        <v>5889</v>
      </c>
      <c r="AQ112">
        <v>100</v>
      </c>
      <c r="AR112">
        <v>90.49</v>
      </c>
      <c r="AS112">
        <v>35.270000000000003</v>
      </c>
    </row>
    <row r="113" spans="1:46" x14ac:dyDescent="0.2">
      <c r="A113" t="s">
        <v>345</v>
      </c>
      <c r="B113">
        <v>20191206</v>
      </c>
      <c r="C113" t="s">
        <v>160</v>
      </c>
      <c r="D113" t="s">
        <v>197</v>
      </c>
      <c r="E113" t="s">
        <v>198</v>
      </c>
      <c r="F113" t="s">
        <v>58</v>
      </c>
      <c r="G113" t="s">
        <v>199</v>
      </c>
      <c r="H113" t="s">
        <v>346</v>
      </c>
      <c r="I113" t="s">
        <v>201</v>
      </c>
      <c r="K113" t="s">
        <v>229</v>
      </c>
      <c r="L113" t="s">
        <v>230</v>
      </c>
      <c r="M113" t="s">
        <v>141</v>
      </c>
      <c r="N113">
        <v>50</v>
      </c>
      <c r="O113" t="s">
        <v>67</v>
      </c>
      <c r="P113" t="s">
        <v>99</v>
      </c>
      <c r="Q113" t="s">
        <v>347</v>
      </c>
      <c r="R113" t="str">
        <f>VLOOKUP(Q113,Adapters!A$3:C$99,3,FALSE)</f>
        <v>TCTCGCGC</v>
      </c>
      <c r="S113" t="str">
        <f>VLOOKUP(Q113,Adapters!A$3:C$99,2,FALSE)</f>
        <v>ATAGAGGC</v>
      </c>
      <c r="T113" t="s">
        <v>67</v>
      </c>
      <c r="U113">
        <v>18</v>
      </c>
      <c r="V113">
        <v>0.8</v>
      </c>
      <c r="W113">
        <v>25</v>
      </c>
      <c r="X113">
        <v>20191206</v>
      </c>
      <c r="Y113">
        <v>81.2</v>
      </c>
      <c r="Z113" s="7">
        <f t="shared" si="3"/>
        <v>2030</v>
      </c>
      <c r="AA113">
        <v>361</v>
      </c>
      <c r="AB113" s="6">
        <f t="shared" si="5"/>
        <v>340.80416351884497</v>
      </c>
      <c r="AC113">
        <v>424</v>
      </c>
      <c r="AD113" s="6">
        <f t="shared" si="4"/>
        <v>290.16580903373358</v>
      </c>
      <c r="AE113">
        <v>20191209</v>
      </c>
      <c r="AF113" s="9">
        <v>10000000</v>
      </c>
      <c r="AG113" t="s">
        <v>68</v>
      </c>
      <c r="AH113">
        <v>150</v>
      </c>
      <c r="AI113">
        <v>20191231</v>
      </c>
      <c r="AJ113" t="s">
        <v>339</v>
      </c>
      <c r="AK113">
        <v>3</v>
      </c>
      <c r="AL113">
        <v>23334302</v>
      </c>
      <c r="AM113">
        <v>0.83</v>
      </c>
      <c r="AN113">
        <v>93.77</v>
      </c>
      <c r="AO113">
        <v>6.23</v>
      </c>
      <c r="AP113">
        <v>7047</v>
      </c>
      <c r="AQ113">
        <v>100</v>
      </c>
      <c r="AR113">
        <v>91.38</v>
      </c>
      <c r="AS113">
        <v>35.47</v>
      </c>
    </row>
    <row r="114" spans="1:46" x14ac:dyDescent="0.2">
      <c r="A114" t="s">
        <v>348</v>
      </c>
      <c r="B114">
        <v>20191206</v>
      </c>
      <c r="C114" t="s">
        <v>160</v>
      </c>
      <c r="D114" t="s">
        <v>197</v>
      </c>
      <c r="E114" t="s">
        <v>198</v>
      </c>
      <c r="F114" t="s">
        <v>58</v>
      </c>
      <c r="G114" t="s">
        <v>199</v>
      </c>
      <c r="H114" t="s">
        <v>346</v>
      </c>
      <c r="I114" t="s">
        <v>203</v>
      </c>
      <c r="K114" t="s">
        <v>229</v>
      </c>
      <c r="L114" t="s">
        <v>230</v>
      </c>
      <c r="M114" t="s">
        <v>141</v>
      </c>
      <c r="N114">
        <v>50</v>
      </c>
      <c r="O114" t="s">
        <v>67</v>
      </c>
      <c r="P114" t="s">
        <v>102</v>
      </c>
      <c r="Q114" t="s">
        <v>349</v>
      </c>
      <c r="R114" t="str">
        <f>VLOOKUP(Q114,Adapters!A$3:C$99,3,FALSE)</f>
        <v>TCTCGCGC</v>
      </c>
      <c r="S114" t="str">
        <f>VLOOKUP(Q114,Adapters!A$3:C$99,2,FALSE)</f>
        <v>CCTATCCT</v>
      </c>
      <c r="T114" t="s">
        <v>67</v>
      </c>
      <c r="U114">
        <v>18</v>
      </c>
      <c r="V114">
        <v>0.8</v>
      </c>
      <c r="W114">
        <v>25</v>
      </c>
      <c r="X114">
        <v>20191206</v>
      </c>
      <c r="Y114">
        <v>76</v>
      </c>
      <c r="Z114" s="7">
        <f t="shared" si="3"/>
        <v>1900</v>
      </c>
      <c r="AA114">
        <v>390</v>
      </c>
      <c r="AB114" s="6">
        <f t="shared" si="5"/>
        <v>295.26029526029527</v>
      </c>
      <c r="AC114">
        <v>446</v>
      </c>
      <c r="AD114" s="6">
        <f t="shared" si="4"/>
        <v>258.18725370294879</v>
      </c>
      <c r="AE114">
        <v>20191209</v>
      </c>
      <c r="AF114" s="9">
        <v>10000000</v>
      </c>
      <c r="AG114" t="s">
        <v>68</v>
      </c>
      <c r="AH114">
        <v>150</v>
      </c>
      <c r="AI114">
        <v>20191231</v>
      </c>
      <c r="AJ114" t="s">
        <v>339</v>
      </c>
      <c r="AK114">
        <v>3</v>
      </c>
      <c r="AL114">
        <v>19218429</v>
      </c>
      <c r="AM114">
        <v>0.68</v>
      </c>
      <c r="AN114">
        <v>97.26</v>
      </c>
      <c r="AO114">
        <v>2.74</v>
      </c>
      <c r="AP114">
        <v>5804</v>
      </c>
      <c r="AQ114">
        <v>100</v>
      </c>
      <c r="AR114">
        <v>90.59</v>
      </c>
      <c r="AS114">
        <v>35.31</v>
      </c>
    </row>
    <row r="115" spans="1:46" x14ac:dyDescent="0.2">
      <c r="A115" t="s">
        <v>350</v>
      </c>
      <c r="B115">
        <v>20191206</v>
      </c>
      <c r="C115" t="s">
        <v>160</v>
      </c>
      <c r="D115" t="s">
        <v>197</v>
      </c>
      <c r="E115" t="s">
        <v>198</v>
      </c>
      <c r="F115" t="s">
        <v>58</v>
      </c>
      <c r="G115" t="s">
        <v>199</v>
      </c>
      <c r="H115" t="s">
        <v>346</v>
      </c>
      <c r="I115" t="s">
        <v>343</v>
      </c>
      <c r="K115" t="s">
        <v>229</v>
      </c>
      <c r="L115" t="s">
        <v>230</v>
      </c>
      <c r="M115" t="s">
        <v>141</v>
      </c>
      <c r="N115">
        <v>50</v>
      </c>
      <c r="O115" t="s">
        <v>67</v>
      </c>
      <c r="P115" t="s">
        <v>105</v>
      </c>
      <c r="Q115" t="s">
        <v>351</v>
      </c>
      <c r="R115" t="str">
        <f>VLOOKUP(Q115,Adapters!A$3:C$99,3,FALSE)</f>
        <v>TCTCGCGC</v>
      </c>
      <c r="S115" t="str">
        <f>VLOOKUP(Q115,Adapters!A$3:C$99,2,FALSE)</f>
        <v>GGCTCTGA</v>
      </c>
      <c r="T115" t="s">
        <v>67</v>
      </c>
      <c r="U115">
        <v>18</v>
      </c>
      <c r="V115">
        <v>0.8</v>
      </c>
      <c r="W115">
        <v>25</v>
      </c>
      <c r="X115">
        <v>20191206</v>
      </c>
      <c r="Y115">
        <v>82.8</v>
      </c>
      <c r="Z115" s="7">
        <f t="shared" si="3"/>
        <v>2070</v>
      </c>
      <c r="AA115">
        <v>389</v>
      </c>
      <c r="AB115" s="6">
        <f t="shared" si="5"/>
        <v>322.50525823790605</v>
      </c>
      <c r="AC115">
        <v>454</v>
      </c>
      <c r="AD115" s="6">
        <f t="shared" si="4"/>
        <v>276.33159791750097</v>
      </c>
      <c r="AE115">
        <v>20191209</v>
      </c>
      <c r="AF115" s="9">
        <v>10000000</v>
      </c>
      <c r="AG115" t="s">
        <v>68</v>
      </c>
      <c r="AH115">
        <v>150</v>
      </c>
      <c r="AI115">
        <v>20191231</v>
      </c>
      <c r="AJ115" t="s">
        <v>339</v>
      </c>
      <c r="AK115">
        <v>3</v>
      </c>
      <c r="AL115">
        <v>19404905</v>
      </c>
      <c r="AM115">
        <v>0.69</v>
      </c>
      <c r="AN115">
        <v>89.86</v>
      </c>
      <c r="AO115">
        <v>10.14</v>
      </c>
      <c r="AP115">
        <v>5860</v>
      </c>
      <c r="AQ115">
        <v>100</v>
      </c>
      <c r="AR115">
        <v>90.96</v>
      </c>
      <c r="AS115">
        <v>35.39</v>
      </c>
    </row>
    <row r="116" spans="1:46" x14ac:dyDescent="0.2">
      <c r="A116" t="s">
        <v>352</v>
      </c>
      <c r="B116">
        <v>20191206</v>
      </c>
      <c r="C116" t="s">
        <v>160</v>
      </c>
      <c r="D116" t="s">
        <v>197</v>
      </c>
      <c r="E116" t="s">
        <v>198</v>
      </c>
      <c r="F116" t="s">
        <v>58</v>
      </c>
      <c r="G116" t="s">
        <v>199</v>
      </c>
      <c r="H116" t="s">
        <v>337</v>
      </c>
      <c r="I116" t="s">
        <v>201</v>
      </c>
      <c r="K116" t="s">
        <v>229</v>
      </c>
      <c r="L116" t="s">
        <v>230</v>
      </c>
      <c r="M116" t="s">
        <v>141</v>
      </c>
      <c r="N116">
        <v>1000</v>
      </c>
      <c r="O116" t="s">
        <v>67</v>
      </c>
      <c r="P116" t="s">
        <v>113</v>
      </c>
      <c r="Q116" t="s">
        <v>353</v>
      </c>
      <c r="R116" t="str">
        <f>VLOOKUP(Q116,Adapters!A$3:C$99,3,FALSE)</f>
        <v>TCCGCGAA</v>
      </c>
      <c r="S116" t="str">
        <f>VLOOKUP(Q116,Adapters!A$3:C$99,2,FALSE)</f>
        <v>TATAGCCT</v>
      </c>
      <c r="T116" t="s">
        <v>67</v>
      </c>
      <c r="U116">
        <v>12</v>
      </c>
      <c r="V116">
        <v>0.8</v>
      </c>
      <c r="W116">
        <v>25</v>
      </c>
      <c r="X116">
        <v>20191206</v>
      </c>
      <c r="Y116">
        <v>2.58</v>
      </c>
      <c r="Z116" s="7">
        <f t="shared" si="3"/>
        <v>64.5</v>
      </c>
      <c r="AA116">
        <v>351</v>
      </c>
      <c r="AB116" s="6">
        <f t="shared" si="5"/>
        <v>11.137011137011138</v>
      </c>
      <c r="AC116">
        <v>415</v>
      </c>
      <c r="AD116" s="6">
        <f t="shared" si="4"/>
        <v>9.4194961664841177</v>
      </c>
      <c r="AE116">
        <v>20191209</v>
      </c>
      <c r="AF116" s="9">
        <v>10000000</v>
      </c>
      <c r="AG116" t="s">
        <v>68</v>
      </c>
      <c r="AH116">
        <v>150</v>
      </c>
      <c r="AI116">
        <v>20191231</v>
      </c>
      <c r="AJ116" t="s">
        <v>339</v>
      </c>
      <c r="AK116">
        <v>3</v>
      </c>
      <c r="AL116">
        <v>11695960</v>
      </c>
      <c r="AM116">
        <v>0.41</v>
      </c>
      <c r="AN116">
        <v>94.89</v>
      </c>
      <c r="AO116">
        <v>5.1100000000000003</v>
      </c>
      <c r="AP116">
        <v>3532</v>
      </c>
      <c r="AQ116">
        <v>100</v>
      </c>
      <c r="AR116">
        <v>89.22</v>
      </c>
      <c r="AS116">
        <v>35</v>
      </c>
    </row>
    <row r="117" spans="1:46" x14ac:dyDescent="0.2">
      <c r="A117" t="s">
        <v>354</v>
      </c>
      <c r="B117">
        <v>20191206</v>
      </c>
      <c r="C117" t="s">
        <v>160</v>
      </c>
      <c r="D117" t="s">
        <v>197</v>
      </c>
      <c r="E117" t="s">
        <v>198</v>
      </c>
      <c r="F117" t="s">
        <v>58</v>
      </c>
      <c r="G117" t="s">
        <v>199</v>
      </c>
      <c r="H117" t="s">
        <v>337</v>
      </c>
      <c r="I117" t="s">
        <v>203</v>
      </c>
      <c r="K117" t="s">
        <v>229</v>
      </c>
      <c r="L117" t="s">
        <v>230</v>
      </c>
      <c r="M117" t="s">
        <v>141</v>
      </c>
      <c r="N117">
        <v>1000</v>
      </c>
      <c r="O117" t="s">
        <v>67</v>
      </c>
      <c r="P117" t="s">
        <v>115</v>
      </c>
      <c r="Q117" t="s">
        <v>355</v>
      </c>
      <c r="R117" t="str">
        <f>VLOOKUP(Q117,Adapters!A$3:C$99,3,FALSE)</f>
        <v>TCCGCGAA</v>
      </c>
      <c r="S117" t="str">
        <f>VLOOKUP(Q117,Adapters!A$3:C$99,2,FALSE)</f>
        <v>ATAGAGGC</v>
      </c>
      <c r="T117" t="s">
        <v>67</v>
      </c>
      <c r="U117">
        <v>12</v>
      </c>
      <c r="V117">
        <v>0.8</v>
      </c>
      <c r="W117">
        <v>25</v>
      </c>
      <c r="X117">
        <v>20191206</v>
      </c>
      <c r="Y117">
        <v>4.92</v>
      </c>
      <c r="Z117" s="7">
        <f t="shared" si="3"/>
        <v>123</v>
      </c>
      <c r="AA117">
        <v>329</v>
      </c>
      <c r="AB117" s="6">
        <f t="shared" si="5"/>
        <v>22.658192870958828</v>
      </c>
      <c r="AC117">
        <v>382</v>
      </c>
      <c r="AD117" s="6">
        <f t="shared" si="4"/>
        <v>19.51451689671585</v>
      </c>
      <c r="AE117">
        <v>20191209</v>
      </c>
      <c r="AF117" s="9">
        <v>10000000</v>
      </c>
      <c r="AG117" t="s">
        <v>68</v>
      </c>
      <c r="AH117">
        <v>150</v>
      </c>
      <c r="AI117">
        <v>20191231</v>
      </c>
      <c r="AJ117" t="s">
        <v>339</v>
      </c>
      <c r="AK117">
        <v>3</v>
      </c>
      <c r="AL117">
        <v>18213885</v>
      </c>
      <c r="AM117">
        <v>0.64</v>
      </c>
      <c r="AN117">
        <v>93.78</v>
      </c>
      <c r="AO117">
        <v>6.22</v>
      </c>
      <c r="AP117">
        <v>5501</v>
      </c>
      <c r="AQ117">
        <v>100</v>
      </c>
      <c r="AR117">
        <v>89.02</v>
      </c>
      <c r="AS117">
        <v>34.950000000000003</v>
      </c>
    </row>
    <row r="118" spans="1:46" x14ac:dyDescent="0.2">
      <c r="A118" t="s">
        <v>356</v>
      </c>
      <c r="B118">
        <v>20191206</v>
      </c>
      <c r="C118" t="s">
        <v>160</v>
      </c>
      <c r="D118" t="s">
        <v>197</v>
      </c>
      <c r="E118" t="s">
        <v>198</v>
      </c>
      <c r="F118" t="s">
        <v>58</v>
      </c>
      <c r="G118" t="s">
        <v>199</v>
      </c>
      <c r="H118" t="s">
        <v>337</v>
      </c>
      <c r="I118" t="s">
        <v>343</v>
      </c>
      <c r="K118" t="s">
        <v>229</v>
      </c>
      <c r="L118" t="s">
        <v>230</v>
      </c>
      <c r="M118" t="s">
        <v>141</v>
      </c>
      <c r="N118">
        <v>1000</v>
      </c>
      <c r="O118" t="s">
        <v>67</v>
      </c>
      <c r="P118" t="s">
        <v>117</v>
      </c>
      <c r="Q118" t="s">
        <v>357</v>
      </c>
      <c r="R118" t="str">
        <f>VLOOKUP(Q118,Adapters!A$3:C$99,3,FALSE)</f>
        <v>TCCGCGAA</v>
      </c>
      <c r="S118" t="str">
        <f>VLOOKUP(Q118,Adapters!A$3:C$99,2,FALSE)</f>
        <v>CCTATCCT</v>
      </c>
      <c r="T118" t="s">
        <v>67</v>
      </c>
      <c r="U118">
        <v>12</v>
      </c>
      <c r="V118">
        <v>0.8</v>
      </c>
      <c r="W118">
        <v>25</v>
      </c>
      <c r="X118">
        <v>20191206</v>
      </c>
      <c r="Y118">
        <v>3.16</v>
      </c>
      <c r="Z118" s="7">
        <f t="shared" si="3"/>
        <v>79</v>
      </c>
      <c r="AA118">
        <v>398</v>
      </c>
      <c r="AB118" s="6">
        <f t="shared" si="5"/>
        <v>12.029846200700472</v>
      </c>
      <c r="AC118">
        <v>423</v>
      </c>
      <c r="AD118" s="6">
        <f t="shared" si="4"/>
        <v>11.318862382692171</v>
      </c>
      <c r="AE118">
        <v>20191209</v>
      </c>
      <c r="AF118" s="9">
        <v>10000000</v>
      </c>
      <c r="AG118" t="s">
        <v>68</v>
      </c>
      <c r="AH118">
        <v>150</v>
      </c>
      <c r="AI118">
        <v>20191231</v>
      </c>
      <c r="AJ118" t="s">
        <v>339</v>
      </c>
      <c r="AK118">
        <v>3</v>
      </c>
      <c r="AL118">
        <v>13625566</v>
      </c>
      <c r="AM118">
        <v>0.48</v>
      </c>
      <c r="AN118">
        <v>97</v>
      </c>
      <c r="AO118">
        <v>3</v>
      </c>
      <c r="AP118">
        <v>4115</v>
      </c>
      <c r="AQ118">
        <v>100</v>
      </c>
      <c r="AR118">
        <v>89.47</v>
      </c>
      <c r="AS118">
        <v>35.07</v>
      </c>
    </row>
    <row r="119" spans="1:46" x14ac:dyDescent="0.2">
      <c r="A119" t="s">
        <v>358</v>
      </c>
      <c r="B119">
        <v>20191206</v>
      </c>
      <c r="C119" t="s">
        <v>160</v>
      </c>
      <c r="D119" t="s">
        <v>197</v>
      </c>
      <c r="E119" t="s">
        <v>198</v>
      </c>
      <c r="F119" t="s">
        <v>58</v>
      </c>
      <c r="G119" t="s">
        <v>199</v>
      </c>
      <c r="H119" t="s">
        <v>346</v>
      </c>
      <c r="I119" t="s">
        <v>201</v>
      </c>
      <c r="K119" t="s">
        <v>229</v>
      </c>
      <c r="L119" t="s">
        <v>230</v>
      </c>
      <c r="M119" t="s">
        <v>141</v>
      </c>
      <c r="N119">
        <v>1000</v>
      </c>
      <c r="O119" t="s">
        <v>67</v>
      </c>
      <c r="P119" t="s">
        <v>193</v>
      </c>
      <c r="Q119" t="s">
        <v>359</v>
      </c>
      <c r="R119" t="str">
        <f>VLOOKUP(Q119,Adapters!A$3:C$99,3,FALSE)</f>
        <v>TCCGCGAA</v>
      </c>
      <c r="S119" t="str">
        <f>VLOOKUP(Q119,Adapters!A$3:C$99,2,FALSE)</f>
        <v>GGCTCTGA</v>
      </c>
      <c r="T119" t="s">
        <v>67</v>
      </c>
      <c r="U119">
        <v>12</v>
      </c>
      <c r="V119">
        <v>0.8</v>
      </c>
      <c r="W119">
        <v>25</v>
      </c>
      <c r="X119">
        <v>20191206</v>
      </c>
      <c r="Y119">
        <v>49.6</v>
      </c>
      <c r="Z119" s="7">
        <f t="shared" si="3"/>
        <v>1240</v>
      </c>
      <c r="AA119">
        <v>353</v>
      </c>
      <c r="AB119" s="6">
        <f t="shared" si="5"/>
        <v>212.89381062752167</v>
      </c>
      <c r="AC119">
        <v>420</v>
      </c>
      <c r="AD119" s="6">
        <f t="shared" si="4"/>
        <v>178.93217893217894</v>
      </c>
      <c r="AE119">
        <v>20191209</v>
      </c>
      <c r="AF119" s="9">
        <v>10000000</v>
      </c>
      <c r="AG119" t="s">
        <v>68</v>
      </c>
      <c r="AH119">
        <v>150</v>
      </c>
      <c r="AI119">
        <v>20191231</v>
      </c>
      <c r="AJ119" t="s">
        <v>339</v>
      </c>
      <c r="AK119">
        <v>3</v>
      </c>
      <c r="AL119">
        <v>15074131</v>
      </c>
      <c r="AM119">
        <v>0.53</v>
      </c>
      <c r="AN119">
        <v>91.56</v>
      </c>
      <c r="AO119">
        <v>8.44</v>
      </c>
      <c r="AP119">
        <v>4552</v>
      </c>
      <c r="AQ119">
        <v>100</v>
      </c>
      <c r="AR119">
        <v>91.1</v>
      </c>
      <c r="AS119">
        <v>35.42</v>
      </c>
    </row>
    <row r="120" spans="1:46" x14ac:dyDescent="0.2">
      <c r="A120" t="s">
        <v>360</v>
      </c>
      <c r="B120">
        <v>20191206</v>
      </c>
      <c r="C120" t="s">
        <v>160</v>
      </c>
      <c r="D120" t="s">
        <v>197</v>
      </c>
      <c r="E120" t="s">
        <v>198</v>
      </c>
      <c r="F120" t="s">
        <v>58</v>
      </c>
      <c r="G120" t="s">
        <v>199</v>
      </c>
      <c r="H120" t="s">
        <v>346</v>
      </c>
      <c r="I120" t="s">
        <v>203</v>
      </c>
      <c r="K120" t="s">
        <v>229</v>
      </c>
      <c r="L120" t="s">
        <v>230</v>
      </c>
      <c r="M120" t="s">
        <v>141</v>
      </c>
      <c r="N120">
        <v>1000</v>
      </c>
      <c r="O120" t="s">
        <v>67</v>
      </c>
      <c r="P120" t="s">
        <v>195</v>
      </c>
      <c r="Q120" t="s">
        <v>361</v>
      </c>
      <c r="R120" t="str">
        <f>VLOOKUP(Q120,Adapters!A$3:C$99,3,FALSE)</f>
        <v>TCCGCGAA</v>
      </c>
      <c r="S120" t="str">
        <f>VLOOKUP(Q120,Adapters!A$3:C$99,2,FALSE)</f>
        <v>AGGCGAAG</v>
      </c>
      <c r="T120" t="s">
        <v>67</v>
      </c>
      <c r="U120">
        <v>12</v>
      </c>
      <c r="V120">
        <v>0.8</v>
      </c>
      <c r="W120">
        <v>25</v>
      </c>
      <c r="X120">
        <v>20191206</v>
      </c>
      <c r="Y120">
        <v>34.4</v>
      </c>
      <c r="Z120" s="7">
        <f t="shared" si="3"/>
        <v>860</v>
      </c>
      <c r="AA120">
        <v>391</v>
      </c>
      <c r="AB120" s="6">
        <f t="shared" si="5"/>
        <v>133.30233279082384</v>
      </c>
      <c r="AC120">
        <v>458</v>
      </c>
      <c r="AD120" s="6">
        <f t="shared" si="4"/>
        <v>113.80177319041948</v>
      </c>
      <c r="AE120">
        <v>20191209</v>
      </c>
      <c r="AF120" s="9">
        <v>10000000</v>
      </c>
      <c r="AG120" t="s">
        <v>68</v>
      </c>
      <c r="AH120">
        <v>150</v>
      </c>
      <c r="AI120">
        <v>20191231</v>
      </c>
      <c r="AJ120" t="s">
        <v>339</v>
      </c>
      <c r="AK120">
        <v>3</v>
      </c>
      <c r="AL120">
        <v>12323851</v>
      </c>
      <c r="AM120">
        <v>0.44</v>
      </c>
      <c r="AN120">
        <v>96.32</v>
      </c>
      <c r="AO120">
        <v>3.68</v>
      </c>
      <c r="AP120">
        <v>3722</v>
      </c>
      <c r="AQ120">
        <v>100</v>
      </c>
      <c r="AR120">
        <v>91.64</v>
      </c>
      <c r="AS120">
        <v>35.54</v>
      </c>
    </row>
    <row r="121" spans="1:46" x14ac:dyDescent="0.2">
      <c r="A121" t="s">
        <v>362</v>
      </c>
      <c r="B121">
        <v>20191206</v>
      </c>
      <c r="C121" t="s">
        <v>160</v>
      </c>
      <c r="D121" t="s">
        <v>197</v>
      </c>
      <c r="E121" t="s">
        <v>198</v>
      </c>
      <c r="F121" t="s">
        <v>58</v>
      </c>
      <c r="G121" t="s">
        <v>199</v>
      </c>
      <c r="H121" t="s">
        <v>346</v>
      </c>
      <c r="I121" t="s">
        <v>343</v>
      </c>
      <c r="K121" t="s">
        <v>229</v>
      </c>
      <c r="L121" t="s">
        <v>230</v>
      </c>
      <c r="M121" t="s">
        <v>141</v>
      </c>
      <c r="N121">
        <v>1000</v>
      </c>
      <c r="O121" t="s">
        <v>67</v>
      </c>
      <c r="P121" t="s">
        <v>216</v>
      </c>
      <c r="Q121" t="s">
        <v>363</v>
      </c>
      <c r="R121" t="str">
        <f>VLOOKUP(Q121,Adapters!A$3:C$99,3,FALSE)</f>
        <v>TCCGCGAA</v>
      </c>
      <c r="S121" t="str">
        <f>VLOOKUP(Q121,Adapters!A$3:C$99,2,FALSE)</f>
        <v>TAATCTTA</v>
      </c>
      <c r="T121" t="s">
        <v>67</v>
      </c>
      <c r="U121">
        <v>12</v>
      </c>
      <c r="V121">
        <v>0.8</v>
      </c>
      <c r="W121">
        <v>25</v>
      </c>
      <c r="X121">
        <v>20191206</v>
      </c>
      <c r="Y121">
        <v>45.4</v>
      </c>
      <c r="Z121" s="7">
        <f t="shared" si="3"/>
        <v>1135</v>
      </c>
      <c r="AA121">
        <v>388</v>
      </c>
      <c r="AB121" s="6">
        <f t="shared" si="5"/>
        <v>177.28834739144017</v>
      </c>
      <c r="AC121">
        <v>447</v>
      </c>
      <c r="AD121" s="6">
        <f t="shared" si="4"/>
        <v>153.88787200867739</v>
      </c>
      <c r="AE121">
        <v>20191209</v>
      </c>
      <c r="AF121" s="9">
        <v>10000000</v>
      </c>
      <c r="AG121" t="s">
        <v>68</v>
      </c>
      <c r="AH121">
        <v>150</v>
      </c>
      <c r="AI121">
        <v>20191231</v>
      </c>
      <c r="AJ121" t="s">
        <v>339</v>
      </c>
      <c r="AK121">
        <v>3</v>
      </c>
      <c r="AL121">
        <v>13558607</v>
      </c>
      <c r="AM121">
        <v>0.48</v>
      </c>
      <c r="AN121">
        <v>94.71</v>
      </c>
      <c r="AO121">
        <v>5.29</v>
      </c>
      <c r="AP121">
        <v>4095</v>
      </c>
      <c r="AQ121">
        <v>100</v>
      </c>
      <c r="AR121">
        <v>91.02</v>
      </c>
      <c r="AS121">
        <v>35.409999999999997</v>
      </c>
    </row>
    <row r="122" spans="1:46" x14ac:dyDescent="0.2">
      <c r="A122" t="s">
        <v>364</v>
      </c>
      <c r="B122">
        <v>20200114</v>
      </c>
      <c r="C122" t="s">
        <v>160</v>
      </c>
      <c r="D122" t="s">
        <v>197</v>
      </c>
      <c r="E122" t="s">
        <v>198</v>
      </c>
      <c r="F122" t="s">
        <v>58</v>
      </c>
      <c r="G122" t="s">
        <v>199</v>
      </c>
      <c r="H122" t="s">
        <v>228</v>
      </c>
      <c r="I122" t="s">
        <v>365</v>
      </c>
      <c r="K122" t="s">
        <v>366</v>
      </c>
      <c r="L122">
        <v>76302125</v>
      </c>
      <c r="M122" t="s">
        <v>367</v>
      </c>
      <c r="N122">
        <v>5000</v>
      </c>
      <c r="O122" t="s">
        <v>67</v>
      </c>
      <c r="P122" t="s">
        <v>67</v>
      </c>
      <c r="Q122" t="s">
        <v>368</v>
      </c>
      <c r="R122" t="s">
        <v>369</v>
      </c>
      <c r="S122" t="s">
        <v>67</v>
      </c>
      <c r="T122" t="s">
        <v>67</v>
      </c>
      <c r="U122">
        <v>12</v>
      </c>
      <c r="V122" t="s">
        <v>370</v>
      </c>
      <c r="W122">
        <v>15</v>
      </c>
      <c r="X122">
        <v>20200124</v>
      </c>
      <c r="Y122">
        <v>0.69799999999999995</v>
      </c>
      <c r="Z122" s="7">
        <f t="shared" si="3"/>
        <v>10.469999999999999</v>
      </c>
      <c r="AA122">
        <v>393</v>
      </c>
      <c r="AB122" s="6">
        <f t="shared" si="5"/>
        <v>2.691032462024828</v>
      </c>
      <c r="AC122">
        <v>382</v>
      </c>
      <c r="AD122" s="6">
        <f t="shared" si="4"/>
        <v>2.7685229255909882</v>
      </c>
      <c r="AE122">
        <v>20200127</v>
      </c>
      <c r="AF122" s="9">
        <v>10000000</v>
      </c>
      <c r="AG122" t="s">
        <v>68</v>
      </c>
      <c r="AH122">
        <v>150</v>
      </c>
      <c r="AI122">
        <v>20200207</v>
      </c>
      <c r="AJ122" t="s">
        <v>371</v>
      </c>
      <c r="AK122">
        <v>4</v>
      </c>
      <c r="AL122" s="10">
        <v>41222862</v>
      </c>
      <c r="AM122">
        <v>1.41</v>
      </c>
      <c r="AN122">
        <v>100</v>
      </c>
      <c r="AO122" t="s">
        <v>372</v>
      </c>
      <c r="AP122" s="10">
        <v>12449</v>
      </c>
      <c r="AQ122">
        <v>100</v>
      </c>
      <c r="AR122">
        <v>84.35</v>
      </c>
      <c r="AS122">
        <v>33.85</v>
      </c>
      <c r="AT122" t="s">
        <v>373</v>
      </c>
    </row>
    <row r="123" spans="1:46" x14ac:dyDescent="0.2">
      <c r="A123" t="s">
        <v>374</v>
      </c>
      <c r="B123">
        <v>20200114</v>
      </c>
      <c r="C123" t="s">
        <v>160</v>
      </c>
      <c r="D123" t="s">
        <v>197</v>
      </c>
      <c r="E123" t="s">
        <v>198</v>
      </c>
      <c r="F123" t="s">
        <v>58</v>
      </c>
      <c r="G123" t="s">
        <v>199</v>
      </c>
      <c r="H123" t="s">
        <v>240</v>
      </c>
      <c r="I123" t="s">
        <v>375</v>
      </c>
      <c r="K123" t="s">
        <v>366</v>
      </c>
      <c r="L123">
        <v>76302125</v>
      </c>
      <c r="M123" t="s">
        <v>367</v>
      </c>
      <c r="N123">
        <v>5000</v>
      </c>
      <c r="O123" t="s">
        <v>67</v>
      </c>
      <c r="P123" t="s">
        <v>67</v>
      </c>
      <c r="Q123" t="s">
        <v>376</v>
      </c>
      <c r="R123" t="s">
        <v>377</v>
      </c>
      <c r="S123" t="s">
        <v>67</v>
      </c>
      <c r="T123" t="s">
        <v>67</v>
      </c>
      <c r="U123">
        <v>12</v>
      </c>
      <c r="V123" t="s">
        <v>370</v>
      </c>
      <c r="W123">
        <v>15</v>
      </c>
      <c r="X123">
        <v>20200124</v>
      </c>
      <c r="Y123">
        <v>1.92</v>
      </c>
      <c r="Z123" s="7">
        <f t="shared" si="3"/>
        <v>28.799999999999997</v>
      </c>
      <c r="AA123">
        <v>452</v>
      </c>
      <c r="AB123" s="6">
        <f t="shared" si="5"/>
        <v>6.436041834271923</v>
      </c>
      <c r="AC123">
        <v>406</v>
      </c>
      <c r="AD123" s="6">
        <f t="shared" si="4"/>
        <v>7.1652485445588887</v>
      </c>
      <c r="AE123">
        <v>20200127</v>
      </c>
      <c r="AF123" s="9">
        <v>10000000</v>
      </c>
      <c r="AG123" t="s">
        <v>68</v>
      </c>
      <c r="AH123">
        <v>150</v>
      </c>
      <c r="AI123">
        <v>20200207</v>
      </c>
      <c r="AJ123" t="s">
        <v>371</v>
      </c>
      <c r="AK123">
        <v>4</v>
      </c>
      <c r="AL123" s="10">
        <v>37691044</v>
      </c>
      <c r="AM123">
        <v>1.29</v>
      </c>
      <c r="AN123">
        <v>100</v>
      </c>
      <c r="AO123" t="s">
        <v>372</v>
      </c>
      <c r="AP123" s="10">
        <v>11383</v>
      </c>
      <c r="AQ123">
        <v>100</v>
      </c>
      <c r="AR123">
        <v>82.13</v>
      </c>
      <c r="AS123">
        <v>33.409999999999997</v>
      </c>
      <c r="AT123" t="s">
        <v>373</v>
      </c>
    </row>
    <row r="124" spans="1:46" x14ac:dyDescent="0.2">
      <c r="A124" t="s">
        <v>378</v>
      </c>
      <c r="B124">
        <v>20200114</v>
      </c>
      <c r="C124" t="s">
        <v>160</v>
      </c>
      <c r="D124" t="s">
        <v>197</v>
      </c>
      <c r="E124" t="s">
        <v>198</v>
      </c>
      <c r="F124" t="s">
        <v>58</v>
      </c>
      <c r="G124" t="s">
        <v>199</v>
      </c>
      <c r="H124" t="s">
        <v>246</v>
      </c>
      <c r="I124" t="s">
        <v>379</v>
      </c>
      <c r="K124" t="s">
        <v>366</v>
      </c>
      <c r="L124">
        <v>76302125</v>
      </c>
      <c r="M124" t="s">
        <v>367</v>
      </c>
      <c r="N124">
        <v>5000</v>
      </c>
      <c r="O124" t="s">
        <v>67</v>
      </c>
      <c r="P124" t="s">
        <v>67</v>
      </c>
      <c r="Q124" t="s">
        <v>380</v>
      </c>
      <c r="R124" t="s">
        <v>381</v>
      </c>
      <c r="S124" t="s">
        <v>67</v>
      </c>
      <c r="T124" t="s">
        <v>67</v>
      </c>
      <c r="U124">
        <v>12</v>
      </c>
      <c r="V124" t="s">
        <v>370</v>
      </c>
      <c r="W124">
        <v>15</v>
      </c>
      <c r="X124">
        <v>20200124</v>
      </c>
      <c r="Y124">
        <v>1.72</v>
      </c>
      <c r="Z124" s="7">
        <f t="shared" si="3"/>
        <v>25.8</v>
      </c>
      <c r="AA124">
        <v>424</v>
      </c>
      <c r="AB124" s="6">
        <f t="shared" si="5"/>
        <v>6.1463693539165236</v>
      </c>
      <c r="AC124">
        <v>390</v>
      </c>
      <c r="AD124" s="6">
        <f t="shared" si="4"/>
        <v>6.6822066822066821</v>
      </c>
      <c r="AE124">
        <v>20200127</v>
      </c>
      <c r="AF124" s="9">
        <v>10000000</v>
      </c>
      <c r="AG124" t="s">
        <v>68</v>
      </c>
      <c r="AH124">
        <v>150</v>
      </c>
      <c r="AI124">
        <v>20200207</v>
      </c>
      <c r="AJ124" t="s">
        <v>371</v>
      </c>
      <c r="AK124">
        <v>4</v>
      </c>
      <c r="AL124" s="10">
        <v>39680151</v>
      </c>
      <c r="AM124">
        <v>1.36</v>
      </c>
      <c r="AN124">
        <v>100</v>
      </c>
      <c r="AO124" t="s">
        <v>372</v>
      </c>
      <c r="AP124" s="10">
        <v>11983</v>
      </c>
      <c r="AQ124">
        <v>100</v>
      </c>
      <c r="AR124">
        <v>84.7</v>
      </c>
      <c r="AS124">
        <v>33.94</v>
      </c>
      <c r="AT124" t="s">
        <v>373</v>
      </c>
    </row>
    <row r="125" spans="1:46" x14ac:dyDescent="0.2">
      <c r="A125" t="s">
        <v>382</v>
      </c>
      <c r="B125">
        <v>20200114</v>
      </c>
      <c r="C125" t="s">
        <v>160</v>
      </c>
      <c r="D125" t="s">
        <v>197</v>
      </c>
      <c r="E125" t="s">
        <v>198</v>
      </c>
      <c r="F125" t="s">
        <v>58</v>
      </c>
      <c r="G125" t="s">
        <v>199</v>
      </c>
      <c r="H125" t="s">
        <v>250</v>
      </c>
      <c r="I125" t="s">
        <v>383</v>
      </c>
      <c r="K125" t="s">
        <v>366</v>
      </c>
      <c r="L125">
        <v>76302125</v>
      </c>
      <c r="M125" t="s">
        <v>367</v>
      </c>
      <c r="N125">
        <v>5000</v>
      </c>
      <c r="O125" t="s">
        <v>67</v>
      </c>
      <c r="P125" t="s">
        <v>67</v>
      </c>
      <c r="Q125" t="s">
        <v>384</v>
      </c>
      <c r="R125" t="s">
        <v>385</v>
      </c>
      <c r="S125" t="s">
        <v>67</v>
      </c>
      <c r="T125" t="s">
        <v>67</v>
      </c>
      <c r="U125">
        <v>12</v>
      </c>
      <c r="V125" t="s">
        <v>370</v>
      </c>
      <c r="W125">
        <v>15</v>
      </c>
      <c r="X125">
        <v>20200124</v>
      </c>
      <c r="Y125">
        <v>1.0900000000000001</v>
      </c>
      <c r="Z125" s="7">
        <f t="shared" si="3"/>
        <v>16.350000000000001</v>
      </c>
      <c r="AA125">
        <v>287</v>
      </c>
      <c r="AB125" s="6">
        <f t="shared" si="5"/>
        <v>5.7544081934325835</v>
      </c>
      <c r="AC125">
        <v>339</v>
      </c>
      <c r="AD125" s="6">
        <f t="shared" si="4"/>
        <v>4.8717261106641638</v>
      </c>
      <c r="AE125">
        <v>20200127</v>
      </c>
      <c r="AF125" s="9">
        <v>10000000</v>
      </c>
      <c r="AG125" t="s">
        <v>68</v>
      </c>
      <c r="AH125">
        <v>150</v>
      </c>
      <c r="AI125">
        <v>20200207</v>
      </c>
      <c r="AJ125" t="s">
        <v>371</v>
      </c>
      <c r="AK125">
        <v>4</v>
      </c>
      <c r="AL125" s="10">
        <v>59986402</v>
      </c>
      <c r="AM125">
        <v>2.0499999999999998</v>
      </c>
      <c r="AN125">
        <v>100</v>
      </c>
      <c r="AO125" t="s">
        <v>372</v>
      </c>
      <c r="AP125" s="10">
        <v>18116</v>
      </c>
      <c r="AQ125">
        <v>100</v>
      </c>
      <c r="AR125">
        <v>83.26</v>
      </c>
      <c r="AS125">
        <v>33.630000000000003</v>
      </c>
      <c r="AT125" t="s">
        <v>373</v>
      </c>
    </row>
    <row r="126" spans="1:46" x14ac:dyDescent="0.2">
      <c r="A126" t="s">
        <v>386</v>
      </c>
      <c r="B126">
        <v>20200219</v>
      </c>
      <c r="C126" t="s">
        <v>160</v>
      </c>
      <c r="D126" t="s">
        <v>197</v>
      </c>
      <c r="E126" t="s">
        <v>198</v>
      </c>
      <c r="F126" t="s">
        <v>58</v>
      </c>
      <c r="G126" t="s">
        <v>199</v>
      </c>
      <c r="H126" t="s">
        <v>387</v>
      </c>
      <c r="K126" t="s">
        <v>366</v>
      </c>
      <c r="L126">
        <v>76302125</v>
      </c>
      <c r="M126" t="s">
        <v>367</v>
      </c>
      <c r="N126">
        <v>5000</v>
      </c>
      <c r="O126" t="s">
        <v>67</v>
      </c>
      <c r="P126" t="s">
        <v>67</v>
      </c>
      <c r="Q126" t="s">
        <v>388</v>
      </c>
      <c r="R126" t="s">
        <v>389</v>
      </c>
      <c r="S126" t="s">
        <v>67</v>
      </c>
      <c r="T126" t="s">
        <v>67</v>
      </c>
      <c r="U126" t="s">
        <v>390</v>
      </c>
      <c r="V126" t="s">
        <v>370</v>
      </c>
      <c r="W126">
        <v>10</v>
      </c>
      <c r="X126">
        <v>20200303</v>
      </c>
      <c r="Y126">
        <v>16.600000000000001</v>
      </c>
      <c r="Z126" s="7">
        <f t="shared" si="3"/>
        <v>166</v>
      </c>
      <c r="AA126">
        <v>186</v>
      </c>
      <c r="AB126" s="6">
        <f t="shared" si="5"/>
        <v>135.22319973932878</v>
      </c>
      <c r="AD126" s="6" t="e">
        <f t="shared" si="4"/>
        <v>#DIV/0!</v>
      </c>
      <c r="AE126">
        <v>20200303</v>
      </c>
      <c r="AF126" s="9">
        <v>10000000</v>
      </c>
      <c r="AG126" t="s">
        <v>68</v>
      </c>
      <c r="AH126">
        <v>150</v>
      </c>
      <c r="AI126">
        <v>20200312</v>
      </c>
      <c r="AJ126" t="s">
        <v>391</v>
      </c>
      <c r="AK126">
        <v>2</v>
      </c>
      <c r="AL126" s="10">
        <v>71707229</v>
      </c>
      <c r="AM126">
        <v>2.42</v>
      </c>
      <c r="AN126">
        <v>100</v>
      </c>
      <c r="AO126" t="s">
        <v>372</v>
      </c>
      <c r="AP126" s="10">
        <v>21656</v>
      </c>
      <c r="AQ126">
        <v>100</v>
      </c>
      <c r="AR126">
        <v>79.959999999999994</v>
      </c>
      <c r="AS126">
        <v>32.74</v>
      </c>
      <c r="AT126" t="s">
        <v>373</v>
      </c>
    </row>
    <row r="127" spans="1:46" x14ac:dyDescent="0.2">
      <c r="A127" t="s">
        <v>392</v>
      </c>
      <c r="B127">
        <v>20200219</v>
      </c>
      <c r="C127" t="s">
        <v>160</v>
      </c>
      <c r="D127" t="s">
        <v>197</v>
      </c>
      <c r="E127" t="s">
        <v>198</v>
      </c>
      <c r="F127" t="s">
        <v>58</v>
      </c>
      <c r="G127" t="s">
        <v>199</v>
      </c>
      <c r="H127" t="s">
        <v>393</v>
      </c>
      <c r="K127" t="s">
        <v>366</v>
      </c>
      <c r="L127">
        <v>76302125</v>
      </c>
      <c r="M127" t="s">
        <v>367</v>
      </c>
      <c r="N127">
        <v>5000</v>
      </c>
      <c r="O127" t="s">
        <v>67</v>
      </c>
      <c r="P127" t="s">
        <v>67</v>
      </c>
      <c r="Q127" t="s">
        <v>394</v>
      </c>
      <c r="R127" t="s">
        <v>395</v>
      </c>
      <c r="S127" t="s">
        <v>67</v>
      </c>
      <c r="T127" t="s">
        <v>67</v>
      </c>
      <c r="U127" t="s">
        <v>390</v>
      </c>
      <c r="V127" t="s">
        <v>370</v>
      </c>
      <c r="W127">
        <v>10</v>
      </c>
      <c r="X127">
        <v>20200303</v>
      </c>
      <c r="Y127">
        <v>11.9</v>
      </c>
      <c r="Z127" s="7">
        <f t="shared" si="3"/>
        <v>119</v>
      </c>
      <c r="AA127">
        <v>186</v>
      </c>
      <c r="AB127" s="6">
        <f t="shared" si="5"/>
        <v>96.937113066145329</v>
      </c>
      <c r="AD127" s="6" t="e">
        <f t="shared" si="4"/>
        <v>#DIV/0!</v>
      </c>
      <c r="AE127">
        <v>20200303</v>
      </c>
      <c r="AF127" s="9">
        <v>10000000</v>
      </c>
      <c r="AG127" t="s">
        <v>68</v>
      </c>
      <c r="AH127">
        <v>150</v>
      </c>
      <c r="AI127">
        <v>20200312</v>
      </c>
      <c r="AJ127" t="s">
        <v>391</v>
      </c>
      <c r="AK127">
        <v>2</v>
      </c>
      <c r="AL127" s="10">
        <v>29005471</v>
      </c>
      <c r="AM127">
        <v>0.98</v>
      </c>
      <c r="AN127">
        <v>100</v>
      </c>
      <c r="AO127" t="s">
        <v>372</v>
      </c>
      <c r="AP127" s="10">
        <v>8760</v>
      </c>
      <c r="AQ127">
        <v>100</v>
      </c>
      <c r="AR127">
        <v>84.61</v>
      </c>
      <c r="AS127">
        <v>33.869999999999997</v>
      </c>
      <c r="AT127" t="s">
        <v>373</v>
      </c>
    </row>
    <row r="128" spans="1:46" x14ac:dyDescent="0.2">
      <c r="A128" t="s">
        <v>396</v>
      </c>
      <c r="B128">
        <v>20200219</v>
      </c>
      <c r="C128" t="s">
        <v>160</v>
      </c>
      <c r="D128" t="s">
        <v>197</v>
      </c>
      <c r="E128" t="s">
        <v>198</v>
      </c>
      <c r="F128" t="s">
        <v>58</v>
      </c>
      <c r="G128" t="s">
        <v>199</v>
      </c>
      <c r="H128" t="s">
        <v>397</v>
      </c>
      <c r="K128" t="s">
        <v>366</v>
      </c>
      <c r="L128">
        <v>76302125</v>
      </c>
      <c r="M128" t="s">
        <v>367</v>
      </c>
      <c r="N128">
        <v>5000</v>
      </c>
      <c r="O128" t="s">
        <v>67</v>
      </c>
      <c r="P128" t="s">
        <v>67</v>
      </c>
      <c r="Q128" t="s">
        <v>398</v>
      </c>
      <c r="R128" t="s">
        <v>399</v>
      </c>
      <c r="S128" t="s">
        <v>67</v>
      </c>
      <c r="T128" t="s">
        <v>67</v>
      </c>
      <c r="U128" t="s">
        <v>390</v>
      </c>
      <c r="V128" t="s">
        <v>370</v>
      </c>
      <c r="W128">
        <v>10</v>
      </c>
      <c r="X128">
        <v>20200303</v>
      </c>
      <c r="Y128">
        <v>10.4</v>
      </c>
      <c r="Z128" s="7">
        <f t="shared" si="3"/>
        <v>104</v>
      </c>
      <c r="AA128">
        <v>186</v>
      </c>
      <c r="AB128" s="6">
        <f t="shared" si="5"/>
        <v>84.718149234278272</v>
      </c>
      <c r="AD128" s="6" t="e">
        <f t="shared" si="4"/>
        <v>#DIV/0!</v>
      </c>
      <c r="AE128">
        <v>20200303</v>
      </c>
      <c r="AF128" s="9">
        <v>10000000</v>
      </c>
      <c r="AG128" t="s">
        <v>68</v>
      </c>
      <c r="AH128">
        <v>150</v>
      </c>
      <c r="AI128">
        <v>20200312</v>
      </c>
      <c r="AJ128" t="s">
        <v>391</v>
      </c>
      <c r="AK128">
        <v>2</v>
      </c>
      <c r="AL128" s="10">
        <v>74159134</v>
      </c>
      <c r="AM128">
        <v>2.5</v>
      </c>
      <c r="AN128">
        <v>100</v>
      </c>
      <c r="AO128" t="s">
        <v>372</v>
      </c>
      <c r="AP128" s="10">
        <v>22396</v>
      </c>
      <c r="AQ128">
        <v>100</v>
      </c>
      <c r="AR128">
        <v>84.29</v>
      </c>
      <c r="AS128">
        <v>33.79</v>
      </c>
      <c r="AT128" t="s">
        <v>373</v>
      </c>
    </row>
    <row r="129" spans="1:46" x14ac:dyDescent="0.2">
      <c r="A129" t="s">
        <v>400</v>
      </c>
      <c r="B129">
        <v>20200928</v>
      </c>
      <c r="C129" t="s">
        <v>160</v>
      </c>
      <c r="D129" t="s">
        <v>197</v>
      </c>
      <c r="E129" t="s">
        <v>198</v>
      </c>
      <c r="F129" t="s">
        <v>58</v>
      </c>
      <c r="G129" t="s">
        <v>199</v>
      </c>
      <c r="H129" t="s">
        <v>401</v>
      </c>
      <c r="K129" t="s">
        <v>366</v>
      </c>
      <c r="L129">
        <v>76302125</v>
      </c>
      <c r="M129" t="s">
        <v>367</v>
      </c>
      <c r="N129">
        <v>25</v>
      </c>
      <c r="O129" t="s">
        <v>67</v>
      </c>
      <c r="P129" t="s">
        <v>67</v>
      </c>
      <c r="Q129" t="s">
        <v>402</v>
      </c>
      <c r="R129" t="s">
        <v>403</v>
      </c>
      <c r="S129" t="s">
        <v>67</v>
      </c>
      <c r="T129" t="s">
        <v>67</v>
      </c>
      <c r="U129">
        <v>8</v>
      </c>
      <c r="V129" t="s">
        <v>404</v>
      </c>
      <c r="W129">
        <v>20</v>
      </c>
      <c r="X129">
        <v>20200928</v>
      </c>
      <c r="Y129">
        <v>0.40799999999999997</v>
      </c>
      <c r="Z129" s="7">
        <f t="shared" si="3"/>
        <v>8.16</v>
      </c>
      <c r="AB129" s="6" t="e">
        <f t="shared" si="5"/>
        <v>#DIV/0!</v>
      </c>
      <c r="AD129" s="6" t="e">
        <f t="shared" si="4"/>
        <v>#DIV/0!</v>
      </c>
      <c r="AE129">
        <v>20200928</v>
      </c>
      <c r="AF129" s="9">
        <v>30000000</v>
      </c>
      <c r="AG129" t="s">
        <v>68</v>
      </c>
      <c r="AH129">
        <v>150</v>
      </c>
      <c r="AI129">
        <v>20201007</v>
      </c>
      <c r="AJ129" t="s">
        <v>405</v>
      </c>
      <c r="AK129">
        <v>2</v>
      </c>
      <c r="AL129" s="10">
        <v>46639951</v>
      </c>
      <c r="AM129">
        <v>2.2400000000000002</v>
      </c>
      <c r="AN129">
        <v>100</v>
      </c>
      <c r="AO129" t="s">
        <v>372</v>
      </c>
      <c r="AP129" s="10">
        <v>14085</v>
      </c>
      <c r="AQ129">
        <v>100</v>
      </c>
      <c r="AR129">
        <v>84.64</v>
      </c>
      <c r="AS129">
        <v>33.79</v>
      </c>
    </row>
    <row r="130" spans="1:46" x14ac:dyDescent="0.2">
      <c r="A130" t="s">
        <v>406</v>
      </c>
      <c r="B130">
        <v>20200928</v>
      </c>
      <c r="C130" t="s">
        <v>160</v>
      </c>
      <c r="D130" t="s">
        <v>197</v>
      </c>
      <c r="E130" t="s">
        <v>198</v>
      </c>
      <c r="F130" t="s">
        <v>58</v>
      </c>
      <c r="G130" t="s">
        <v>199</v>
      </c>
      <c r="H130" t="s">
        <v>407</v>
      </c>
      <c r="K130" t="s">
        <v>366</v>
      </c>
      <c r="L130">
        <v>76302125</v>
      </c>
      <c r="M130" t="s">
        <v>367</v>
      </c>
      <c r="N130">
        <v>25</v>
      </c>
      <c r="O130" t="s">
        <v>67</v>
      </c>
      <c r="P130" t="s">
        <v>67</v>
      </c>
      <c r="Q130" t="s">
        <v>408</v>
      </c>
      <c r="R130" t="s">
        <v>409</v>
      </c>
      <c r="S130" t="s">
        <v>67</v>
      </c>
      <c r="T130" t="s">
        <v>67</v>
      </c>
      <c r="U130">
        <v>8</v>
      </c>
      <c r="V130" t="s">
        <v>404</v>
      </c>
      <c r="W130">
        <v>20</v>
      </c>
      <c r="X130">
        <v>20200928</v>
      </c>
      <c r="Y130">
        <v>1.34</v>
      </c>
      <c r="Z130" s="7">
        <f t="shared" si="3"/>
        <v>26.8</v>
      </c>
      <c r="AB130" s="6" t="e">
        <f t="shared" si="5"/>
        <v>#DIV/0!</v>
      </c>
      <c r="AD130" s="6" t="e">
        <f t="shared" si="4"/>
        <v>#DIV/0!</v>
      </c>
      <c r="AE130">
        <v>20200928</v>
      </c>
      <c r="AF130" s="9">
        <v>30000000</v>
      </c>
      <c r="AG130" t="s">
        <v>68</v>
      </c>
      <c r="AH130">
        <v>150</v>
      </c>
      <c r="AI130">
        <v>20201007</v>
      </c>
      <c r="AJ130" t="s">
        <v>405</v>
      </c>
      <c r="AK130">
        <v>2</v>
      </c>
      <c r="AL130" s="10">
        <v>6423117</v>
      </c>
      <c r="AM130">
        <v>0.31</v>
      </c>
      <c r="AN130">
        <v>100</v>
      </c>
      <c r="AO130" t="s">
        <v>372</v>
      </c>
      <c r="AP130" s="10">
        <v>1940</v>
      </c>
      <c r="AQ130">
        <v>100</v>
      </c>
      <c r="AR130">
        <v>84.13</v>
      </c>
      <c r="AS130">
        <v>33.69</v>
      </c>
    </row>
    <row r="131" spans="1:46" x14ac:dyDescent="0.2">
      <c r="A131" t="s">
        <v>410</v>
      </c>
      <c r="B131">
        <v>20200928</v>
      </c>
      <c r="C131" t="s">
        <v>160</v>
      </c>
      <c r="D131" t="s">
        <v>197</v>
      </c>
      <c r="E131" t="s">
        <v>198</v>
      </c>
      <c r="F131" t="s">
        <v>58</v>
      </c>
      <c r="G131" t="s">
        <v>199</v>
      </c>
      <c r="H131" t="s">
        <v>411</v>
      </c>
      <c r="K131" t="s">
        <v>366</v>
      </c>
      <c r="L131">
        <v>76302125</v>
      </c>
      <c r="M131" t="s">
        <v>367</v>
      </c>
      <c r="N131">
        <v>25</v>
      </c>
      <c r="O131" t="s">
        <v>67</v>
      </c>
      <c r="P131" t="s">
        <v>67</v>
      </c>
      <c r="Q131" t="s">
        <v>412</v>
      </c>
      <c r="R131" t="s">
        <v>413</v>
      </c>
      <c r="S131" t="s">
        <v>67</v>
      </c>
      <c r="T131" t="s">
        <v>67</v>
      </c>
      <c r="U131">
        <v>8</v>
      </c>
      <c r="V131" t="s">
        <v>404</v>
      </c>
      <c r="W131">
        <v>20</v>
      </c>
      <c r="X131">
        <v>20200928</v>
      </c>
      <c r="Y131">
        <v>1.23</v>
      </c>
      <c r="Z131" s="7">
        <f t="shared" si="3"/>
        <v>24.6</v>
      </c>
      <c r="AB131" s="6" t="e">
        <f t="shared" si="5"/>
        <v>#DIV/0!</v>
      </c>
      <c r="AD131" s="6" t="e">
        <f t="shared" si="4"/>
        <v>#DIV/0!</v>
      </c>
      <c r="AE131">
        <v>20200928</v>
      </c>
      <c r="AF131" s="9">
        <v>30000000</v>
      </c>
      <c r="AG131" t="s">
        <v>68</v>
      </c>
      <c r="AH131">
        <v>150</v>
      </c>
      <c r="AI131">
        <v>20201007</v>
      </c>
      <c r="AJ131" t="s">
        <v>405</v>
      </c>
      <c r="AK131">
        <v>2</v>
      </c>
      <c r="AL131" s="10">
        <v>9803667</v>
      </c>
      <c r="AM131">
        <v>0.47</v>
      </c>
      <c r="AN131">
        <v>100</v>
      </c>
      <c r="AO131" t="s">
        <v>372</v>
      </c>
      <c r="AP131" s="10">
        <v>2961</v>
      </c>
      <c r="AQ131">
        <v>100</v>
      </c>
      <c r="AR131">
        <v>84.68</v>
      </c>
      <c r="AS131">
        <v>33.799999999999997</v>
      </c>
    </row>
    <row r="132" spans="1:46" x14ac:dyDescent="0.2">
      <c r="A132" t="s">
        <v>414</v>
      </c>
      <c r="B132">
        <v>20200928</v>
      </c>
      <c r="C132" t="s">
        <v>160</v>
      </c>
      <c r="D132" t="s">
        <v>197</v>
      </c>
      <c r="E132" t="s">
        <v>198</v>
      </c>
      <c r="F132" t="s">
        <v>58</v>
      </c>
      <c r="G132" t="s">
        <v>199</v>
      </c>
      <c r="H132" t="s">
        <v>401</v>
      </c>
      <c r="K132" t="s">
        <v>366</v>
      </c>
      <c r="L132">
        <v>76302125</v>
      </c>
      <c r="M132" t="s">
        <v>367</v>
      </c>
      <c r="N132">
        <v>25</v>
      </c>
      <c r="O132" t="s">
        <v>67</v>
      </c>
      <c r="P132" t="s">
        <v>67</v>
      </c>
      <c r="Q132" t="s">
        <v>415</v>
      </c>
      <c r="R132" t="s">
        <v>416</v>
      </c>
      <c r="S132" t="s">
        <v>67</v>
      </c>
      <c r="T132" t="s">
        <v>67</v>
      </c>
      <c r="U132">
        <v>8</v>
      </c>
      <c r="V132" t="s">
        <v>417</v>
      </c>
      <c r="W132">
        <v>10</v>
      </c>
      <c r="X132">
        <v>20201003</v>
      </c>
      <c r="Y132">
        <v>12.3</v>
      </c>
      <c r="Z132" s="7">
        <f t="shared" si="3"/>
        <v>123</v>
      </c>
      <c r="AA132">
        <v>196</v>
      </c>
      <c r="AB132" s="6">
        <f t="shared" si="5"/>
        <v>95.083487940630803</v>
      </c>
      <c r="AC132">
        <v>205</v>
      </c>
      <c r="AD132" s="6">
        <f t="shared" si="4"/>
        <v>90.909090909090921</v>
      </c>
      <c r="AE132">
        <v>20201003</v>
      </c>
      <c r="AF132" s="9">
        <v>50000000</v>
      </c>
      <c r="AG132" t="s">
        <v>68</v>
      </c>
      <c r="AH132">
        <v>150</v>
      </c>
      <c r="AI132">
        <v>20201016</v>
      </c>
      <c r="AJ132" t="s">
        <v>418</v>
      </c>
      <c r="AK132">
        <v>1</v>
      </c>
      <c r="AL132" s="10">
        <v>103721355</v>
      </c>
      <c r="AM132">
        <v>4.78</v>
      </c>
      <c r="AN132">
        <v>100</v>
      </c>
      <c r="AO132" t="s">
        <v>372</v>
      </c>
      <c r="AP132" s="10">
        <v>31324</v>
      </c>
      <c r="AQ132">
        <v>100</v>
      </c>
      <c r="AR132">
        <v>80.739999999999995</v>
      </c>
      <c r="AS132">
        <v>33.18</v>
      </c>
    </row>
    <row r="133" spans="1:46" x14ac:dyDescent="0.2">
      <c r="A133" t="s">
        <v>419</v>
      </c>
      <c r="B133">
        <v>20200928</v>
      </c>
      <c r="C133" t="s">
        <v>160</v>
      </c>
      <c r="D133" t="s">
        <v>197</v>
      </c>
      <c r="E133" t="s">
        <v>198</v>
      </c>
      <c r="F133" t="s">
        <v>58</v>
      </c>
      <c r="G133" t="s">
        <v>199</v>
      </c>
      <c r="H133" t="s">
        <v>407</v>
      </c>
      <c r="K133" t="s">
        <v>366</v>
      </c>
      <c r="L133">
        <v>76302125</v>
      </c>
      <c r="M133" t="s">
        <v>367</v>
      </c>
      <c r="N133">
        <v>25</v>
      </c>
      <c r="O133" t="s">
        <v>67</v>
      </c>
      <c r="P133" t="s">
        <v>67</v>
      </c>
      <c r="Q133" t="s">
        <v>420</v>
      </c>
      <c r="R133" t="s">
        <v>421</v>
      </c>
      <c r="S133" t="s">
        <v>67</v>
      </c>
      <c r="T133" t="s">
        <v>67</v>
      </c>
      <c r="U133">
        <v>8</v>
      </c>
      <c r="V133" t="s">
        <v>417</v>
      </c>
      <c r="W133">
        <v>10</v>
      </c>
      <c r="X133">
        <v>20201003</v>
      </c>
      <c r="Y133">
        <v>5.86</v>
      </c>
      <c r="Z133" s="7">
        <f t="shared" ref="Z133:Z196" si="6">Y133*W133</f>
        <v>58.6</v>
      </c>
      <c r="AA133">
        <v>195</v>
      </c>
      <c r="AB133" s="6">
        <f t="shared" si="5"/>
        <v>45.532245532245533</v>
      </c>
      <c r="AC133">
        <v>199</v>
      </c>
      <c r="AD133" s="6">
        <f t="shared" si="4"/>
        <v>44.617024516522008</v>
      </c>
      <c r="AE133">
        <v>20201003</v>
      </c>
      <c r="AF133" s="9">
        <v>50000000</v>
      </c>
      <c r="AG133" t="s">
        <v>68</v>
      </c>
      <c r="AH133">
        <v>150</v>
      </c>
      <c r="AI133">
        <v>20201016</v>
      </c>
      <c r="AJ133" t="s">
        <v>418</v>
      </c>
      <c r="AK133">
        <v>1</v>
      </c>
      <c r="AL133" s="10">
        <v>55189125</v>
      </c>
      <c r="AM133">
        <v>2.54</v>
      </c>
      <c r="AN133">
        <v>100</v>
      </c>
      <c r="AO133" t="s">
        <v>372</v>
      </c>
      <c r="AP133" s="10">
        <v>16667</v>
      </c>
      <c r="AQ133">
        <v>100</v>
      </c>
      <c r="AR133">
        <v>80.02</v>
      </c>
      <c r="AS133">
        <v>33.03</v>
      </c>
    </row>
    <row r="134" spans="1:46" x14ac:dyDescent="0.2">
      <c r="A134" s="11" t="s">
        <v>422</v>
      </c>
      <c r="B134">
        <v>20200928</v>
      </c>
      <c r="C134" t="s">
        <v>160</v>
      </c>
      <c r="D134" t="s">
        <v>197</v>
      </c>
      <c r="E134" t="s">
        <v>198</v>
      </c>
      <c r="F134" t="s">
        <v>58</v>
      </c>
      <c r="G134" t="s">
        <v>199</v>
      </c>
      <c r="H134" t="s">
        <v>411</v>
      </c>
      <c r="K134" t="s">
        <v>366</v>
      </c>
      <c r="L134">
        <v>76302125</v>
      </c>
      <c r="M134" t="s">
        <v>367</v>
      </c>
      <c r="N134">
        <v>25</v>
      </c>
      <c r="O134" t="s">
        <v>67</v>
      </c>
      <c r="P134" t="s">
        <v>67</v>
      </c>
      <c r="Q134" t="s">
        <v>423</v>
      </c>
      <c r="R134" t="s">
        <v>424</v>
      </c>
      <c r="S134" t="s">
        <v>67</v>
      </c>
      <c r="T134" t="s">
        <v>67</v>
      </c>
      <c r="U134">
        <v>8</v>
      </c>
      <c r="V134" t="s">
        <v>417</v>
      </c>
      <c r="W134">
        <v>10</v>
      </c>
      <c r="X134">
        <v>20201003</v>
      </c>
      <c r="Y134">
        <v>4.42</v>
      </c>
      <c r="Z134" s="7">
        <f t="shared" si="6"/>
        <v>44.2</v>
      </c>
      <c r="AA134">
        <v>195</v>
      </c>
      <c r="AB134" s="6">
        <f t="shared" si="5"/>
        <v>34.343434343434339</v>
      </c>
      <c r="AC134">
        <v>200</v>
      </c>
      <c r="AD134" s="6">
        <f t="shared" si="4"/>
        <v>33.484848484848484</v>
      </c>
      <c r="AE134">
        <v>20201003</v>
      </c>
      <c r="AF134" s="9">
        <v>50000000</v>
      </c>
      <c r="AG134" t="s">
        <v>68</v>
      </c>
      <c r="AH134">
        <v>150</v>
      </c>
      <c r="AI134">
        <v>20201016</v>
      </c>
      <c r="AJ134" t="s">
        <v>418</v>
      </c>
      <c r="AK134">
        <v>1</v>
      </c>
      <c r="AL134" s="10">
        <v>65853202</v>
      </c>
      <c r="AM134">
        <v>3.03</v>
      </c>
      <c r="AN134">
        <v>100</v>
      </c>
      <c r="AO134" t="s">
        <v>372</v>
      </c>
      <c r="AP134" s="10">
        <v>19888</v>
      </c>
      <c r="AQ134">
        <v>100</v>
      </c>
      <c r="AR134">
        <v>74.97</v>
      </c>
      <c r="AS134">
        <v>31.83</v>
      </c>
    </row>
    <row r="135" spans="1:46" x14ac:dyDescent="0.2">
      <c r="A135" t="s">
        <v>425</v>
      </c>
      <c r="B135">
        <v>20201017</v>
      </c>
      <c r="C135" t="s">
        <v>160</v>
      </c>
      <c r="D135" t="s">
        <v>426</v>
      </c>
      <c r="E135" t="s">
        <v>427</v>
      </c>
      <c r="F135" t="s">
        <v>58</v>
      </c>
      <c r="H135" t="s">
        <v>428</v>
      </c>
      <c r="I135" t="s">
        <v>201</v>
      </c>
      <c r="K135" t="s">
        <v>229</v>
      </c>
      <c r="L135" t="s">
        <v>429</v>
      </c>
      <c r="M135" t="s">
        <v>231</v>
      </c>
      <c r="N135">
        <v>1000</v>
      </c>
      <c r="O135" t="s">
        <v>67</v>
      </c>
      <c r="P135" t="s">
        <v>67</v>
      </c>
      <c r="Q135" t="s">
        <v>323</v>
      </c>
      <c r="R135" t="str">
        <f>VLOOKUP(Q135,Adapters!A$3:C$99,3,FALSE)</f>
        <v>CGGCTATG</v>
      </c>
      <c r="S135" t="str">
        <f>VLOOKUP(Q135,Adapters!A$3:C$99,2,FALSE)</f>
        <v>TATAGCCT</v>
      </c>
      <c r="T135" t="s">
        <v>67</v>
      </c>
      <c r="U135">
        <v>10</v>
      </c>
      <c r="V135">
        <v>0.8</v>
      </c>
      <c r="W135">
        <v>22</v>
      </c>
      <c r="X135">
        <v>20201018</v>
      </c>
      <c r="Y135">
        <v>15.3</v>
      </c>
      <c r="Z135" s="7">
        <f t="shared" si="6"/>
        <v>336.6</v>
      </c>
      <c r="AA135">
        <v>424</v>
      </c>
      <c r="AB135" s="6">
        <f t="shared" si="5"/>
        <v>54.674099485420243</v>
      </c>
      <c r="AC135">
        <v>479</v>
      </c>
      <c r="AD135" s="6">
        <f t="shared" si="4"/>
        <v>48.396280129056748</v>
      </c>
      <c r="AE135">
        <v>20201101</v>
      </c>
      <c r="AF135" s="9">
        <v>40000000</v>
      </c>
      <c r="AG135" t="s">
        <v>68</v>
      </c>
      <c r="AH135">
        <v>150</v>
      </c>
      <c r="AI135">
        <v>20201117</v>
      </c>
      <c r="AJ135" t="s">
        <v>430</v>
      </c>
      <c r="AK135">
        <v>2</v>
      </c>
      <c r="AL135" s="10">
        <v>12043230</v>
      </c>
      <c r="AM135">
        <v>0.47</v>
      </c>
      <c r="AN135">
        <v>86.04</v>
      </c>
      <c r="AO135">
        <v>13.96</v>
      </c>
      <c r="AP135" s="10">
        <v>3637</v>
      </c>
      <c r="AQ135">
        <v>100</v>
      </c>
      <c r="AR135">
        <v>87.52</v>
      </c>
      <c r="AS135">
        <v>34.72</v>
      </c>
      <c r="AT135" t="s">
        <v>431</v>
      </c>
    </row>
    <row r="136" spans="1:46" x14ac:dyDescent="0.2">
      <c r="A136" t="s">
        <v>432</v>
      </c>
      <c r="B136">
        <v>20201017</v>
      </c>
      <c r="C136" t="s">
        <v>160</v>
      </c>
      <c r="D136" t="s">
        <v>426</v>
      </c>
      <c r="E136" t="s">
        <v>427</v>
      </c>
      <c r="F136" t="s">
        <v>58</v>
      </c>
      <c r="H136" t="s">
        <v>428</v>
      </c>
      <c r="I136" t="s">
        <v>203</v>
      </c>
      <c r="K136" t="s">
        <v>229</v>
      </c>
      <c r="L136" t="s">
        <v>429</v>
      </c>
      <c r="M136" t="s">
        <v>231</v>
      </c>
      <c r="N136">
        <v>1000</v>
      </c>
      <c r="O136" t="s">
        <v>67</v>
      </c>
      <c r="P136" t="s">
        <v>67</v>
      </c>
      <c r="Q136" t="s">
        <v>326</v>
      </c>
      <c r="R136" t="str">
        <f>VLOOKUP(Q136,Adapters!A$3:C$99,3,FALSE)</f>
        <v>CGGCTATG</v>
      </c>
      <c r="S136" t="str">
        <f>VLOOKUP(Q136,Adapters!A$3:C$99,2,FALSE)</f>
        <v>ATAGAGGC</v>
      </c>
      <c r="T136" t="s">
        <v>67</v>
      </c>
      <c r="U136">
        <v>10</v>
      </c>
      <c r="V136">
        <v>0.8</v>
      </c>
      <c r="W136">
        <v>22</v>
      </c>
      <c r="X136">
        <v>20201018</v>
      </c>
      <c r="Y136">
        <v>18.600000000000001</v>
      </c>
      <c r="Z136" s="7">
        <f t="shared" si="6"/>
        <v>409.20000000000005</v>
      </c>
      <c r="AA136">
        <v>440</v>
      </c>
      <c r="AB136" s="6">
        <f t="shared" si="5"/>
        <v>64.049586776859499</v>
      </c>
      <c r="AC136">
        <v>509</v>
      </c>
      <c r="AD136" s="6">
        <f t="shared" si="4"/>
        <v>55.367029826754781</v>
      </c>
      <c r="AE136">
        <v>20201101</v>
      </c>
      <c r="AF136" s="9">
        <v>40000000</v>
      </c>
      <c r="AG136" t="s">
        <v>68</v>
      </c>
      <c r="AH136">
        <v>150</v>
      </c>
      <c r="AI136">
        <v>20201117</v>
      </c>
      <c r="AJ136" t="s">
        <v>430</v>
      </c>
      <c r="AK136">
        <v>2</v>
      </c>
      <c r="AL136" s="10">
        <v>11593656</v>
      </c>
      <c r="AM136">
        <v>0.46</v>
      </c>
      <c r="AN136">
        <v>94.95</v>
      </c>
      <c r="AO136">
        <v>5.05</v>
      </c>
      <c r="AP136" s="10">
        <v>3501</v>
      </c>
      <c r="AQ136">
        <v>100</v>
      </c>
      <c r="AR136">
        <v>87.23</v>
      </c>
      <c r="AS136">
        <v>34.67</v>
      </c>
      <c r="AT136" t="s">
        <v>431</v>
      </c>
    </row>
    <row r="137" spans="1:46" x14ac:dyDescent="0.2">
      <c r="A137" t="s">
        <v>433</v>
      </c>
      <c r="B137">
        <v>20201017</v>
      </c>
      <c r="C137" t="s">
        <v>160</v>
      </c>
      <c r="D137" t="s">
        <v>426</v>
      </c>
      <c r="E137" t="s">
        <v>427</v>
      </c>
      <c r="F137" t="s">
        <v>58</v>
      </c>
      <c r="H137" t="s">
        <v>428</v>
      </c>
      <c r="I137" t="s">
        <v>343</v>
      </c>
      <c r="K137" t="s">
        <v>229</v>
      </c>
      <c r="L137" t="s">
        <v>429</v>
      </c>
      <c r="M137" t="s">
        <v>231</v>
      </c>
      <c r="N137">
        <v>1000</v>
      </c>
      <c r="O137" t="s">
        <v>67</v>
      </c>
      <c r="P137" t="s">
        <v>67</v>
      </c>
      <c r="Q137" t="s">
        <v>329</v>
      </c>
      <c r="R137" t="str">
        <f>VLOOKUP(Q137,Adapters!A$3:C$99,3,FALSE)</f>
        <v>CGGCTATG</v>
      </c>
      <c r="S137" t="str">
        <f>VLOOKUP(Q137,Adapters!A$3:C$99,2,FALSE)</f>
        <v>CCTATCCT</v>
      </c>
      <c r="T137" t="s">
        <v>67</v>
      </c>
      <c r="U137">
        <v>10</v>
      </c>
      <c r="V137">
        <v>0.8</v>
      </c>
      <c r="W137">
        <v>22</v>
      </c>
      <c r="X137">
        <v>20201018</v>
      </c>
      <c r="Y137">
        <v>27.6</v>
      </c>
      <c r="Z137" s="7">
        <f t="shared" si="6"/>
        <v>607.20000000000005</v>
      </c>
      <c r="AA137">
        <v>434</v>
      </c>
      <c r="AB137" s="6">
        <f t="shared" si="5"/>
        <v>96.355257645580224</v>
      </c>
      <c r="AC137">
        <v>491</v>
      </c>
      <c r="AD137" s="6">
        <f t="shared" si="4"/>
        <v>85.169413071653409</v>
      </c>
      <c r="AE137">
        <v>20201101</v>
      </c>
      <c r="AF137" s="9">
        <v>40000000</v>
      </c>
      <c r="AG137" t="s">
        <v>68</v>
      </c>
      <c r="AH137">
        <v>150</v>
      </c>
      <c r="AI137">
        <v>20201117</v>
      </c>
      <c r="AJ137" t="s">
        <v>430</v>
      </c>
      <c r="AK137">
        <v>2</v>
      </c>
      <c r="AL137" s="10">
        <v>10212274</v>
      </c>
      <c r="AM137">
        <v>0.4</v>
      </c>
      <c r="AN137">
        <v>68.23</v>
      </c>
      <c r="AO137">
        <v>31.77</v>
      </c>
      <c r="AP137" s="10">
        <v>3084</v>
      </c>
      <c r="AQ137">
        <v>100</v>
      </c>
      <c r="AR137">
        <v>87.87</v>
      </c>
      <c r="AS137">
        <v>34.799999999999997</v>
      </c>
      <c r="AT137" t="s">
        <v>431</v>
      </c>
    </row>
    <row r="138" spans="1:46" x14ac:dyDescent="0.2">
      <c r="A138" t="s">
        <v>434</v>
      </c>
      <c r="B138">
        <v>20201017</v>
      </c>
      <c r="C138" t="s">
        <v>160</v>
      </c>
      <c r="D138" t="s">
        <v>426</v>
      </c>
      <c r="E138" t="s">
        <v>427</v>
      </c>
      <c r="F138" t="s">
        <v>58</v>
      </c>
      <c r="H138" t="s">
        <v>435</v>
      </c>
      <c r="I138" t="s">
        <v>201</v>
      </c>
      <c r="K138" t="s">
        <v>229</v>
      </c>
      <c r="L138" t="s">
        <v>429</v>
      </c>
      <c r="M138" t="s">
        <v>231</v>
      </c>
      <c r="N138">
        <v>1000</v>
      </c>
      <c r="O138" t="s">
        <v>67</v>
      </c>
      <c r="P138" t="s">
        <v>67</v>
      </c>
      <c r="Q138" t="s">
        <v>332</v>
      </c>
      <c r="R138" t="str">
        <f>VLOOKUP(Q138,Adapters!A$3:C$99,3,FALSE)</f>
        <v>CGGCTATG</v>
      </c>
      <c r="S138" t="str">
        <f>VLOOKUP(Q138,Adapters!A$3:C$99,2,FALSE)</f>
        <v>GGCTCTGA</v>
      </c>
      <c r="T138" t="s">
        <v>67</v>
      </c>
      <c r="U138">
        <v>10</v>
      </c>
      <c r="V138">
        <v>0.8</v>
      </c>
      <c r="W138">
        <v>22</v>
      </c>
      <c r="X138">
        <v>20201018</v>
      </c>
      <c r="Y138">
        <v>36.6</v>
      </c>
      <c r="Z138" s="7">
        <f t="shared" si="6"/>
        <v>805.2</v>
      </c>
      <c r="AA138">
        <v>418</v>
      </c>
      <c r="AB138" s="6">
        <f t="shared" si="5"/>
        <v>132.66637668551544</v>
      </c>
      <c r="AC138">
        <v>500</v>
      </c>
      <c r="AD138" s="6">
        <f t="shared" si="4"/>
        <v>110.90909090909092</v>
      </c>
      <c r="AE138">
        <v>20201101</v>
      </c>
      <c r="AF138" s="9">
        <v>40000000</v>
      </c>
      <c r="AG138" t="s">
        <v>68</v>
      </c>
      <c r="AH138">
        <v>150</v>
      </c>
      <c r="AI138">
        <v>20201117</v>
      </c>
      <c r="AJ138" t="s">
        <v>430</v>
      </c>
      <c r="AK138">
        <v>2</v>
      </c>
      <c r="AL138" s="10">
        <v>11405467</v>
      </c>
      <c r="AM138">
        <v>0.45</v>
      </c>
      <c r="AN138">
        <v>92.43</v>
      </c>
      <c r="AO138">
        <v>7.57</v>
      </c>
      <c r="AP138" s="10">
        <v>3444</v>
      </c>
      <c r="AQ138">
        <v>100</v>
      </c>
      <c r="AR138">
        <v>87.43</v>
      </c>
      <c r="AS138">
        <v>34.72</v>
      </c>
      <c r="AT138" t="s">
        <v>431</v>
      </c>
    </row>
    <row r="139" spans="1:46" x14ac:dyDescent="0.2">
      <c r="A139" t="s">
        <v>436</v>
      </c>
      <c r="B139">
        <v>20201017</v>
      </c>
      <c r="C139" t="s">
        <v>160</v>
      </c>
      <c r="D139" t="s">
        <v>426</v>
      </c>
      <c r="E139" t="s">
        <v>427</v>
      </c>
      <c r="F139" t="s">
        <v>58</v>
      </c>
      <c r="H139" t="s">
        <v>435</v>
      </c>
      <c r="I139" t="s">
        <v>203</v>
      </c>
      <c r="K139" t="s">
        <v>229</v>
      </c>
      <c r="L139" t="s">
        <v>429</v>
      </c>
      <c r="M139" t="s">
        <v>231</v>
      </c>
      <c r="N139">
        <v>1000</v>
      </c>
      <c r="O139" t="s">
        <v>67</v>
      </c>
      <c r="P139" t="s">
        <v>67</v>
      </c>
      <c r="Q139" t="s">
        <v>335</v>
      </c>
      <c r="R139" t="str">
        <f>VLOOKUP(Q139,Adapters!A$3:C$99,3,FALSE)</f>
        <v>CGGCTATG</v>
      </c>
      <c r="S139" t="str">
        <f>VLOOKUP(Q139,Adapters!A$3:C$99,2,FALSE)</f>
        <v>AGGCGAAG</v>
      </c>
      <c r="T139" t="s">
        <v>67</v>
      </c>
      <c r="U139">
        <v>10</v>
      </c>
      <c r="V139">
        <v>0.8</v>
      </c>
      <c r="W139">
        <v>22</v>
      </c>
      <c r="X139">
        <v>20201018</v>
      </c>
      <c r="Y139">
        <v>17.8</v>
      </c>
      <c r="Z139" s="7">
        <f t="shared" si="6"/>
        <v>391.6</v>
      </c>
      <c r="AA139">
        <v>420</v>
      </c>
      <c r="AB139" s="6">
        <f t="shared" si="5"/>
        <v>64.213564213564226</v>
      </c>
      <c r="AC139">
        <v>486</v>
      </c>
      <c r="AD139" s="6">
        <f t="shared" si="4"/>
        <v>55.493203641351791</v>
      </c>
      <c r="AE139">
        <v>20201101</v>
      </c>
      <c r="AF139" s="9">
        <v>40000000</v>
      </c>
      <c r="AG139" t="s">
        <v>68</v>
      </c>
      <c r="AH139">
        <v>150</v>
      </c>
      <c r="AI139">
        <v>20201117</v>
      </c>
      <c r="AJ139" t="s">
        <v>430</v>
      </c>
      <c r="AK139">
        <v>2</v>
      </c>
      <c r="AL139" s="10">
        <v>12636973</v>
      </c>
      <c r="AM139">
        <v>0.5</v>
      </c>
      <c r="AN139">
        <v>87.24</v>
      </c>
      <c r="AO139">
        <v>12.76</v>
      </c>
      <c r="AP139" s="10">
        <v>3816</v>
      </c>
      <c r="AQ139">
        <v>100</v>
      </c>
      <c r="AR139">
        <v>87.63</v>
      </c>
      <c r="AS139">
        <v>34.75</v>
      </c>
      <c r="AT139" t="s">
        <v>431</v>
      </c>
    </row>
    <row r="140" spans="1:46" x14ac:dyDescent="0.2">
      <c r="A140" t="s">
        <v>437</v>
      </c>
      <c r="B140">
        <v>20201017</v>
      </c>
      <c r="C140" t="s">
        <v>160</v>
      </c>
      <c r="D140" t="s">
        <v>426</v>
      </c>
      <c r="E140" t="s">
        <v>427</v>
      </c>
      <c r="F140" t="s">
        <v>58</v>
      </c>
      <c r="H140" t="s">
        <v>435</v>
      </c>
      <c r="I140" t="s">
        <v>343</v>
      </c>
      <c r="K140" t="s">
        <v>229</v>
      </c>
      <c r="L140" t="s">
        <v>429</v>
      </c>
      <c r="M140" t="s">
        <v>231</v>
      </c>
      <c r="N140">
        <v>1000</v>
      </c>
      <c r="O140" t="s">
        <v>67</v>
      </c>
      <c r="P140" t="s">
        <v>67</v>
      </c>
      <c r="Q140" t="s">
        <v>438</v>
      </c>
      <c r="R140" t="str">
        <f>VLOOKUP(Q140,Adapters!A$3:C$99,3,FALSE)</f>
        <v>CGGCTATG</v>
      </c>
      <c r="S140" t="str">
        <f>VLOOKUP(Q140,Adapters!A$3:C$99,2,FALSE)</f>
        <v>TAATCTTA</v>
      </c>
      <c r="T140" t="s">
        <v>67</v>
      </c>
      <c r="U140">
        <v>10</v>
      </c>
      <c r="V140">
        <v>0.8</v>
      </c>
      <c r="W140">
        <v>22</v>
      </c>
      <c r="X140">
        <v>20201018</v>
      </c>
      <c r="Y140">
        <v>22</v>
      </c>
      <c r="Z140" s="7">
        <f t="shared" si="6"/>
        <v>484</v>
      </c>
      <c r="AA140">
        <v>433</v>
      </c>
      <c r="AB140" s="6">
        <f t="shared" si="5"/>
        <v>76.982294072363359</v>
      </c>
      <c r="AC140">
        <v>508</v>
      </c>
      <c r="AD140" s="6">
        <f t="shared" si="4"/>
        <v>65.616797900262469</v>
      </c>
      <c r="AE140">
        <v>20201101</v>
      </c>
      <c r="AF140" s="9">
        <v>40000000</v>
      </c>
      <c r="AG140" t="s">
        <v>68</v>
      </c>
      <c r="AH140">
        <v>150</v>
      </c>
      <c r="AI140">
        <v>20201117</v>
      </c>
      <c r="AJ140" t="s">
        <v>430</v>
      </c>
      <c r="AK140">
        <v>2</v>
      </c>
      <c r="AL140" s="10">
        <v>12386962</v>
      </c>
      <c r="AM140">
        <v>0.49</v>
      </c>
      <c r="AN140">
        <v>80.010000000000005</v>
      </c>
      <c r="AO140">
        <v>19.989999999999998</v>
      </c>
      <c r="AP140" s="10">
        <v>3741</v>
      </c>
      <c r="AQ140">
        <v>100</v>
      </c>
      <c r="AR140">
        <v>87.59</v>
      </c>
      <c r="AS140">
        <v>34.74</v>
      </c>
      <c r="AT140" t="s">
        <v>431</v>
      </c>
    </row>
    <row r="141" spans="1:46" x14ac:dyDescent="0.2">
      <c r="A141" t="s">
        <v>439</v>
      </c>
      <c r="B141">
        <v>20201017</v>
      </c>
      <c r="C141" t="s">
        <v>160</v>
      </c>
      <c r="D141" t="s">
        <v>426</v>
      </c>
      <c r="E141" t="s">
        <v>440</v>
      </c>
      <c r="F141" t="s">
        <v>58</v>
      </c>
      <c r="H141" t="s">
        <v>428</v>
      </c>
      <c r="I141" t="s">
        <v>201</v>
      </c>
      <c r="K141" t="s">
        <v>229</v>
      </c>
      <c r="L141" t="s">
        <v>429</v>
      </c>
      <c r="M141" t="s">
        <v>231</v>
      </c>
      <c r="N141">
        <v>1000</v>
      </c>
      <c r="O141" t="s">
        <v>67</v>
      </c>
      <c r="P141" t="s">
        <v>67</v>
      </c>
      <c r="Q141" t="s">
        <v>441</v>
      </c>
      <c r="R141" t="str">
        <f>VLOOKUP(Q141,Adapters!A$3:C$99,3,FALSE)</f>
        <v>CGGCTATG</v>
      </c>
      <c r="S141" t="str">
        <f>VLOOKUP(Q141,Adapters!A$3:C$99,2,FALSE)</f>
        <v>CAGGACGT</v>
      </c>
      <c r="T141" t="s">
        <v>67</v>
      </c>
      <c r="U141">
        <v>10</v>
      </c>
      <c r="V141">
        <v>0.8</v>
      </c>
      <c r="W141">
        <v>22</v>
      </c>
      <c r="X141">
        <v>20201018</v>
      </c>
      <c r="Y141">
        <v>29.2</v>
      </c>
      <c r="Z141" s="7">
        <f t="shared" si="6"/>
        <v>642.4</v>
      </c>
      <c r="AA141">
        <v>437</v>
      </c>
      <c r="AB141" s="6">
        <f t="shared" si="5"/>
        <v>101.24124540600513</v>
      </c>
      <c r="AC141">
        <v>507</v>
      </c>
      <c r="AD141" s="6">
        <f t="shared" si="4"/>
        <v>87.263164186241113</v>
      </c>
      <c r="AE141">
        <v>20201101</v>
      </c>
      <c r="AF141" s="9">
        <v>40000000</v>
      </c>
      <c r="AG141" t="s">
        <v>68</v>
      </c>
      <c r="AH141">
        <v>150</v>
      </c>
      <c r="AI141">
        <v>20201117</v>
      </c>
      <c r="AJ141" t="s">
        <v>430</v>
      </c>
      <c r="AK141">
        <v>2</v>
      </c>
      <c r="AL141" s="10">
        <v>7130941</v>
      </c>
      <c r="AM141">
        <v>0.28000000000000003</v>
      </c>
      <c r="AN141">
        <v>86.81</v>
      </c>
      <c r="AO141">
        <v>13.19</v>
      </c>
      <c r="AP141" s="10">
        <v>2154</v>
      </c>
      <c r="AQ141">
        <v>100</v>
      </c>
      <c r="AR141">
        <v>87.41</v>
      </c>
      <c r="AS141">
        <v>34.71</v>
      </c>
      <c r="AT141" t="s">
        <v>431</v>
      </c>
    </row>
    <row r="142" spans="1:46" x14ac:dyDescent="0.2">
      <c r="A142" t="s">
        <v>442</v>
      </c>
      <c r="B142">
        <v>20201017</v>
      </c>
      <c r="C142" t="s">
        <v>160</v>
      </c>
      <c r="D142" t="s">
        <v>426</v>
      </c>
      <c r="E142" t="s">
        <v>440</v>
      </c>
      <c r="F142" t="s">
        <v>58</v>
      </c>
      <c r="H142" t="s">
        <v>428</v>
      </c>
      <c r="I142" t="s">
        <v>203</v>
      </c>
      <c r="K142" t="s">
        <v>229</v>
      </c>
      <c r="L142" t="s">
        <v>429</v>
      </c>
      <c r="M142" t="s">
        <v>231</v>
      </c>
      <c r="N142">
        <v>1000</v>
      </c>
      <c r="O142" t="s">
        <v>67</v>
      </c>
      <c r="P142" t="s">
        <v>67</v>
      </c>
      <c r="Q142" t="s">
        <v>443</v>
      </c>
      <c r="R142" t="str">
        <f>VLOOKUP(Q142,Adapters!A$3:C$99,3,FALSE)</f>
        <v>CGGCTATG</v>
      </c>
      <c r="S142" t="str">
        <f>VLOOKUP(Q142,Adapters!A$3:C$99,2,FALSE)</f>
        <v>GTACTGAC</v>
      </c>
      <c r="T142" t="s">
        <v>67</v>
      </c>
      <c r="U142">
        <v>10</v>
      </c>
      <c r="V142">
        <v>0.8</v>
      </c>
      <c r="W142">
        <v>22</v>
      </c>
      <c r="X142">
        <v>20201018</v>
      </c>
      <c r="Y142">
        <v>43.2</v>
      </c>
      <c r="Z142" s="7">
        <f t="shared" si="6"/>
        <v>950.40000000000009</v>
      </c>
      <c r="AA142">
        <v>390</v>
      </c>
      <c r="AB142" s="6">
        <f t="shared" si="5"/>
        <v>167.83216783216784</v>
      </c>
      <c r="AC142">
        <v>475</v>
      </c>
      <c r="AD142" s="6">
        <f t="shared" si="4"/>
        <v>137.79904306220098</v>
      </c>
      <c r="AE142">
        <v>20201101</v>
      </c>
      <c r="AF142" s="9">
        <v>40000000</v>
      </c>
      <c r="AG142" t="s">
        <v>68</v>
      </c>
      <c r="AH142">
        <v>150</v>
      </c>
      <c r="AI142">
        <v>20201117</v>
      </c>
      <c r="AJ142" t="s">
        <v>430</v>
      </c>
      <c r="AK142">
        <v>2</v>
      </c>
      <c r="AL142" s="10">
        <v>13525954</v>
      </c>
      <c r="AM142">
        <v>0.53</v>
      </c>
      <c r="AN142">
        <v>53.59</v>
      </c>
      <c r="AO142">
        <v>46.41</v>
      </c>
      <c r="AP142" s="10">
        <v>4085</v>
      </c>
      <c r="AQ142">
        <v>100</v>
      </c>
      <c r="AR142">
        <v>87.66</v>
      </c>
      <c r="AS142">
        <v>34.76</v>
      </c>
      <c r="AT142" t="s">
        <v>431</v>
      </c>
    </row>
    <row r="143" spans="1:46" x14ac:dyDescent="0.2">
      <c r="A143" t="s">
        <v>444</v>
      </c>
      <c r="B143">
        <v>20201017</v>
      </c>
      <c r="C143" t="s">
        <v>160</v>
      </c>
      <c r="D143" t="s">
        <v>426</v>
      </c>
      <c r="E143" t="s">
        <v>440</v>
      </c>
      <c r="F143" t="s">
        <v>58</v>
      </c>
      <c r="H143" t="s">
        <v>428</v>
      </c>
      <c r="I143" t="s">
        <v>343</v>
      </c>
      <c r="K143" t="s">
        <v>229</v>
      </c>
      <c r="L143" t="s">
        <v>429</v>
      </c>
      <c r="M143" t="s">
        <v>231</v>
      </c>
      <c r="N143">
        <v>1000</v>
      </c>
      <c r="O143" t="s">
        <v>67</v>
      </c>
      <c r="P143" t="s">
        <v>67</v>
      </c>
      <c r="Q143" t="s">
        <v>353</v>
      </c>
      <c r="R143" t="str">
        <f>VLOOKUP(Q143,Adapters!A$3:C$99,3,FALSE)</f>
        <v>TCCGCGAA</v>
      </c>
      <c r="S143" t="str">
        <f>VLOOKUP(Q143,Adapters!A$3:C$99,2,FALSE)</f>
        <v>TATAGCCT</v>
      </c>
      <c r="T143" t="s">
        <v>67</v>
      </c>
      <c r="U143">
        <v>10</v>
      </c>
      <c r="V143">
        <v>0.8</v>
      </c>
      <c r="W143">
        <v>22</v>
      </c>
      <c r="X143">
        <v>20201018</v>
      </c>
      <c r="Y143">
        <v>22.8</v>
      </c>
      <c r="Z143" s="7">
        <f t="shared" si="6"/>
        <v>501.6</v>
      </c>
      <c r="AA143">
        <v>436</v>
      </c>
      <c r="AB143" s="6">
        <f t="shared" si="5"/>
        <v>79.232693911593003</v>
      </c>
      <c r="AC143">
        <v>508</v>
      </c>
      <c r="AD143" s="6">
        <f t="shared" si="4"/>
        <v>68.00286327845383</v>
      </c>
      <c r="AE143">
        <v>20201101</v>
      </c>
      <c r="AF143" s="9">
        <v>40000000</v>
      </c>
      <c r="AG143" t="s">
        <v>68</v>
      </c>
      <c r="AH143">
        <v>150</v>
      </c>
      <c r="AI143">
        <v>20201117</v>
      </c>
      <c r="AJ143" t="s">
        <v>430</v>
      </c>
      <c r="AK143">
        <v>2</v>
      </c>
      <c r="AL143" s="10">
        <v>11878526</v>
      </c>
      <c r="AM143">
        <v>0.47</v>
      </c>
      <c r="AN143">
        <v>83.93</v>
      </c>
      <c r="AO143">
        <v>16.07</v>
      </c>
      <c r="AP143" s="10">
        <v>3587</v>
      </c>
      <c r="AQ143">
        <v>100</v>
      </c>
      <c r="AR143">
        <v>87.78</v>
      </c>
      <c r="AS143">
        <v>34.78</v>
      </c>
      <c r="AT143" t="s">
        <v>431</v>
      </c>
    </row>
    <row r="144" spans="1:46" x14ac:dyDescent="0.2">
      <c r="A144" t="s">
        <v>445</v>
      </c>
      <c r="B144">
        <v>20201017</v>
      </c>
      <c r="C144" t="s">
        <v>160</v>
      </c>
      <c r="D144" t="s">
        <v>426</v>
      </c>
      <c r="E144" t="s">
        <v>440</v>
      </c>
      <c r="F144" t="s">
        <v>58</v>
      </c>
      <c r="H144" t="s">
        <v>435</v>
      </c>
      <c r="I144" t="s">
        <v>201</v>
      </c>
      <c r="K144" t="s">
        <v>229</v>
      </c>
      <c r="L144" t="s">
        <v>429</v>
      </c>
      <c r="M144" t="s">
        <v>231</v>
      </c>
      <c r="N144">
        <v>1000</v>
      </c>
      <c r="O144" t="s">
        <v>67</v>
      </c>
      <c r="P144" t="s">
        <v>67</v>
      </c>
      <c r="Q144" t="s">
        <v>355</v>
      </c>
      <c r="R144" t="str">
        <f>VLOOKUP(Q144,Adapters!A$3:C$99,3,FALSE)</f>
        <v>TCCGCGAA</v>
      </c>
      <c r="S144" t="str">
        <f>VLOOKUP(Q144,Adapters!A$3:C$99,2,FALSE)</f>
        <v>ATAGAGGC</v>
      </c>
      <c r="T144" t="s">
        <v>67</v>
      </c>
      <c r="U144">
        <v>10</v>
      </c>
      <c r="V144">
        <v>0.8</v>
      </c>
      <c r="W144">
        <v>22</v>
      </c>
      <c r="X144">
        <v>20201018</v>
      </c>
      <c r="Y144">
        <v>27.4</v>
      </c>
      <c r="Z144" s="7">
        <f t="shared" si="6"/>
        <v>602.79999999999995</v>
      </c>
      <c r="AA144">
        <v>439</v>
      </c>
      <c r="AB144" s="6">
        <f t="shared" si="5"/>
        <v>94.567543314695925</v>
      </c>
      <c r="AC144">
        <v>508</v>
      </c>
      <c r="AD144" s="6">
        <f t="shared" si="4"/>
        <v>81.722739203054161</v>
      </c>
      <c r="AE144">
        <v>20201101</v>
      </c>
      <c r="AF144" s="9">
        <v>40000000</v>
      </c>
      <c r="AG144" t="s">
        <v>68</v>
      </c>
      <c r="AH144">
        <v>150</v>
      </c>
      <c r="AI144">
        <v>20201117</v>
      </c>
      <c r="AJ144" t="s">
        <v>430</v>
      </c>
      <c r="AK144">
        <v>2</v>
      </c>
      <c r="AL144" s="10">
        <v>12674936</v>
      </c>
      <c r="AM144">
        <v>0.5</v>
      </c>
      <c r="AN144">
        <v>94.9</v>
      </c>
      <c r="AO144">
        <v>5.0999999999999996</v>
      </c>
      <c r="AP144" s="10">
        <v>3828</v>
      </c>
      <c r="AQ144">
        <v>100</v>
      </c>
      <c r="AR144">
        <v>87.51</v>
      </c>
      <c r="AS144">
        <v>34.74</v>
      </c>
      <c r="AT144" t="s">
        <v>431</v>
      </c>
    </row>
    <row r="145" spans="1:46" x14ac:dyDescent="0.2">
      <c r="A145" t="s">
        <v>446</v>
      </c>
      <c r="B145">
        <v>20201017</v>
      </c>
      <c r="C145" t="s">
        <v>160</v>
      </c>
      <c r="D145" t="s">
        <v>426</v>
      </c>
      <c r="E145" t="s">
        <v>440</v>
      </c>
      <c r="F145" t="s">
        <v>58</v>
      </c>
      <c r="H145" t="s">
        <v>435</v>
      </c>
      <c r="I145" t="s">
        <v>203</v>
      </c>
      <c r="K145" t="s">
        <v>229</v>
      </c>
      <c r="L145" t="s">
        <v>429</v>
      </c>
      <c r="M145" t="s">
        <v>231</v>
      </c>
      <c r="N145">
        <v>1000</v>
      </c>
      <c r="O145" t="s">
        <v>67</v>
      </c>
      <c r="P145" t="s">
        <v>67</v>
      </c>
      <c r="Q145" t="s">
        <v>357</v>
      </c>
      <c r="R145" t="str">
        <f>VLOOKUP(Q145,Adapters!A$3:C$99,3,FALSE)</f>
        <v>TCCGCGAA</v>
      </c>
      <c r="S145" t="str">
        <f>VLOOKUP(Q145,Adapters!A$3:C$99,2,FALSE)</f>
        <v>CCTATCCT</v>
      </c>
      <c r="T145" t="s">
        <v>67</v>
      </c>
      <c r="U145">
        <v>10</v>
      </c>
      <c r="V145">
        <v>0.8</v>
      </c>
      <c r="W145">
        <v>22</v>
      </c>
      <c r="X145">
        <v>20201018</v>
      </c>
      <c r="Y145">
        <v>32.6</v>
      </c>
      <c r="Z145" s="7">
        <f t="shared" si="6"/>
        <v>717.2</v>
      </c>
      <c r="AA145">
        <v>453</v>
      </c>
      <c r="AB145" s="6">
        <f t="shared" si="5"/>
        <v>109.03739380560573</v>
      </c>
      <c r="AC145">
        <v>512</v>
      </c>
      <c r="AD145" s="6">
        <f t="shared" si="4"/>
        <v>96.472537878787875</v>
      </c>
      <c r="AE145">
        <v>20201101</v>
      </c>
      <c r="AF145" s="9">
        <v>40000000</v>
      </c>
      <c r="AG145" t="s">
        <v>68</v>
      </c>
      <c r="AH145">
        <v>150</v>
      </c>
      <c r="AI145">
        <v>20201117</v>
      </c>
      <c r="AJ145" t="s">
        <v>430</v>
      </c>
      <c r="AK145">
        <v>2</v>
      </c>
      <c r="AL145" s="10">
        <v>11212874</v>
      </c>
      <c r="AM145">
        <v>0.44</v>
      </c>
      <c r="AN145">
        <v>66.099999999999994</v>
      </c>
      <c r="AO145">
        <v>33.9</v>
      </c>
      <c r="AP145" s="10">
        <v>3386</v>
      </c>
      <c r="AQ145">
        <v>100</v>
      </c>
      <c r="AR145">
        <v>88.18</v>
      </c>
      <c r="AS145">
        <v>34.869999999999997</v>
      </c>
      <c r="AT145" t="s">
        <v>431</v>
      </c>
    </row>
    <row r="146" spans="1:46" x14ac:dyDescent="0.2">
      <c r="A146" t="s">
        <v>447</v>
      </c>
      <c r="B146">
        <v>20201017</v>
      </c>
      <c r="C146" t="s">
        <v>160</v>
      </c>
      <c r="D146" t="s">
        <v>426</v>
      </c>
      <c r="E146" t="s">
        <v>440</v>
      </c>
      <c r="F146" t="s">
        <v>58</v>
      </c>
      <c r="H146" t="s">
        <v>435</v>
      </c>
      <c r="I146" t="s">
        <v>343</v>
      </c>
      <c r="K146" t="s">
        <v>229</v>
      </c>
      <c r="L146" t="s">
        <v>429</v>
      </c>
      <c r="M146" t="s">
        <v>231</v>
      </c>
      <c r="N146">
        <v>1000</v>
      </c>
      <c r="O146" t="s">
        <v>67</v>
      </c>
      <c r="P146" t="s">
        <v>67</v>
      </c>
      <c r="Q146" t="s">
        <v>359</v>
      </c>
      <c r="R146" t="str">
        <f>VLOOKUP(Q146,Adapters!A$3:C$99,3,FALSE)</f>
        <v>TCCGCGAA</v>
      </c>
      <c r="S146" t="str">
        <f>VLOOKUP(Q146,Adapters!A$3:C$99,2,FALSE)</f>
        <v>GGCTCTGA</v>
      </c>
      <c r="T146" t="s">
        <v>67</v>
      </c>
      <c r="U146">
        <v>10</v>
      </c>
      <c r="V146">
        <v>0.8</v>
      </c>
      <c r="W146">
        <v>22</v>
      </c>
      <c r="X146">
        <v>20201018</v>
      </c>
      <c r="Y146">
        <v>36</v>
      </c>
      <c r="Z146" s="7">
        <f t="shared" si="6"/>
        <v>792</v>
      </c>
      <c r="AA146">
        <v>411</v>
      </c>
      <c r="AB146" s="6">
        <f t="shared" si="5"/>
        <v>132.71400132714001</v>
      </c>
      <c r="AC146">
        <v>492</v>
      </c>
      <c r="AD146" s="6">
        <f t="shared" si="4"/>
        <v>110.86474501108647</v>
      </c>
      <c r="AE146">
        <v>20201101</v>
      </c>
      <c r="AF146" s="9">
        <v>40000000</v>
      </c>
      <c r="AG146" t="s">
        <v>68</v>
      </c>
      <c r="AH146">
        <v>150</v>
      </c>
      <c r="AI146">
        <v>20201117</v>
      </c>
      <c r="AJ146" t="s">
        <v>430</v>
      </c>
      <c r="AK146">
        <v>2</v>
      </c>
      <c r="AL146" s="10">
        <v>12739198</v>
      </c>
      <c r="AM146">
        <v>0.5</v>
      </c>
      <c r="AN146">
        <v>91.57</v>
      </c>
      <c r="AO146">
        <v>8.43</v>
      </c>
      <c r="AP146" s="10">
        <v>3847</v>
      </c>
      <c r="AQ146">
        <v>100</v>
      </c>
      <c r="AR146">
        <v>87.82</v>
      </c>
      <c r="AS146">
        <v>34.799999999999997</v>
      </c>
      <c r="AT146" t="s">
        <v>431</v>
      </c>
    </row>
    <row r="147" spans="1:46" x14ac:dyDescent="0.2">
      <c r="A147" t="s">
        <v>448</v>
      </c>
      <c r="B147">
        <v>20201031</v>
      </c>
      <c r="C147" t="s">
        <v>160</v>
      </c>
      <c r="D147" t="s">
        <v>426</v>
      </c>
      <c r="E147" t="s">
        <v>427</v>
      </c>
      <c r="F147" t="s">
        <v>58</v>
      </c>
      <c r="H147" t="s">
        <v>428</v>
      </c>
      <c r="I147" t="s">
        <v>201</v>
      </c>
      <c r="K147" t="s">
        <v>366</v>
      </c>
      <c r="L147">
        <v>76302125</v>
      </c>
      <c r="M147" t="s">
        <v>367</v>
      </c>
      <c r="N147">
        <v>50</v>
      </c>
      <c r="O147" t="s">
        <v>67</v>
      </c>
      <c r="P147" t="s">
        <v>67</v>
      </c>
      <c r="Q147" t="s">
        <v>449</v>
      </c>
      <c r="R147" t="s">
        <v>450</v>
      </c>
      <c r="S147" t="s">
        <v>67</v>
      </c>
      <c r="T147" t="s">
        <v>67</v>
      </c>
      <c r="U147">
        <v>8</v>
      </c>
      <c r="V147" t="s">
        <v>404</v>
      </c>
      <c r="W147">
        <v>22</v>
      </c>
      <c r="X147">
        <v>20201101</v>
      </c>
      <c r="Y147">
        <v>0.39800000000000002</v>
      </c>
      <c r="Z147" s="7">
        <f t="shared" si="6"/>
        <v>8.7560000000000002</v>
      </c>
      <c r="AB147" s="6" t="e">
        <f t="shared" si="5"/>
        <v>#DIV/0!</v>
      </c>
      <c r="AD147" s="6" t="e">
        <f t="shared" si="4"/>
        <v>#DIV/0!</v>
      </c>
      <c r="AE147">
        <v>20201101</v>
      </c>
      <c r="AF147" s="9">
        <v>80000000</v>
      </c>
      <c r="AG147" t="s">
        <v>68</v>
      </c>
      <c r="AH147">
        <v>150</v>
      </c>
      <c r="AI147">
        <v>20201117</v>
      </c>
      <c r="AJ147" t="s">
        <v>430</v>
      </c>
      <c r="AK147">
        <v>2</v>
      </c>
      <c r="AL147" s="10">
        <v>265339</v>
      </c>
      <c r="AM147">
        <v>0.01</v>
      </c>
      <c r="AN147">
        <v>100</v>
      </c>
      <c r="AO147" t="s">
        <v>372</v>
      </c>
      <c r="AP147">
        <v>80</v>
      </c>
      <c r="AQ147">
        <v>100</v>
      </c>
      <c r="AR147">
        <v>85.75</v>
      </c>
      <c r="AS147">
        <v>34.270000000000003</v>
      </c>
      <c r="AT147" t="s">
        <v>451</v>
      </c>
    </row>
    <row r="148" spans="1:46" x14ac:dyDescent="0.2">
      <c r="A148" t="s">
        <v>452</v>
      </c>
      <c r="B148">
        <v>20201031</v>
      </c>
      <c r="C148" t="s">
        <v>160</v>
      </c>
      <c r="D148" t="s">
        <v>426</v>
      </c>
      <c r="E148" t="s">
        <v>427</v>
      </c>
      <c r="F148" t="s">
        <v>58</v>
      </c>
      <c r="H148" t="s">
        <v>428</v>
      </c>
      <c r="I148" t="s">
        <v>203</v>
      </c>
      <c r="K148" t="s">
        <v>366</v>
      </c>
      <c r="L148">
        <v>76302125</v>
      </c>
      <c r="M148" t="s">
        <v>367</v>
      </c>
      <c r="N148">
        <v>50</v>
      </c>
      <c r="O148" t="s">
        <v>67</v>
      </c>
      <c r="P148" t="s">
        <v>67</v>
      </c>
      <c r="Q148" t="s">
        <v>453</v>
      </c>
      <c r="R148" t="s">
        <v>454</v>
      </c>
      <c r="S148" t="s">
        <v>67</v>
      </c>
      <c r="T148" t="s">
        <v>67</v>
      </c>
      <c r="U148">
        <v>8</v>
      </c>
      <c r="V148" t="s">
        <v>404</v>
      </c>
      <c r="W148">
        <v>22</v>
      </c>
      <c r="X148">
        <v>20201101</v>
      </c>
      <c r="Y148">
        <v>4</v>
      </c>
      <c r="Z148" s="7">
        <f t="shared" si="6"/>
        <v>88</v>
      </c>
      <c r="AB148" s="6" t="e">
        <f t="shared" si="5"/>
        <v>#DIV/0!</v>
      </c>
      <c r="AD148" s="6" t="e">
        <f t="shared" si="4"/>
        <v>#DIV/0!</v>
      </c>
      <c r="AE148">
        <v>20201101</v>
      </c>
      <c r="AF148" s="9">
        <v>80000000</v>
      </c>
      <c r="AG148" t="s">
        <v>68</v>
      </c>
      <c r="AH148">
        <v>150</v>
      </c>
      <c r="AI148">
        <v>20201117</v>
      </c>
      <c r="AJ148" t="s">
        <v>430</v>
      </c>
      <c r="AK148">
        <v>2</v>
      </c>
      <c r="AL148" s="10">
        <v>95893922</v>
      </c>
      <c r="AM148">
        <v>3.77</v>
      </c>
      <c r="AN148">
        <v>100</v>
      </c>
      <c r="AO148" t="s">
        <v>372</v>
      </c>
      <c r="AP148" s="10">
        <v>28960</v>
      </c>
      <c r="AQ148">
        <v>100</v>
      </c>
      <c r="AR148">
        <v>86.52</v>
      </c>
      <c r="AS148">
        <v>34.43</v>
      </c>
    </row>
    <row r="149" spans="1:46" x14ac:dyDescent="0.2">
      <c r="A149" t="s">
        <v>455</v>
      </c>
      <c r="B149">
        <v>20201031</v>
      </c>
      <c r="C149" t="s">
        <v>160</v>
      </c>
      <c r="D149" t="s">
        <v>426</v>
      </c>
      <c r="E149" t="s">
        <v>427</v>
      </c>
      <c r="F149" t="s">
        <v>58</v>
      </c>
      <c r="H149" t="s">
        <v>428</v>
      </c>
      <c r="I149" t="s">
        <v>343</v>
      </c>
      <c r="K149" t="s">
        <v>366</v>
      </c>
      <c r="L149">
        <v>76302125</v>
      </c>
      <c r="M149" t="s">
        <v>367</v>
      </c>
      <c r="N149">
        <v>50</v>
      </c>
      <c r="O149" t="s">
        <v>67</v>
      </c>
      <c r="P149" t="s">
        <v>67</v>
      </c>
      <c r="Q149" t="s">
        <v>456</v>
      </c>
      <c r="R149" t="s">
        <v>457</v>
      </c>
      <c r="S149" t="s">
        <v>67</v>
      </c>
      <c r="T149" t="s">
        <v>67</v>
      </c>
      <c r="U149">
        <v>8</v>
      </c>
      <c r="V149" t="s">
        <v>404</v>
      </c>
      <c r="W149">
        <v>22</v>
      </c>
      <c r="X149">
        <v>20201101</v>
      </c>
      <c r="Y149">
        <v>4.3</v>
      </c>
      <c r="Z149" s="7">
        <f t="shared" si="6"/>
        <v>94.6</v>
      </c>
      <c r="AB149" s="6" t="e">
        <f t="shared" si="5"/>
        <v>#DIV/0!</v>
      </c>
      <c r="AD149" s="6" t="e">
        <f t="shared" ref="AD149:AD158" si="7">(Y149/(660*AC149))*(1000000)</f>
        <v>#DIV/0!</v>
      </c>
      <c r="AE149">
        <v>20201101</v>
      </c>
      <c r="AF149" s="9">
        <v>80000000</v>
      </c>
      <c r="AG149" t="s">
        <v>68</v>
      </c>
      <c r="AH149">
        <v>150</v>
      </c>
      <c r="AI149">
        <v>20201117</v>
      </c>
      <c r="AJ149" t="s">
        <v>430</v>
      </c>
      <c r="AK149">
        <v>2</v>
      </c>
      <c r="AL149" s="10">
        <v>150285111</v>
      </c>
      <c r="AM149">
        <v>5.91</v>
      </c>
      <c r="AN149">
        <v>100</v>
      </c>
      <c r="AO149" t="s">
        <v>372</v>
      </c>
      <c r="AP149" s="10">
        <v>45386</v>
      </c>
      <c r="AQ149">
        <v>100</v>
      </c>
      <c r="AR149">
        <v>86.1</v>
      </c>
      <c r="AS149">
        <v>34.32</v>
      </c>
    </row>
    <row r="150" spans="1:46" x14ac:dyDescent="0.2">
      <c r="A150" t="s">
        <v>458</v>
      </c>
      <c r="B150">
        <v>20201031</v>
      </c>
      <c r="C150" t="s">
        <v>160</v>
      </c>
      <c r="D150" t="s">
        <v>426</v>
      </c>
      <c r="E150" t="s">
        <v>427</v>
      </c>
      <c r="F150" t="s">
        <v>58</v>
      </c>
      <c r="H150" t="s">
        <v>435</v>
      </c>
      <c r="I150" t="s">
        <v>201</v>
      </c>
      <c r="K150" t="s">
        <v>366</v>
      </c>
      <c r="L150">
        <v>76302125</v>
      </c>
      <c r="M150" t="s">
        <v>367</v>
      </c>
      <c r="N150">
        <v>50</v>
      </c>
      <c r="O150" t="s">
        <v>67</v>
      </c>
      <c r="P150" t="s">
        <v>67</v>
      </c>
      <c r="Q150" t="s">
        <v>459</v>
      </c>
      <c r="R150" t="s">
        <v>460</v>
      </c>
      <c r="S150" t="s">
        <v>67</v>
      </c>
      <c r="T150" t="s">
        <v>67</v>
      </c>
      <c r="U150">
        <v>8</v>
      </c>
      <c r="V150" t="s">
        <v>404</v>
      </c>
      <c r="W150">
        <v>22</v>
      </c>
      <c r="X150">
        <v>20201101</v>
      </c>
      <c r="Y150">
        <v>6.1</v>
      </c>
      <c r="Z150" s="7">
        <f t="shared" si="6"/>
        <v>134.19999999999999</v>
      </c>
      <c r="AB150" s="6" t="e">
        <f t="shared" ref="AB150:AB158" si="8">(Y150/(660*AA150))*(1000000)</f>
        <v>#DIV/0!</v>
      </c>
      <c r="AD150" s="6" t="e">
        <f t="shared" si="7"/>
        <v>#DIV/0!</v>
      </c>
      <c r="AE150">
        <v>20201101</v>
      </c>
      <c r="AF150" s="9">
        <v>80000000</v>
      </c>
      <c r="AG150" t="s">
        <v>68</v>
      </c>
      <c r="AH150">
        <v>150</v>
      </c>
      <c r="AI150">
        <v>20201117</v>
      </c>
      <c r="AJ150" t="s">
        <v>430</v>
      </c>
      <c r="AK150">
        <v>2</v>
      </c>
      <c r="AL150" s="10">
        <v>180091463</v>
      </c>
      <c r="AM150">
        <v>7.08</v>
      </c>
      <c r="AN150">
        <v>100</v>
      </c>
      <c r="AO150" t="s">
        <v>372</v>
      </c>
      <c r="AP150" s="10">
        <v>54388</v>
      </c>
      <c r="AQ150">
        <v>100</v>
      </c>
      <c r="AR150">
        <v>86.13</v>
      </c>
      <c r="AS150">
        <v>34.33</v>
      </c>
    </row>
    <row r="151" spans="1:46" x14ac:dyDescent="0.2">
      <c r="A151" t="s">
        <v>461</v>
      </c>
      <c r="B151">
        <v>20201031</v>
      </c>
      <c r="C151" t="s">
        <v>160</v>
      </c>
      <c r="D151" t="s">
        <v>426</v>
      </c>
      <c r="E151" t="s">
        <v>427</v>
      </c>
      <c r="F151" t="s">
        <v>58</v>
      </c>
      <c r="H151" t="s">
        <v>435</v>
      </c>
      <c r="I151" t="s">
        <v>203</v>
      </c>
      <c r="K151" t="s">
        <v>366</v>
      </c>
      <c r="L151">
        <v>76302125</v>
      </c>
      <c r="M151" t="s">
        <v>367</v>
      </c>
      <c r="N151">
        <v>50</v>
      </c>
      <c r="O151" t="s">
        <v>67</v>
      </c>
      <c r="P151" t="s">
        <v>67</v>
      </c>
      <c r="Q151" t="s">
        <v>462</v>
      </c>
      <c r="R151" t="s">
        <v>463</v>
      </c>
      <c r="S151" t="s">
        <v>67</v>
      </c>
      <c r="T151" t="s">
        <v>67</v>
      </c>
      <c r="U151">
        <v>8</v>
      </c>
      <c r="V151" t="s">
        <v>404</v>
      </c>
      <c r="W151">
        <v>22</v>
      </c>
      <c r="X151">
        <v>20201101</v>
      </c>
      <c r="Y151">
        <v>2.08</v>
      </c>
      <c r="Z151" s="7">
        <f t="shared" si="6"/>
        <v>45.760000000000005</v>
      </c>
      <c r="AB151" s="6" t="e">
        <f t="shared" si="8"/>
        <v>#DIV/0!</v>
      </c>
      <c r="AD151" s="6" t="e">
        <f t="shared" si="7"/>
        <v>#DIV/0!</v>
      </c>
      <c r="AE151">
        <v>20201101</v>
      </c>
      <c r="AF151" s="9">
        <v>80000000</v>
      </c>
      <c r="AG151" t="s">
        <v>68</v>
      </c>
      <c r="AH151">
        <v>150</v>
      </c>
      <c r="AI151">
        <v>20201117</v>
      </c>
      <c r="AJ151" t="s">
        <v>430</v>
      </c>
      <c r="AK151">
        <v>2</v>
      </c>
      <c r="AL151" s="10">
        <v>206137290</v>
      </c>
      <c r="AM151">
        <v>8.11</v>
      </c>
      <c r="AN151">
        <v>100</v>
      </c>
      <c r="AO151" t="s">
        <v>372</v>
      </c>
      <c r="AP151" s="10">
        <v>62253</v>
      </c>
      <c r="AQ151">
        <v>100</v>
      </c>
      <c r="AR151">
        <v>86.08</v>
      </c>
      <c r="AS151">
        <v>34.33</v>
      </c>
    </row>
    <row r="152" spans="1:46" x14ac:dyDescent="0.2">
      <c r="A152" t="s">
        <v>464</v>
      </c>
      <c r="B152">
        <v>20201031</v>
      </c>
      <c r="C152" t="s">
        <v>160</v>
      </c>
      <c r="D152" t="s">
        <v>426</v>
      </c>
      <c r="E152" t="s">
        <v>427</v>
      </c>
      <c r="F152" t="s">
        <v>58</v>
      </c>
      <c r="H152" t="s">
        <v>435</v>
      </c>
      <c r="I152" t="s">
        <v>343</v>
      </c>
      <c r="K152" t="s">
        <v>366</v>
      </c>
      <c r="L152">
        <v>76302125</v>
      </c>
      <c r="M152" t="s">
        <v>367</v>
      </c>
      <c r="N152">
        <v>50</v>
      </c>
      <c r="O152" t="s">
        <v>67</v>
      </c>
      <c r="P152" t="s">
        <v>67</v>
      </c>
      <c r="Q152" t="s">
        <v>465</v>
      </c>
      <c r="R152" t="s">
        <v>466</v>
      </c>
      <c r="S152" t="s">
        <v>67</v>
      </c>
      <c r="T152" t="s">
        <v>67</v>
      </c>
      <c r="U152">
        <v>8</v>
      </c>
      <c r="V152" t="s">
        <v>404</v>
      </c>
      <c r="W152">
        <v>22</v>
      </c>
      <c r="X152">
        <v>20201101</v>
      </c>
      <c r="Y152">
        <v>4.26</v>
      </c>
      <c r="Z152" s="7">
        <f t="shared" si="6"/>
        <v>93.72</v>
      </c>
      <c r="AB152" s="6" t="e">
        <f t="shared" si="8"/>
        <v>#DIV/0!</v>
      </c>
      <c r="AD152" s="6" t="e">
        <f t="shared" si="7"/>
        <v>#DIV/0!</v>
      </c>
      <c r="AE152">
        <v>20201101</v>
      </c>
      <c r="AF152" s="9">
        <v>80000000</v>
      </c>
      <c r="AG152" t="s">
        <v>68</v>
      </c>
      <c r="AH152">
        <v>150</v>
      </c>
      <c r="AI152">
        <v>20201117</v>
      </c>
      <c r="AJ152" t="s">
        <v>430</v>
      </c>
      <c r="AK152">
        <v>2</v>
      </c>
      <c r="AL152" s="10">
        <v>118262220</v>
      </c>
      <c r="AM152">
        <v>4.6500000000000004</v>
      </c>
      <c r="AN152">
        <v>100</v>
      </c>
      <c r="AO152" t="s">
        <v>372</v>
      </c>
      <c r="AP152" s="10">
        <v>35715</v>
      </c>
      <c r="AQ152">
        <v>100</v>
      </c>
      <c r="AR152">
        <v>85.51</v>
      </c>
      <c r="AS152">
        <v>34.200000000000003</v>
      </c>
    </row>
    <row r="153" spans="1:46" x14ac:dyDescent="0.2">
      <c r="A153" t="s">
        <v>467</v>
      </c>
      <c r="B153">
        <v>20201031</v>
      </c>
      <c r="C153" t="s">
        <v>160</v>
      </c>
      <c r="D153" t="s">
        <v>426</v>
      </c>
      <c r="E153" t="s">
        <v>440</v>
      </c>
      <c r="F153" t="s">
        <v>58</v>
      </c>
      <c r="H153" t="s">
        <v>428</v>
      </c>
      <c r="I153" t="s">
        <v>201</v>
      </c>
      <c r="K153" t="s">
        <v>366</v>
      </c>
      <c r="L153">
        <v>76302125</v>
      </c>
      <c r="M153" t="s">
        <v>367</v>
      </c>
      <c r="N153">
        <v>50</v>
      </c>
      <c r="O153" t="s">
        <v>67</v>
      </c>
      <c r="P153" t="s">
        <v>67</v>
      </c>
      <c r="Q153" t="s">
        <v>468</v>
      </c>
      <c r="R153" t="s">
        <v>469</v>
      </c>
      <c r="S153" t="s">
        <v>67</v>
      </c>
      <c r="T153" t="s">
        <v>67</v>
      </c>
      <c r="U153">
        <v>8</v>
      </c>
      <c r="V153" t="s">
        <v>404</v>
      </c>
      <c r="W153">
        <v>22</v>
      </c>
      <c r="X153">
        <v>20201101</v>
      </c>
      <c r="Y153">
        <v>6.52</v>
      </c>
      <c r="Z153" s="7">
        <f t="shared" si="6"/>
        <v>143.44</v>
      </c>
      <c r="AB153" s="6" t="e">
        <f t="shared" si="8"/>
        <v>#DIV/0!</v>
      </c>
      <c r="AD153" s="6" t="e">
        <f t="shared" si="7"/>
        <v>#DIV/0!</v>
      </c>
      <c r="AE153">
        <v>20201101</v>
      </c>
      <c r="AF153" s="9">
        <v>80000000</v>
      </c>
      <c r="AG153" t="s">
        <v>68</v>
      </c>
      <c r="AH153">
        <v>150</v>
      </c>
      <c r="AI153">
        <v>20201117</v>
      </c>
      <c r="AJ153" t="s">
        <v>430</v>
      </c>
      <c r="AK153">
        <v>2</v>
      </c>
      <c r="AL153" s="10">
        <v>108471685</v>
      </c>
      <c r="AM153">
        <v>4.2699999999999996</v>
      </c>
      <c r="AN153">
        <v>100</v>
      </c>
      <c r="AO153" t="s">
        <v>372</v>
      </c>
      <c r="AP153" s="10">
        <v>32758</v>
      </c>
      <c r="AQ153">
        <v>100</v>
      </c>
      <c r="AR153">
        <v>83.03</v>
      </c>
      <c r="AS153">
        <v>33.64</v>
      </c>
    </row>
    <row r="154" spans="1:46" x14ac:dyDescent="0.2">
      <c r="A154" t="s">
        <v>470</v>
      </c>
      <c r="B154">
        <v>20201031</v>
      </c>
      <c r="C154" t="s">
        <v>160</v>
      </c>
      <c r="D154" t="s">
        <v>426</v>
      </c>
      <c r="E154" t="s">
        <v>440</v>
      </c>
      <c r="F154" t="s">
        <v>58</v>
      </c>
      <c r="H154" t="s">
        <v>428</v>
      </c>
      <c r="I154" t="s">
        <v>203</v>
      </c>
      <c r="K154" t="s">
        <v>366</v>
      </c>
      <c r="L154">
        <v>76302125</v>
      </c>
      <c r="M154" t="s">
        <v>367</v>
      </c>
      <c r="N154">
        <v>50</v>
      </c>
      <c r="O154" t="s">
        <v>67</v>
      </c>
      <c r="P154" t="s">
        <v>67</v>
      </c>
      <c r="Q154" t="s">
        <v>471</v>
      </c>
      <c r="R154" t="s">
        <v>472</v>
      </c>
      <c r="S154" t="s">
        <v>67</v>
      </c>
      <c r="T154" t="s">
        <v>67</v>
      </c>
      <c r="U154">
        <v>8</v>
      </c>
      <c r="V154" t="s">
        <v>404</v>
      </c>
      <c r="W154">
        <v>22</v>
      </c>
      <c r="X154">
        <v>20201101</v>
      </c>
      <c r="Y154">
        <v>6.28</v>
      </c>
      <c r="Z154" s="7">
        <f t="shared" si="6"/>
        <v>138.16</v>
      </c>
      <c r="AB154" s="6" t="e">
        <f t="shared" si="8"/>
        <v>#DIV/0!</v>
      </c>
      <c r="AD154" s="6" t="e">
        <f t="shared" si="7"/>
        <v>#DIV/0!</v>
      </c>
      <c r="AE154">
        <v>20201101</v>
      </c>
      <c r="AF154" s="9">
        <v>80000000</v>
      </c>
      <c r="AG154" t="s">
        <v>68</v>
      </c>
      <c r="AH154">
        <v>150</v>
      </c>
      <c r="AI154">
        <v>20201117</v>
      </c>
      <c r="AJ154" t="s">
        <v>430</v>
      </c>
      <c r="AK154">
        <v>2</v>
      </c>
      <c r="AL154" s="10">
        <v>129689485</v>
      </c>
      <c r="AM154">
        <v>5.0999999999999996</v>
      </c>
      <c r="AN154">
        <v>100</v>
      </c>
      <c r="AO154" t="s">
        <v>372</v>
      </c>
      <c r="AP154" s="10">
        <v>39166</v>
      </c>
      <c r="AQ154">
        <v>100</v>
      </c>
      <c r="AR154">
        <v>87.13</v>
      </c>
      <c r="AS154">
        <v>34.56</v>
      </c>
    </row>
    <row r="155" spans="1:46" x14ac:dyDescent="0.2">
      <c r="A155" t="s">
        <v>473</v>
      </c>
      <c r="B155">
        <v>20201031</v>
      </c>
      <c r="C155" t="s">
        <v>160</v>
      </c>
      <c r="D155" t="s">
        <v>426</v>
      </c>
      <c r="E155" t="s">
        <v>440</v>
      </c>
      <c r="F155" t="s">
        <v>58</v>
      </c>
      <c r="H155" t="s">
        <v>428</v>
      </c>
      <c r="I155" t="s">
        <v>343</v>
      </c>
      <c r="K155" t="s">
        <v>366</v>
      </c>
      <c r="L155">
        <v>76302125</v>
      </c>
      <c r="M155" t="s">
        <v>367</v>
      </c>
      <c r="N155">
        <v>50</v>
      </c>
      <c r="O155" t="s">
        <v>67</v>
      </c>
      <c r="P155" t="s">
        <v>67</v>
      </c>
      <c r="Q155" t="s">
        <v>474</v>
      </c>
      <c r="R155" t="s">
        <v>475</v>
      </c>
      <c r="S155" t="s">
        <v>67</v>
      </c>
      <c r="T155" t="s">
        <v>67</v>
      </c>
      <c r="U155">
        <v>8</v>
      </c>
      <c r="V155" t="s">
        <v>404</v>
      </c>
      <c r="W155">
        <v>22</v>
      </c>
      <c r="X155">
        <v>20201101</v>
      </c>
      <c r="Y155">
        <v>0.34599999999999997</v>
      </c>
      <c r="Z155" s="7">
        <f t="shared" si="6"/>
        <v>7.6119999999999992</v>
      </c>
      <c r="AB155" s="6" t="e">
        <f t="shared" si="8"/>
        <v>#DIV/0!</v>
      </c>
      <c r="AD155" s="6" t="e">
        <f t="shared" si="7"/>
        <v>#DIV/0!</v>
      </c>
      <c r="AE155">
        <v>20201101</v>
      </c>
      <c r="AF155" s="9">
        <v>80000000</v>
      </c>
      <c r="AG155" t="s">
        <v>68</v>
      </c>
      <c r="AH155">
        <v>150</v>
      </c>
      <c r="AI155">
        <v>20201117</v>
      </c>
      <c r="AJ155" t="s">
        <v>430</v>
      </c>
      <c r="AK155">
        <v>2</v>
      </c>
      <c r="AL155" s="10">
        <v>444957</v>
      </c>
      <c r="AM155">
        <v>0.02</v>
      </c>
      <c r="AN155">
        <v>100</v>
      </c>
      <c r="AO155" t="s">
        <v>372</v>
      </c>
      <c r="AP155">
        <v>134</v>
      </c>
      <c r="AQ155">
        <v>100</v>
      </c>
      <c r="AR155">
        <v>87.12</v>
      </c>
      <c r="AS155">
        <v>34.56</v>
      </c>
      <c r="AT155" t="s">
        <v>451</v>
      </c>
    </row>
    <row r="156" spans="1:46" x14ac:dyDescent="0.2">
      <c r="A156" t="s">
        <v>476</v>
      </c>
      <c r="B156">
        <v>20201031</v>
      </c>
      <c r="C156" t="s">
        <v>160</v>
      </c>
      <c r="D156" t="s">
        <v>426</v>
      </c>
      <c r="E156" t="s">
        <v>440</v>
      </c>
      <c r="F156" t="s">
        <v>58</v>
      </c>
      <c r="H156" t="s">
        <v>435</v>
      </c>
      <c r="I156" t="s">
        <v>201</v>
      </c>
      <c r="K156" t="s">
        <v>366</v>
      </c>
      <c r="L156">
        <v>76302125</v>
      </c>
      <c r="M156" t="s">
        <v>367</v>
      </c>
      <c r="N156">
        <v>50</v>
      </c>
      <c r="O156" t="s">
        <v>67</v>
      </c>
      <c r="P156" t="s">
        <v>67</v>
      </c>
      <c r="Q156" t="s">
        <v>477</v>
      </c>
      <c r="R156" t="s">
        <v>478</v>
      </c>
      <c r="S156" t="s">
        <v>67</v>
      </c>
      <c r="T156" t="s">
        <v>67</v>
      </c>
      <c r="U156">
        <v>8</v>
      </c>
      <c r="V156" t="s">
        <v>404</v>
      </c>
      <c r="W156">
        <v>22</v>
      </c>
      <c r="X156">
        <v>20201101</v>
      </c>
      <c r="Y156">
        <v>0.26600000000000001</v>
      </c>
      <c r="Z156" s="7">
        <f t="shared" si="6"/>
        <v>5.8520000000000003</v>
      </c>
      <c r="AB156" s="6" t="e">
        <f t="shared" si="8"/>
        <v>#DIV/0!</v>
      </c>
      <c r="AD156" s="6" t="e">
        <f t="shared" si="7"/>
        <v>#DIV/0!</v>
      </c>
      <c r="AE156">
        <v>20201101</v>
      </c>
      <c r="AF156" s="9">
        <v>80000000</v>
      </c>
      <c r="AG156" t="s">
        <v>68</v>
      </c>
      <c r="AH156">
        <v>150</v>
      </c>
      <c r="AI156">
        <v>20201117</v>
      </c>
      <c r="AJ156" t="s">
        <v>430</v>
      </c>
      <c r="AK156">
        <v>2</v>
      </c>
      <c r="AL156" s="10">
        <v>360553</v>
      </c>
      <c r="AM156">
        <v>0.01</v>
      </c>
      <c r="AN156">
        <v>100</v>
      </c>
      <c r="AO156" t="s">
        <v>372</v>
      </c>
      <c r="AP156">
        <v>109</v>
      </c>
      <c r="AQ156">
        <v>100</v>
      </c>
      <c r="AR156">
        <v>87.31</v>
      </c>
      <c r="AS156">
        <v>34.6</v>
      </c>
      <c r="AT156" t="s">
        <v>451</v>
      </c>
    </row>
    <row r="157" spans="1:46" x14ac:dyDescent="0.2">
      <c r="A157" t="s">
        <v>479</v>
      </c>
      <c r="B157">
        <v>20201031</v>
      </c>
      <c r="C157" t="s">
        <v>160</v>
      </c>
      <c r="D157" t="s">
        <v>426</v>
      </c>
      <c r="E157" t="s">
        <v>440</v>
      </c>
      <c r="F157" t="s">
        <v>58</v>
      </c>
      <c r="H157" t="s">
        <v>435</v>
      </c>
      <c r="I157" t="s">
        <v>203</v>
      </c>
      <c r="K157" t="s">
        <v>366</v>
      </c>
      <c r="L157">
        <v>76302125</v>
      </c>
      <c r="M157" t="s">
        <v>367</v>
      </c>
      <c r="N157">
        <v>50</v>
      </c>
      <c r="O157" t="s">
        <v>67</v>
      </c>
      <c r="P157" t="s">
        <v>67</v>
      </c>
      <c r="Q157" t="s">
        <v>480</v>
      </c>
      <c r="R157" t="s">
        <v>481</v>
      </c>
      <c r="S157" t="s">
        <v>67</v>
      </c>
      <c r="T157" t="s">
        <v>67</v>
      </c>
      <c r="U157">
        <v>8</v>
      </c>
      <c r="V157" t="s">
        <v>404</v>
      </c>
      <c r="W157">
        <v>22</v>
      </c>
      <c r="X157">
        <v>20201101</v>
      </c>
      <c r="Y157">
        <v>3.86</v>
      </c>
      <c r="Z157" s="7">
        <f t="shared" si="6"/>
        <v>84.92</v>
      </c>
      <c r="AB157" s="6" t="e">
        <f t="shared" si="8"/>
        <v>#DIV/0!</v>
      </c>
      <c r="AD157" s="6" t="e">
        <f t="shared" si="7"/>
        <v>#DIV/0!</v>
      </c>
      <c r="AE157">
        <v>20201101</v>
      </c>
      <c r="AF157" s="9">
        <v>80000000</v>
      </c>
      <c r="AG157" t="s">
        <v>68</v>
      </c>
      <c r="AH157">
        <v>150</v>
      </c>
      <c r="AI157">
        <v>20201117</v>
      </c>
      <c r="AJ157" t="s">
        <v>430</v>
      </c>
      <c r="AK157">
        <v>2</v>
      </c>
      <c r="AL157" s="10">
        <v>101808855</v>
      </c>
      <c r="AM157">
        <v>4</v>
      </c>
      <c r="AN157">
        <v>100</v>
      </c>
      <c r="AO157" t="s">
        <v>372</v>
      </c>
      <c r="AP157" s="10">
        <v>30746</v>
      </c>
      <c r="AQ157">
        <v>100</v>
      </c>
      <c r="AR157">
        <v>86.38</v>
      </c>
      <c r="AS157">
        <v>34.4</v>
      </c>
    </row>
    <row r="158" spans="1:46" x14ac:dyDescent="0.2">
      <c r="A158" t="s">
        <v>482</v>
      </c>
      <c r="B158">
        <v>20201031</v>
      </c>
      <c r="C158" t="s">
        <v>160</v>
      </c>
      <c r="D158" t="s">
        <v>426</v>
      </c>
      <c r="E158" t="s">
        <v>440</v>
      </c>
      <c r="F158" t="s">
        <v>58</v>
      </c>
      <c r="H158" t="s">
        <v>435</v>
      </c>
      <c r="I158" t="s">
        <v>343</v>
      </c>
      <c r="K158" t="s">
        <v>366</v>
      </c>
      <c r="L158">
        <v>76302125</v>
      </c>
      <c r="M158" t="s">
        <v>367</v>
      </c>
      <c r="N158">
        <v>50</v>
      </c>
      <c r="O158" t="s">
        <v>67</v>
      </c>
      <c r="P158" t="s">
        <v>67</v>
      </c>
      <c r="Q158" t="s">
        <v>412</v>
      </c>
      <c r="R158" t="s">
        <v>483</v>
      </c>
      <c r="S158" t="s">
        <v>67</v>
      </c>
      <c r="T158" t="s">
        <v>67</v>
      </c>
      <c r="U158">
        <v>8</v>
      </c>
      <c r="V158" t="s">
        <v>404</v>
      </c>
      <c r="W158">
        <v>22</v>
      </c>
      <c r="X158">
        <v>20201101</v>
      </c>
      <c r="Y158">
        <v>4.04</v>
      </c>
      <c r="Z158" s="7">
        <f t="shared" si="6"/>
        <v>88.88</v>
      </c>
      <c r="AB158" s="6" t="e">
        <f t="shared" si="8"/>
        <v>#DIV/0!</v>
      </c>
      <c r="AD158" s="6" t="e">
        <f t="shared" si="7"/>
        <v>#DIV/0!</v>
      </c>
      <c r="AE158">
        <v>20201101</v>
      </c>
      <c r="AF158" s="9">
        <v>80000000</v>
      </c>
      <c r="AG158" t="s">
        <v>68</v>
      </c>
      <c r="AH158">
        <v>150</v>
      </c>
      <c r="AI158">
        <v>20201117</v>
      </c>
      <c r="AJ158" t="s">
        <v>430</v>
      </c>
      <c r="AK158">
        <v>2</v>
      </c>
      <c r="AL158" s="10">
        <v>104808837</v>
      </c>
      <c r="AM158">
        <v>4.12</v>
      </c>
      <c r="AN158">
        <v>100</v>
      </c>
      <c r="AO158" t="s">
        <v>372</v>
      </c>
      <c r="AP158" s="10">
        <v>31652</v>
      </c>
      <c r="AQ158">
        <v>100</v>
      </c>
      <c r="AR158">
        <v>85.06</v>
      </c>
      <c r="AS158">
        <v>34.1</v>
      </c>
    </row>
    <row r="159" spans="1:46" x14ac:dyDescent="0.2">
      <c r="A159" t="s">
        <v>484</v>
      </c>
      <c r="B159">
        <v>20201127</v>
      </c>
      <c r="C159" t="s">
        <v>160</v>
      </c>
      <c r="D159" t="s">
        <v>485</v>
      </c>
      <c r="E159" t="s">
        <v>138</v>
      </c>
      <c r="F159" t="s">
        <v>58</v>
      </c>
      <c r="G159" t="s">
        <v>486</v>
      </c>
      <c r="H159" s="12" t="s">
        <v>428</v>
      </c>
      <c r="I159" s="12" t="s">
        <v>201</v>
      </c>
      <c r="J159" s="12">
        <v>0</v>
      </c>
      <c r="K159" t="s">
        <v>229</v>
      </c>
      <c r="L159" t="s">
        <v>429</v>
      </c>
      <c r="M159" t="s">
        <v>231</v>
      </c>
      <c r="N159">
        <v>1000</v>
      </c>
      <c r="O159" t="s">
        <v>67</v>
      </c>
      <c r="P159" t="s">
        <v>150</v>
      </c>
      <c r="Q159" t="s">
        <v>66</v>
      </c>
      <c r="R159" t="str">
        <f>VLOOKUP(Q159,Adapters!A$3:C$99,3,FALSE)</f>
        <v>CTGAAGCT</v>
      </c>
      <c r="S159" t="str">
        <f>VLOOKUP(Q159,Adapters!A$3:C$99,2,FALSE)</f>
        <v>TATAGCCT</v>
      </c>
      <c r="T159" t="s">
        <v>67</v>
      </c>
      <c r="U159">
        <v>10</v>
      </c>
      <c r="V159">
        <v>0.8</v>
      </c>
      <c r="W159">
        <v>22</v>
      </c>
      <c r="X159">
        <v>20201129</v>
      </c>
      <c r="Y159">
        <v>26</v>
      </c>
      <c r="Z159" s="7">
        <f t="shared" si="6"/>
        <v>572</v>
      </c>
      <c r="AE159">
        <v>20201129</v>
      </c>
      <c r="AF159" s="9">
        <v>20000000</v>
      </c>
      <c r="AG159" t="s">
        <v>68</v>
      </c>
      <c r="AH159">
        <v>150</v>
      </c>
      <c r="AI159">
        <v>20201210</v>
      </c>
      <c r="AJ159" t="s">
        <v>487</v>
      </c>
      <c r="AK159">
        <v>1</v>
      </c>
      <c r="AL159" s="10">
        <v>21919524</v>
      </c>
      <c r="AM159">
        <v>0.75</v>
      </c>
      <c r="AN159">
        <v>87.95</v>
      </c>
      <c r="AO159">
        <v>12.05</v>
      </c>
      <c r="AP159" s="10">
        <v>6620</v>
      </c>
      <c r="AQ159">
        <v>100</v>
      </c>
      <c r="AR159">
        <v>91.42</v>
      </c>
      <c r="AS159">
        <v>35.479999999999997</v>
      </c>
    </row>
    <row r="160" spans="1:46" x14ac:dyDescent="0.2">
      <c r="A160" t="s">
        <v>488</v>
      </c>
      <c r="B160">
        <v>20201127</v>
      </c>
      <c r="C160" t="s">
        <v>160</v>
      </c>
      <c r="D160" t="s">
        <v>485</v>
      </c>
      <c r="E160" t="s">
        <v>138</v>
      </c>
      <c r="F160" t="s">
        <v>58</v>
      </c>
      <c r="G160" t="s">
        <v>486</v>
      </c>
      <c r="H160" s="12" t="s">
        <v>428</v>
      </c>
      <c r="I160" s="12" t="s">
        <v>203</v>
      </c>
      <c r="J160" s="12">
        <v>0</v>
      </c>
      <c r="K160" t="s">
        <v>229</v>
      </c>
      <c r="L160" t="s">
        <v>429</v>
      </c>
      <c r="M160" t="s">
        <v>231</v>
      </c>
      <c r="N160">
        <v>1000</v>
      </c>
      <c r="O160" t="s">
        <v>67</v>
      </c>
      <c r="P160" t="s">
        <v>65</v>
      </c>
      <c r="Q160" t="s">
        <v>73</v>
      </c>
      <c r="R160" t="str">
        <f>VLOOKUP(Q160,Adapters!A$3:C$99,3,FALSE)</f>
        <v>CTGAAGCT</v>
      </c>
      <c r="S160" t="str">
        <f>VLOOKUP(Q160,Adapters!A$3:C$99,2,FALSE)</f>
        <v>ATAGAGGC</v>
      </c>
      <c r="T160" t="s">
        <v>67</v>
      </c>
      <c r="U160">
        <v>10</v>
      </c>
      <c r="V160">
        <v>0.8</v>
      </c>
      <c r="W160">
        <v>22</v>
      </c>
      <c r="X160">
        <v>20201129</v>
      </c>
      <c r="Y160">
        <v>19.3</v>
      </c>
      <c r="Z160" s="7">
        <f t="shared" si="6"/>
        <v>424.6</v>
      </c>
      <c r="AE160">
        <v>20201129</v>
      </c>
      <c r="AF160" s="9">
        <v>20000000</v>
      </c>
      <c r="AG160" t="s">
        <v>68</v>
      </c>
      <c r="AH160">
        <v>150</v>
      </c>
      <c r="AI160">
        <v>20201210</v>
      </c>
      <c r="AJ160" t="s">
        <v>487</v>
      </c>
      <c r="AK160">
        <v>1</v>
      </c>
      <c r="AL160" s="10">
        <v>23113990</v>
      </c>
      <c r="AM160">
        <v>0.8</v>
      </c>
      <c r="AN160">
        <v>96.54</v>
      </c>
      <c r="AO160">
        <v>3.46</v>
      </c>
      <c r="AP160" s="10">
        <v>6980</v>
      </c>
      <c r="AQ160">
        <v>100</v>
      </c>
      <c r="AR160">
        <v>91.31</v>
      </c>
      <c r="AS160">
        <v>35.450000000000003</v>
      </c>
    </row>
    <row r="161" spans="1:45" x14ac:dyDescent="0.2">
      <c r="A161" t="s">
        <v>489</v>
      </c>
      <c r="B161">
        <v>20201127</v>
      </c>
      <c r="C161" t="s">
        <v>160</v>
      </c>
      <c r="D161" t="s">
        <v>485</v>
      </c>
      <c r="E161" t="s">
        <v>138</v>
      </c>
      <c r="F161" t="s">
        <v>58</v>
      </c>
      <c r="G161" t="s">
        <v>486</v>
      </c>
      <c r="H161" s="12" t="s">
        <v>428</v>
      </c>
      <c r="I161" s="12" t="s">
        <v>343</v>
      </c>
      <c r="J161" s="12">
        <v>0</v>
      </c>
      <c r="K161" t="s">
        <v>229</v>
      </c>
      <c r="L161" t="s">
        <v>429</v>
      </c>
      <c r="M161" t="s">
        <v>231</v>
      </c>
      <c r="N161">
        <v>1000</v>
      </c>
      <c r="O161" t="s">
        <v>67</v>
      </c>
      <c r="P161" t="s">
        <v>72</v>
      </c>
      <c r="Q161" t="s">
        <v>77</v>
      </c>
      <c r="R161" t="str">
        <f>VLOOKUP(Q161,Adapters!A$3:C$99,3,FALSE)</f>
        <v>CTGAAGCT</v>
      </c>
      <c r="S161" t="str">
        <f>VLOOKUP(Q161,Adapters!A$3:C$99,2,FALSE)</f>
        <v>CCTATCCT</v>
      </c>
      <c r="T161" t="s">
        <v>67</v>
      </c>
      <c r="U161">
        <v>10</v>
      </c>
      <c r="V161">
        <v>0.8</v>
      </c>
      <c r="W161">
        <v>22</v>
      </c>
      <c r="X161">
        <v>20201129</v>
      </c>
      <c r="Y161">
        <v>24.8</v>
      </c>
      <c r="Z161" s="7">
        <f t="shared" si="6"/>
        <v>545.6</v>
      </c>
      <c r="AE161">
        <v>20201129</v>
      </c>
      <c r="AF161" s="9">
        <v>20000000</v>
      </c>
      <c r="AG161" t="s">
        <v>68</v>
      </c>
      <c r="AH161">
        <v>150</v>
      </c>
      <c r="AI161">
        <v>20201210</v>
      </c>
      <c r="AJ161" t="s">
        <v>487</v>
      </c>
      <c r="AK161">
        <v>1</v>
      </c>
      <c r="AL161" s="10">
        <v>24971854</v>
      </c>
      <c r="AM161">
        <v>0.86</v>
      </c>
      <c r="AN161">
        <v>86.78</v>
      </c>
      <c r="AO161">
        <v>13.22</v>
      </c>
      <c r="AP161" s="10">
        <v>7541</v>
      </c>
      <c r="AQ161">
        <v>100</v>
      </c>
      <c r="AR161">
        <v>91.64</v>
      </c>
      <c r="AS161">
        <v>35.520000000000003</v>
      </c>
    </row>
    <row r="162" spans="1:45" x14ac:dyDescent="0.2">
      <c r="A162" t="s">
        <v>490</v>
      </c>
      <c r="B162">
        <v>20201127</v>
      </c>
      <c r="C162" t="s">
        <v>160</v>
      </c>
      <c r="D162" t="s">
        <v>485</v>
      </c>
      <c r="E162" t="s">
        <v>138</v>
      </c>
      <c r="F162" t="s">
        <v>58</v>
      </c>
      <c r="G162" t="s">
        <v>486</v>
      </c>
      <c r="H162" s="12" t="s">
        <v>428</v>
      </c>
      <c r="I162" s="12" t="s">
        <v>491</v>
      </c>
      <c r="J162" s="12">
        <v>0</v>
      </c>
      <c r="K162" t="s">
        <v>229</v>
      </c>
      <c r="L162" t="s">
        <v>429</v>
      </c>
      <c r="M162" t="s">
        <v>231</v>
      </c>
      <c r="N162">
        <v>1000</v>
      </c>
      <c r="O162" t="s">
        <v>67</v>
      </c>
      <c r="P162" t="s">
        <v>76</v>
      </c>
      <c r="Q162" t="s">
        <v>81</v>
      </c>
      <c r="R162" t="str">
        <f>VLOOKUP(Q162,Adapters!A$3:C$99,3,FALSE)</f>
        <v>CTGAAGCT</v>
      </c>
      <c r="S162" t="str">
        <f>VLOOKUP(Q162,Adapters!A$3:C$99,2,FALSE)</f>
        <v>GGCTCTGA</v>
      </c>
      <c r="T162" t="s">
        <v>67</v>
      </c>
      <c r="U162">
        <v>10</v>
      </c>
      <c r="V162">
        <v>0.8</v>
      </c>
      <c r="W162">
        <v>22</v>
      </c>
      <c r="X162">
        <v>20201129</v>
      </c>
      <c r="Y162">
        <v>32.799999999999997</v>
      </c>
      <c r="Z162" s="7">
        <f t="shared" si="6"/>
        <v>721.59999999999991</v>
      </c>
      <c r="AE162">
        <v>20201129</v>
      </c>
      <c r="AF162" s="9">
        <v>20000000</v>
      </c>
      <c r="AG162" t="s">
        <v>68</v>
      </c>
      <c r="AH162">
        <v>150</v>
      </c>
      <c r="AI162">
        <v>20201210</v>
      </c>
      <c r="AJ162" t="s">
        <v>487</v>
      </c>
      <c r="AK162">
        <v>1</v>
      </c>
      <c r="AL162" s="10">
        <v>16546484</v>
      </c>
      <c r="AM162">
        <v>0.56999999999999995</v>
      </c>
      <c r="AN162">
        <v>95.09</v>
      </c>
      <c r="AO162">
        <v>4.91</v>
      </c>
      <c r="AP162" s="10">
        <v>4997</v>
      </c>
      <c r="AQ162">
        <v>100</v>
      </c>
      <c r="AR162">
        <v>91.35</v>
      </c>
      <c r="AS162">
        <v>35.46</v>
      </c>
    </row>
    <row r="163" spans="1:45" x14ac:dyDescent="0.2">
      <c r="A163" t="s">
        <v>492</v>
      </c>
      <c r="B163">
        <v>20201127</v>
      </c>
      <c r="C163" t="s">
        <v>160</v>
      </c>
      <c r="D163" t="s">
        <v>485</v>
      </c>
      <c r="E163" t="s">
        <v>138</v>
      </c>
      <c r="F163" t="s">
        <v>58</v>
      </c>
      <c r="G163" t="s">
        <v>486</v>
      </c>
      <c r="H163" s="12" t="s">
        <v>493</v>
      </c>
      <c r="I163" s="12" t="s">
        <v>201</v>
      </c>
      <c r="J163" s="12">
        <v>4</v>
      </c>
      <c r="K163" t="s">
        <v>229</v>
      </c>
      <c r="L163" t="s">
        <v>429</v>
      </c>
      <c r="M163" t="s">
        <v>231</v>
      </c>
      <c r="N163">
        <v>1000</v>
      </c>
      <c r="O163" t="s">
        <v>67</v>
      </c>
      <c r="P163" t="s">
        <v>80</v>
      </c>
      <c r="Q163" t="s">
        <v>85</v>
      </c>
      <c r="R163" t="str">
        <f>VLOOKUP(Q163,Adapters!A$3:C$99,3,FALSE)</f>
        <v>CTGAAGCT</v>
      </c>
      <c r="S163" t="str">
        <f>VLOOKUP(Q163,Adapters!A$3:C$99,2,FALSE)</f>
        <v>AGGCGAAG</v>
      </c>
      <c r="T163" t="s">
        <v>67</v>
      </c>
      <c r="U163">
        <v>10</v>
      </c>
      <c r="V163">
        <v>0.8</v>
      </c>
      <c r="W163">
        <v>22</v>
      </c>
      <c r="X163">
        <v>20201129</v>
      </c>
      <c r="Y163">
        <v>20.2</v>
      </c>
      <c r="Z163" s="7">
        <f t="shared" si="6"/>
        <v>444.4</v>
      </c>
      <c r="AE163">
        <v>20201129</v>
      </c>
      <c r="AF163" s="9">
        <v>20000000</v>
      </c>
      <c r="AG163" t="s">
        <v>68</v>
      </c>
      <c r="AH163">
        <v>150</v>
      </c>
      <c r="AI163">
        <v>20201210</v>
      </c>
      <c r="AJ163" t="s">
        <v>487</v>
      </c>
      <c r="AK163">
        <v>1</v>
      </c>
      <c r="AL163" s="10">
        <v>22018063</v>
      </c>
      <c r="AM163">
        <v>0.76</v>
      </c>
      <c r="AN163">
        <v>95.51</v>
      </c>
      <c r="AO163">
        <v>4.49</v>
      </c>
      <c r="AP163" s="10">
        <v>6649</v>
      </c>
      <c r="AQ163">
        <v>100</v>
      </c>
      <c r="AR163">
        <v>91.36</v>
      </c>
      <c r="AS163">
        <v>35.46</v>
      </c>
    </row>
    <row r="164" spans="1:45" x14ac:dyDescent="0.2">
      <c r="A164" t="s">
        <v>494</v>
      </c>
      <c r="B164">
        <v>20201127</v>
      </c>
      <c r="C164" t="s">
        <v>160</v>
      </c>
      <c r="D164" t="s">
        <v>485</v>
      </c>
      <c r="E164" t="s">
        <v>138</v>
      </c>
      <c r="F164" t="s">
        <v>58</v>
      </c>
      <c r="G164" t="s">
        <v>486</v>
      </c>
      <c r="H164" s="12" t="s">
        <v>493</v>
      </c>
      <c r="I164" s="12" t="s">
        <v>203</v>
      </c>
      <c r="J164" s="12">
        <v>4</v>
      </c>
      <c r="K164" t="s">
        <v>229</v>
      </c>
      <c r="L164" t="s">
        <v>429</v>
      </c>
      <c r="M164" t="s">
        <v>231</v>
      </c>
      <c r="N164">
        <v>1000</v>
      </c>
      <c r="O164" t="s">
        <v>67</v>
      </c>
      <c r="P164" t="s">
        <v>84</v>
      </c>
      <c r="Q164" t="s">
        <v>88</v>
      </c>
      <c r="R164" t="str">
        <f>VLOOKUP(Q164,Adapters!A$3:C$99,3,FALSE)</f>
        <v>CTGAAGCT</v>
      </c>
      <c r="S164" t="str">
        <f>VLOOKUP(Q164,Adapters!A$3:C$99,2,FALSE)</f>
        <v>TAATCTTA</v>
      </c>
      <c r="T164" t="s">
        <v>67</v>
      </c>
      <c r="U164">
        <v>10</v>
      </c>
      <c r="V164">
        <v>0.8</v>
      </c>
      <c r="W164">
        <v>22</v>
      </c>
      <c r="X164">
        <v>20201129</v>
      </c>
      <c r="Y164">
        <v>28.8</v>
      </c>
      <c r="Z164" s="7">
        <f t="shared" si="6"/>
        <v>633.6</v>
      </c>
      <c r="AE164">
        <v>20201129</v>
      </c>
      <c r="AF164" s="9">
        <v>20000000</v>
      </c>
      <c r="AG164" t="s">
        <v>68</v>
      </c>
      <c r="AH164">
        <v>150</v>
      </c>
      <c r="AI164">
        <v>20201210</v>
      </c>
      <c r="AJ164" t="s">
        <v>487</v>
      </c>
      <c r="AK164">
        <v>1</v>
      </c>
      <c r="AL164" s="10">
        <v>21664703</v>
      </c>
      <c r="AM164">
        <v>0.75</v>
      </c>
      <c r="AN164">
        <v>91.72</v>
      </c>
      <c r="AO164">
        <v>8.2799999999999994</v>
      </c>
      <c r="AP164" s="10">
        <v>6543</v>
      </c>
      <c r="AQ164">
        <v>100</v>
      </c>
      <c r="AR164">
        <v>91.54</v>
      </c>
      <c r="AS164">
        <v>35.5</v>
      </c>
    </row>
    <row r="165" spans="1:45" x14ac:dyDescent="0.2">
      <c r="A165" t="s">
        <v>495</v>
      </c>
      <c r="B165">
        <v>20201127</v>
      </c>
      <c r="C165" t="s">
        <v>160</v>
      </c>
      <c r="D165" t="s">
        <v>485</v>
      </c>
      <c r="E165" t="s">
        <v>138</v>
      </c>
      <c r="F165" t="s">
        <v>58</v>
      </c>
      <c r="G165" t="s">
        <v>486</v>
      </c>
      <c r="H165" s="12" t="s">
        <v>496</v>
      </c>
      <c r="I165" s="12" t="s">
        <v>201</v>
      </c>
      <c r="J165" s="12">
        <v>4</v>
      </c>
      <c r="K165" t="s">
        <v>229</v>
      </c>
      <c r="L165" t="s">
        <v>429</v>
      </c>
      <c r="M165" t="s">
        <v>231</v>
      </c>
      <c r="N165">
        <v>1000</v>
      </c>
      <c r="O165" t="s">
        <v>67</v>
      </c>
      <c r="P165" t="s">
        <v>87</v>
      </c>
      <c r="Q165" t="s">
        <v>301</v>
      </c>
      <c r="R165" t="str">
        <f>VLOOKUP(Q165,Adapters!A$3:C$99,3,FALSE)</f>
        <v>CTGAAGCT</v>
      </c>
      <c r="S165" t="str">
        <f>VLOOKUP(Q165,Adapters!A$3:C$99,2,FALSE)</f>
        <v>CAGGACGT</v>
      </c>
      <c r="T165" t="s">
        <v>67</v>
      </c>
      <c r="U165">
        <v>10</v>
      </c>
      <c r="V165">
        <v>0.8</v>
      </c>
      <c r="W165">
        <v>22</v>
      </c>
      <c r="X165">
        <v>20201129</v>
      </c>
      <c r="Y165">
        <v>27.4</v>
      </c>
      <c r="Z165" s="7">
        <f t="shared" si="6"/>
        <v>602.79999999999995</v>
      </c>
      <c r="AE165">
        <v>20201129</v>
      </c>
      <c r="AF165" s="9">
        <v>20000000</v>
      </c>
      <c r="AG165" t="s">
        <v>68</v>
      </c>
      <c r="AH165">
        <v>150</v>
      </c>
      <c r="AI165">
        <v>20201210</v>
      </c>
      <c r="AJ165" t="s">
        <v>487</v>
      </c>
      <c r="AK165">
        <v>1</v>
      </c>
      <c r="AL165" s="10">
        <v>25357564</v>
      </c>
      <c r="AM165">
        <v>0.87</v>
      </c>
      <c r="AN165">
        <v>86.93</v>
      </c>
      <c r="AO165">
        <v>13.07</v>
      </c>
      <c r="AP165" s="10">
        <v>7658</v>
      </c>
      <c r="AQ165">
        <v>100</v>
      </c>
      <c r="AR165">
        <v>91.23</v>
      </c>
      <c r="AS165">
        <v>35.44</v>
      </c>
    </row>
    <row r="166" spans="1:45" x14ac:dyDescent="0.2">
      <c r="A166" t="s">
        <v>497</v>
      </c>
      <c r="B166">
        <v>20201127</v>
      </c>
      <c r="C166" t="s">
        <v>160</v>
      </c>
      <c r="D166" t="s">
        <v>485</v>
      </c>
      <c r="E166" t="s">
        <v>138</v>
      </c>
      <c r="F166" t="s">
        <v>58</v>
      </c>
      <c r="G166" t="s">
        <v>486</v>
      </c>
      <c r="H166" s="12" t="s">
        <v>496</v>
      </c>
      <c r="I166" s="12" t="s">
        <v>203</v>
      </c>
      <c r="J166" s="12">
        <v>4</v>
      </c>
      <c r="K166" t="s">
        <v>229</v>
      </c>
      <c r="L166" t="s">
        <v>429</v>
      </c>
      <c r="M166" t="s">
        <v>231</v>
      </c>
      <c r="N166">
        <v>1000</v>
      </c>
      <c r="O166" t="s">
        <v>67</v>
      </c>
      <c r="P166" t="s">
        <v>204</v>
      </c>
      <c r="Q166" t="s">
        <v>304</v>
      </c>
      <c r="R166" t="str">
        <f>VLOOKUP(Q166,Adapters!A$3:C$99,3,FALSE)</f>
        <v>CTGAAGCT</v>
      </c>
      <c r="S166" t="str">
        <f>VLOOKUP(Q166,Adapters!A$3:C$99,2,FALSE)</f>
        <v>GTACTGAC</v>
      </c>
      <c r="T166" t="s">
        <v>67</v>
      </c>
      <c r="U166">
        <v>10</v>
      </c>
      <c r="V166">
        <v>0.8</v>
      </c>
      <c r="W166">
        <v>22</v>
      </c>
      <c r="X166">
        <v>20201129</v>
      </c>
      <c r="Y166">
        <v>31.2</v>
      </c>
      <c r="Z166" s="7">
        <f t="shared" si="6"/>
        <v>686.4</v>
      </c>
      <c r="AE166">
        <v>20201129</v>
      </c>
      <c r="AF166" s="9">
        <v>20000000</v>
      </c>
      <c r="AG166" t="s">
        <v>68</v>
      </c>
      <c r="AH166">
        <v>150</v>
      </c>
      <c r="AI166">
        <v>20201210</v>
      </c>
      <c r="AJ166" t="s">
        <v>487</v>
      </c>
      <c r="AK166">
        <v>1</v>
      </c>
      <c r="AL166" s="10">
        <v>19892061</v>
      </c>
      <c r="AM166">
        <v>0.68</v>
      </c>
      <c r="AN166">
        <v>94.92</v>
      </c>
      <c r="AO166">
        <v>5.08</v>
      </c>
      <c r="AP166" s="10">
        <v>6007</v>
      </c>
      <c r="AQ166">
        <v>100</v>
      </c>
      <c r="AR166">
        <v>91.45</v>
      </c>
      <c r="AS166">
        <v>35.479999999999997</v>
      </c>
    </row>
    <row r="167" spans="1:45" x14ac:dyDescent="0.2">
      <c r="A167" t="s">
        <v>498</v>
      </c>
      <c r="B167">
        <v>20201127</v>
      </c>
      <c r="C167" t="s">
        <v>160</v>
      </c>
      <c r="D167" t="s">
        <v>485</v>
      </c>
      <c r="E167" t="s">
        <v>138</v>
      </c>
      <c r="F167" t="s">
        <v>58</v>
      </c>
      <c r="G167" t="s">
        <v>486</v>
      </c>
      <c r="H167" s="12" t="s">
        <v>493</v>
      </c>
      <c r="I167" s="12" t="s">
        <v>201</v>
      </c>
      <c r="J167" s="12">
        <v>8</v>
      </c>
      <c r="K167" t="s">
        <v>229</v>
      </c>
      <c r="L167" t="s">
        <v>429</v>
      </c>
      <c r="M167" t="s">
        <v>231</v>
      </c>
      <c r="N167">
        <v>1000</v>
      </c>
      <c r="O167" t="s">
        <v>67</v>
      </c>
      <c r="P167" t="s">
        <v>171</v>
      </c>
      <c r="Q167" t="s">
        <v>91</v>
      </c>
      <c r="R167" t="str">
        <f>VLOOKUP(Q167,Adapters!A$3:C$99,3,FALSE)</f>
        <v>TAATGCGC</v>
      </c>
      <c r="S167" t="str">
        <f>VLOOKUP(Q167,Adapters!A$3:C$99,2,FALSE)</f>
        <v>TATAGCCT</v>
      </c>
      <c r="T167" t="s">
        <v>67</v>
      </c>
      <c r="U167">
        <v>10</v>
      </c>
      <c r="V167">
        <v>0.8</v>
      </c>
      <c r="W167">
        <v>22</v>
      </c>
      <c r="X167">
        <v>20201129</v>
      </c>
      <c r="Y167">
        <v>14.8</v>
      </c>
      <c r="Z167" s="7">
        <f t="shared" si="6"/>
        <v>325.60000000000002</v>
      </c>
      <c r="AE167">
        <v>20201129</v>
      </c>
      <c r="AF167" s="9">
        <v>20000000</v>
      </c>
      <c r="AG167" t="s">
        <v>68</v>
      </c>
      <c r="AH167">
        <v>150</v>
      </c>
      <c r="AI167">
        <v>20201210</v>
      </c>
      <c r="AJ167" t="s">
        <v>487</v>
      </c>
      <c r="AK167">
        <v>1</v>
      </c>
      <c r="AL167" s="10">
        <v>19556777</v>
      </c>
      <c r="AM167">
        <v>0.67</v>
      </c>
      <c r="AN167">
        <v>87.67</v>
      </c>
      <c r="AO167">
        <v>12.33</v>
      </c>
      <c r="AP167" s="10">
        <v>5906</v>
      </c>
      <c r="AQ167">
        <v>100</v>
      </c>
      <c r="AR167">
        <v>91.34</v>
      </c>
      <c r="AS167">
        <v>35.46</v>
      </c>
    </row>
    <row r="168" spans="1:45" x14ac:dyDescent="0.2">
      <c r="A168" t="s">
        <v>499</v>
      </c>
      <c r="B168">
        <v>20201127</v>
      </c>
      <c r="C168" t="s">
        <v>160</v>
      </c>
      <c r="D168" t="s">
        <v>485</v>
      </c>
      <c r="E168" t="s">
        <v>138</v>
      </c>
      <c r="F168" t="s">
        <v>58</v>
      </c>
      <c r="G168" t="s">
        <v>486</v>
      </c>
      <c r="H168" s="12" t="s">
        <v>493</v>
      </c>
      <c r="I168" s="12" t="s">
        <v>203</v>
      </c>
      <c r="J168" s="12">
        <v>8</v>
      </c>
      <c r="K168" t="s">
        <v>229</v>
      </c>
      <c r="L168" t="s">
        <v>429</v>
      </c>
      <c r="M168" t="s">
        <v>231</v>
      </c>
      <c r="N168">
        <v>1000</v>
      </c>
      <c r="O168" t="s">
        <v>67</v>
      </c>
      <c r="P168" t="s">
        <v>90</v>
      </c>
      <c r="Q168" t="s">
        <v>94</v>
      </c>
      <c r="R168" t="str">
        <f>VLOOKUP(Q168,Adapters!A$3:C$99,3,FALSE)</f>
        <v>TAATGCGC</v>
      </c>
      <c r="S168" t="str">
        <f>VLOOKUP(Q168,Adapters!A$3:C$99,2,FALSE)</f>
        <v>ATAGAGGC</v>
      </c>
      <c r="T168" t="s">
        <v>67</v>
      </c>
      <c r="U168">
        <v>10</v>
      </c>
      <c r="V168">
        <v>0.8</v>
      </c>
      <c r="W168">
        <v>22</v>
      </c>
      <c r="X168">
        <v>20201129</v>
      </c>
      <c r="Y168">
        <v>22.8</v>
      </c>
      <c r="Z168" s="7">
        <f t="shared" si="6"/>
        <v>501.6</v>
      </c>
      <c r="AE168">
        <v>20201129</v>
      </c>
      <c r="AF168" s="9">
        <v>20000000</v>
      </c>
      <c r="AG168" t="s">
        <v>68</v>
      </c>
      <c r="AH168">
        <v>150</v>
      </c>
      <c r="AI168">
        <v>20201210</v>
      </c>
      <c r="AJ168" t="s">
        <v>487</v>
      </c>
      <c r="AK168">
        <v>1</v>
      </c>
      <c r="AL168" s="10">
        <v>20342056</v>
      </c>
      <c r="AM168">
        <v>0.7</v>
      </c>
      <c r="AN168">
        <v>95.82</v>
      </c>
      <c r="AO168">
        <v>4.18</v>
      </c>
      <c r="AP168" s="10">
        <v>6143</v>
      </c>
      <c r="AQ168">
        <v>100</v>
      </c>
      <c r="AR168">
        <v>91.27</v>
      </c>
      <c r="AS168">
        <v>35.450000000000003</v>
      </c>
    </row>
    <row r="169" spans="1:45" x14ac:dyDescent="0.2">
      <c r="A169" t="s">
        <v>500</v>
      </c>
      <c r="B169">
        <v>20201127</v>
      </c>
      <c r="C169" t="s">
        <v>160</v>
      </c>
      <c r="D169" t="s">
        <v>485</v>
      </c>
      <c r="E169" t="s">
        <v>138</v>
      </c>
      <c r="F169" t="s">
        <v>58</v>
      </c>
      <c r="G169" t="s">
        <v>486</v>
      </c>
      <c r="H169" s="12" t="s">
        <v>496</v>
      </c>
      <c r="I169" s="12" t="s">
        <v>201</v>
      </c>
      <c r="J169" s="12">
        <v>8</v>
      </c>
      <c r="K169" t="s">
        <v>229</v>
      </c>
      <c r="L169" t="s">
        <v>429</v>
      </c>
      <c r="M169" t="s">
        <v>231</v>
      </c>
      <c r="N169">
        <v>1000</v>
      </c>
      <c r="O169" t="s">
        <v>67</v>
      </c>
      <c r="P169" t="s">
        <v>93</v>
      </c>
      <c r="Q169" t="s">
        <v>97</v>
      </c>
      <c r="R169" t="str">
        <f>VLOOKUP(Q169,Adapters!A$3:C$99,3,FALSE)</f>
        <v>TAATGCGC</v>
      </c>
      <c r="S169" t="str">
        <f>VLOOKUP(Q169,Adapters!A$3:C$99,2,FALSE)</f>
        <v>CCTATCCT</v>
      </c>
      <c r="T169" t="s">
        <v>67</v>
      </c>
      <c r="U169">
        <v>10</v>
      </c>
      <c r="V169">
        <v>0.8</v>
      </c>
      <c r="W169">
        <v>22</v>
      </c>
      <c r="X169">
        <v>20201129</v>
      </c>
      <c r="Y169">
        <v>22.6</v>
      </c>
      <c r="Z169" s="7">
        <f t="shared" si="6"/>
        <v>497.20000000000005</v>
      </c>
      <c r="AE169">
        <v>20201129</v>
      </c>
      <c r="AF169" s="9">
        <v>20000000</v>
      </c>
      <c r="AG169" t="s">
        <v>68</v>
      </c>
      <c r="AH169">
        <v>150</v>
      </c>
      <c r="AI169">
        <v>20201210</v>
      </c>
      <c r="AJ169" t="s">
        <v>487</v>
      </c>
      <c r="AK169">
        <v>1</v>
      </c>
      <c r="AL169" s="10">
        <v>18645101</v>
      </c>
      <c r="AM169">
        <v>0.64</v>
      </c>
      <c r="AN169">
        <v>86.06</v>
      </c>
      <c r="AO169">
        <v>13.94</v>
      </c>
      <c r="AP169" s="10">
        <v>5631</v>
      </c>
      <c r="AQ169">
        <v>100</v>
      </c>
      <c r="AR169">
        <v>91.56</v>
      </c>
      <c r="AS169">
        <v>35.51</v>
      </c>
    </row>
    <row r="170" spans="1:45" x14ac:dyDescent="0.2">
      <c r="A170" t="s">
        <v>501</v>
      </c>
      <c r="B170">
        <v>20201127</v>
      </c>
      <c r="C170" t="s">
        <v>160</v>
      </c>
      <c r="D170" t="s">
        <v>485</v>
      </c>
      <c r="E170" t="s">
        <v>138</v>
      </c>
      <c r="F170" t="s">
        <v>58</v>
      </c>
      <c r="G170" t="s">
        <v>486</v>
      </c>
      <c r="H170" s="12" t="s">
        <v>496</v>
      </c>
      <c r="I170" s="12" t="s">
        <v>203</v>
      </c>
      <c r="J170" s="12">
        <v>8</v>
      </c>
      <c r="K170" t="s">
        <v>229</v>
      </c>
      <c r="L170" t="s">
        <v>429</v>
      </c>
      <c r="M170" t="s">
        <v>231</v>
      </c>
      <c r="N170">
        <v>1000</v>
      </c>
      <c r="O170" t="s">
        <v>67</v>
      </c>
      <c r="P170" t="s">
        <v>96</v>
      </c>
      <c r="Q170" t="s">
        <v>100</v>
      </c>
      <c r="R170" t="str">
        <f>VLOOKUP(Q170,Adapters!A$3:C$99,3,FALSE)</f>
        <v>TAATGCGC</v>
      </c>
      <c r="S170" t="str">
        <f>VLOOKUP(Q170,Adapters!A$3:C$99,2,FALSE)</f>
        <v>GGCTCTGA</v>
      </c>
      <c r="T170" t="s">
        <v>67</v>
      </c>
      <c r="U170">
        <v>10</v>
      </c>
      <c r="V170">
        <v>0.8</v>
      </c>
      <c r="W170">
        <v>22</v>
      </c>
      <c r="X170">
        <v>20201129</v>
      </c>
      <c r="Y170">
        <v>27.4</v>
      </c>
      <c r="Z170" s="7">
        <f t="shared" si="6"/>
        <v>602.79999999999995</v>
      </c>
      <c r="AE170">
        <v>20201129</v>
      </c>
      <c r="AF170" s="9">
        <v>20000000</v>
      </c>
      <c r="AG170" t="s">
        <v>68</v>
      </c>
      <c r="AH170">
        <v>150</v>
      </c>
      <c r="AI170">
        <v>20201210</v>
      </c>
      <c r="AJ170" t="s">
        <v>487</v>
      </c>
      <c r="AK170">
        <v>1</v>
      </c>
      <c r="AL170" s="10">
        <v>18241366</v>
      </c>
      <c r="AM170">
        <v>0.63</v>
      </c>
      <c r="AN170">
        <v>94.29</v>
      </c>
      <c r="AO170">
        <v>5.71</v>
      </c>
      <c r="AP170" s="10">
        <v>5509</v>
      </c>
      <c r="AQ170">
        <v>100</v>
      </c>
      <c r="AR170">
        <v>91.15</v>
      </c>
      <c r="AS170">
        <v>35.43</v>
      </c>
    </row>
    <row r="171" spans="1:45" x14ac:dyDescent="0.2">
      <c r="A171" t="s">
        <v>502</v>
      </c>
      <c r="B171">
        <v>20201127</v>
      </c>
      <c r="C171" t="s">
        <v>160</v>
      </c>
      <c r="D171" t="s">
        <v>485</v>
      </c>
      <c r="E171" t="s">
        <v>138</v>
      </c>
      <c r="F171" t="s">
        <v>58</v>
      </c>
      <c r="G171" t="s">
        <v>486</v>
      </c>
      <c r="H171" s="12" t="s">
        <v>493</v>
      </c>
      <c r="I171" s="12" t="s">
        <v>201</v>
      </c>
      <c r="J171" s="12">
        <v>12</v>
      </c>
      <c r="K171" t="s">
        <v>229</v>
      </c>
      <c r="L171" t="s">
        <v>429</v>
      </c>
      <c r="M171" t="s">
        <v>231</v>
      </c>
      <c r="N171">
        <v>1000</v>
      </c>
      <c r="O171" t="s">
        <v>67</v>
      </c>
      <c r="P171" t="s">
        <v>99</v>
      </c>
      <c r="Q171" t="s">
        <v>103</v>
      </c>
      <c r="R171" t="str">
        <f>VLOOKUP(Q171,Adapters!A$3:C$99,3,FALSE)</f>
        <v>TAATGCGC</v>
      </c>
      <c r="S171" t="str">
        <f>VLOOKUP(Q171,Adapters!A$3:C$99,2,FALSE)</f>
        <v>AGGCGAAG</v>
      </c>
      <c r="T171" t="s">
        <v>67</v>
      </c>
      <c r="U171">
        <v>10</v>
      </c>
      <c r="V171">
        <v>0.8</v>
      </c>
      <c r="W171">
        <v>22</v>
      </c>
      <c r="X171">
        <v>20201129</v>
      </c>
      <c r="Y171">
        <v>18.600000000000001</v>
      </c>
      <c r="Z171" s="7">
        <f t="shared" si="6"/>
        <v>409.20000000000005</v>
      </c>
      <c r="AE171">
        <v>20201129</v>
      </c>
      <c r="AF171" s="9">
        <v>20000000</v>
      </c>
      <c r="AG171" t="s">
        <v>68</v>
      </c>
      <c r="AH171">
        <v>150</v>
      </c>
      <c r="AI171">
        <v>20201210</v>
      </c>
      <c r="AJ171" t="s">
        <v>487</v>
      </c>
      <c r="AK171">
        <v>1</v>
      </c>
      <c r="AL171" s="10">
        <v>19609010</v>
      </c>
      <c r="AM171">
        <v>0.67</v>
      </c>
      <c r="AN171">
        <v>94.82</v>
      </c>
      <c r="AO171">
        <v>5.18</v>
      </c>
      <c r="AP171" s="10">
        <v>5922</v>
      </c>
      <c r="AQ171">
        <v>100</v>
      </c>
      <c r="AR171">
        <v>91.35</v>
      </c>
      <c r="AS171">
        <v>35.47</v>
      </c>
    </row>
    <row r="172" spans="1:45" x14ac:dyDescent="0.2">
      <c r="A172" t="s">
        <v>503</v>
      </c>
      <c r="B172">
        <v>20201127</v>
      </c>
      <c r="C172" t="s">
        <v>160</v>
      </c>
      <c r="D172" t="s">
        <v>485</v>
      </c>
      <c r="E172" t="s">
        <v>138</v>
      </c>
      <c r="F172" t="s">
        <v>58</v>
      </c>
      <c r="G172" t="s">
        <v>486</v>
      </c>
      <c r="H172" s="12" t="s">
        <v>493</v>
      </c>
      <c r="I172" s="12" t="s">
        <v>203</v>
      </c>
      <c r="J172" s="12">
        <v>12</v>
      </c>
      <c r="K172" t="s">
        <v>229</v>
      </c>
      <c r="L172" t="s">
        <v>429</v>
      </c>
      <c r="M172" t="s">
        <v>231</v>
      </c>
      <c r="N172">
        <v>1000</v>
      </c>
      <c r="O172" t="s">
        <v>67</v>
      </c>
      <c r="P172" t="s">
        <v>102</v>
      </c>
      <c r="Q172" t="s">
        <v>106</v>
      </c>
      <c r="R172" t="str">
        <f>VLOOKUP(Q172,Adapters!A$3:C$99,3,FALSE)</f>
        <v>TAATGCGC</v>
      </c>
      <c r="S172" t="str">
        <f>VLOOKUP(Q172,Adapters!A$3:C$99,2,FALSE)</f>
        <v>TAATCTTA</v>
      </c>
      <c r="T172" t="s">
        <v>67</v>
      </c>
      <c r="U172">
        <v>10</v>
      </c>
      <c r="V172">
        <v>0.8</v>
      </c>
      <c r="W172">
        <v>22</v>
      </c>
      <c r="X172">
        <v>20201129</v>
      </c>
      <c r="Y172">
        <v>30</v>
      </c>
      <c r="Z172" s="7">
        <f t="shared" si="6"/>
        <v>660</v>
      </c>
      <c r="AE172">
        <v>20201129</v>
      </c>
      <c r="AF172" s="9">
        <v>20000000</v>
      </c>
      <c r="AG172" t="s">
        <v>68</v>
      </c>
      <c r="AH172">
        <v>150</v>
      </c>
      <c r="AI172">
        <v>20201210</v>
      </c>
      <c r="AJ172" t="s">
        <v>487</v>
      </c>
      <c r="AK172">
        <v>1</v>
      </c>
      <c r="AL172" s="10">
        <v>19302439</v>
      </c>
      <c r="AM172">
        <v>0.66</v>
      </c>
      <c r="AN172">
        <v>91.04</v>
      </c>
      <c r="AO172">
        <v>8.9600000000000009</v>
      </c>
      <c r="AP172" s="10">
        <v>5829</v>
      </c>
      <c r="AQ172">
        <v>100</v>
      </c>
      <c r="AR172">
        <v>91.41</v>
      </c>
      <c r="AS172">
        <v>35.47</v>
      </c>
    </row>
    <row r="173" spans="1:45" x14ac:dyDescent="0.2">
      <c r="A173" t="s">
        <v>504</v>
      </c>
      <c r="B173">
        <v>20201127</v>
      </c>
      <c r="C173" t="s">
        <v>160</v>
      </c>
      <c r="D173" t="s">
        <v>485</v>
      </c>
      <c r="E173" t="s">
        <v>138</v>
      </c>
      <c r="F173" t="s">
        <v>58</v>
      </c>
      <c r="G173" t="s">
        <v>486</v>
      </c>
      <c r="H173" s="12" t="s">
        <v>496</v>
      </c>
      <c r="I173" s="12" t="s">
        <v>201</v>
      </c>
      <c r="J173" s="12">
        <v>12</v>
      </c>
      <c r="K173" t="s">
        <v>229</v>
      </c>
      <c r="L173" t="s">
        <v>429</v>
      </c>
      <c r="M173" t="s">
        <v>231</v>
      </c>
      <c r="N173">
        <v>1000</v>
      </c>
      <c r="O173" t="s">
        <v>67</v>
      </c>
      <c r="P173" t="s">
        <v>105</v>
      </c>
      <c r="Q173" t="s">
        <v>221</v>
      </c>
      <c r="R173" t="str">
        <f>VLOOKUP(Q173,Adapters!A$3:C$99,3,FALSE)</f>
        <v>TAATGCGC</v>
      </c>
      <c r="S173" t="str">
        <f>VLOOKUP(Q173,Adapters!A$3:C$99,2,FALSE)</f>
        <v>CAGGACGT</v>
      </c>
      <c r="T173" t="s">
        <v>67</v>
      </c>
      <c r="U173">
        <v>10</v>
      </c>
      <c r="V173">
        <v>0.8</v>
      </c>
      <c r="W173">
        <v>22</v>
      </c>
      <c r="X173">
        <v>20201129</v>
      </c>
      <c r="Y173">
        <v>21</v>
      </c>
      <c r="Z173" s="7">
        <f t="shared" si="6"/>
        <v>462</v>
      </c>
      <c r="AE173">
        <v>20201129</v>
      </c>
      <c r="AF173" s="9">
        <v>20000000</v>
      </c>
      <c r="AG173" t="s">
        <v>68</v>
      </c>
      <c r="AH173">
        <v>150</v>
      </c>
      <c r="AI173">
        <v>20201210</v>
      </c>
      <c r="AJ173" t="s">
        <v>487</v>
      </c>
      <c r="AK173">
        <v>1</v>
      </c>
      <c r="AL173" s="10">
        <v>19006640</v>
      </c>
      <c r="AM173">
        <v>0.65</v>
      </c>
      <c r="AN173">
        <v>86.77</v>
      </c>
      <c r="AO173">
        <v>13.23</v>
      </c>
      <c r="AP173" s="10">
        <v>5740</v>
      </c>
      <c r="AQ173">
        <v>100</v>
      </c>
      <c r="AR173">
        <v>91.26</v>
      </c>
      <c r="AS173">
        <v>35.450000000000003</v>
      </c>
    </row>
    <row r="174" spans="1:45" x14ac:dyDescent="0.2">
      <c r="A174" t="s">
        <v>505</v>
      </c>
      <c r="B174">
        <v>20201127</v>
      </c>
      <c r="C174" t="s">
        <v>160</v>
      </c>
      <c r="D174" t="s">
        <v>485</v>
      </c>
      <c r="E174" t="s">
        <v>138</v>
      </c>
      <c r="F174" t="s">
        <v>58</v>
      </c>
      <c r="G174" t="s">
        <v>486</v>
      </c>
      <c r="H174" s="12" t="s">
        <v>496</v>
      </c>
      <c r="I174" s="12" t="s">
        <v>203</v>
      </c>
      <c r="J174" s="12">
        <v>12</v>
      </c>
      <c r="K174" t="s">
        <v>229</v>
      </c>
      <c r="L174" t="s">
        <v>429</v>
      </c>
      <c r="M174" t="s">
        <v>231</v>
      </c>
      <c r="N174">
        <v>1000</v>
      </c>
      <c r="O174" t="s">
        <v>67</v>
      </c>
      <c r="P174" t="s">
        <v>208</v>
      </c>
      <c r="Q174" t="s">
        <v>223</v>
      </c>
      <c r="R174" t="str">
        <f>VLOOKUP(Q174,Adapters!A$3:C$99,3,FALSE)</f>
        <v>TAATGCGC</v>
      </c>
      <c r="S174" t="str">
        <f>VLOOKUP(Q174,Adapters!A$3:C$99,2,FALSE)</f>
        <v>GTACTGAC</v>
      </c>
      <c r="T174" t="s">
        <v>67</v>
      </c>
      <c r="U174">
        <v>10</v>
      </c>
      <c r="V174">
        <v>0.8</v>
      </c>
      <c r="W174">
        <v>22</v>
      </c>
      <c r="X174">
        <v>20201129</v>
      </c>
      <c r="Y174">
        <v>32.799999999999997</v>
      </c>
      <c r="Z174" s="7">
        <f t="shared" si="6"/>
        <v>721.59999999999991</v>
      </c>
      <c r="AE174">
        <v>20201129</v>
      </c>
      <c r="AF174" s="9">
        <v>20000000</v>
      </c>
      <c r="AG174" t="s">
        <v>68</v>
      </c>
      <c r="AH174">
        <v>150</v>
      </c>
      <c r="AI174">
        <v>20201210</v>
      </c>
      <c r="AJ174" t="s">
        <v>487</v>
      </c>
      <c r="AK174">
        <v>1</v>
      </c>
      <c r="AL174" s="10">
        <v>19090584</v>
      </c>
      <c r="AM174">
        <v>0.66</v>
      </c>
      <c r="AN174">
        <v>94.03</v>
      </c>
      <c r="AO174">
        <v>5.97</v>
      </c>
      <c r="AP174" s="10">
        <v>5765</v>
      </c>
      <c r="AQ174">
        <v>100</v>
      </c>
      <c r="AR174">
        <v>91.22</v>
      </c>
      <c r="AS174">
        <v>35.44</v>
      </c>
    </row>
    <row r="175" spans="1:45" x14ac:dyDescent="0.2">
      <c r="A175" t="s">
        <v>506</v>
      </c>
      <c r="B175">
        <v>20201127</v>
      </c>
      <c r="C175" t="s">
        <v>160</v>
      </c>
      <c r="D175" t="s">
        <v>485</v>
      </c>
      <c r="E175" t="s">
        <v>138</v>
      </c>
      <c r="F175" t="s">
        <v>58</v>
      </c>
      <c r="G175" t="s">
        <v>486</v>
      </c>
      <c r="H175" s="12" t="s">
        <v>493</v>
      </c>
      <c r="I175" s="12" t="s">
        <v>201</v>
      </c>
      <c r="J175" s="12">
        <v>16</v>
      </c>
      <c r="K175" t="s">
        <v>229</v>
      </c>
      <c r="L175" t="s">
        <v>429</v>
      </c>
      <c r="M175" t="s">
        <v>231</v>
      </c>
      <c r="N175">
        <v>1000</v>
      </c>
      <c r="O175" t="s">
        <v>67</v>
      </c>
      <c r="P175" t="s">
        <v>170</v>
      </c>
      <c r="Q175" t="s">
        <v>323</v>
      </c>
      <c r="R175" t="str">
        <f>VLOOKUP(Q175,Adapters!A$3:C$99,3,FALSE)</f>
        <v>CGGCTATG</v>
      </c>
      <c r="S175" t="str">
        <f>VLOOKUP(Q175,Adapters!A$3:C$99,2,FALSE)</f>
        <v>TATAGCCT</v>
      </c>
      <c r="T175" t="s">
        <v>67</v>
      </c>
      <c r="U175">
        <v>10</v>
      </c>
      <c r="V175">
        <v>0.8</v>
      </c>
      <c r="W175">
        <v>22</v>
      </c>
      <c r="X175">
        <v>20201129</v>
      </c>
      <c r="Y175">
        <v>25.2</v>
      </c>
      <c r="Z175" s="7">
        <f t="shared" si="6"/>
        <v>554.4</v>
      </c>
      <c r="AE175">
        <v>20201129</v>
      </c>
      <c r="AF175" s="9">
        <v>20000000</v>
      </c>
      <c r="AG175" t="s">
        <v>68</v>
      </c>
      <c r="AH175">
        <v>150</v>
      </c>
      <c r="AI175">
        <v>20201210</v>
      </c>
      <c r="AJ175" t="s">
        <v>487</v>
      </c>
      <c r="AK175">
        <v>1</v>
      </c>
      <c r="AL175" s="10">
        <v>23606330</v>
      </c>
      <c r="AM175">
        <v>0.81</v>
      </c>
      <c r="AN175">
        <v>89.42</v>
      </c>
      <c r="AO175">
        <v>10.58</v>
      </c>
      <c r="AP175" s="10">
        <v>7129</v>
      </c>
      <c r="AQ175">
        <v>100</v>
      </c>
      <c r="AR175">
        <v>91.33</v>
      </c>
      <c r="AS175">
        <v>35.450000000000003</v>
      </c>
    </row>
    <row r="176" spans="1:45" x14ac:dyDescent="0.2">
      <c r="A176" t="s">
        <v>507</v>
      </c>
      <c r="B176">
        <v>20201127</v>
      </c>
      <c r="C176" t="s">
        <v>160</v>
      </c>
      <c r="D176" t="s">
        <v>485</v>
      </c>
      <c r="E176" t="s">
        <v>138</v>
      </c>
      <c r="F176" t="s">
        <v>58</v>
      </c>
      <c r="G176" t="s">
        <v>486</v>
      </c>
      <c r="H176" s="12" t="s">
        <v>493</v>
      </c>
      <c r="I176" s="12" t="s">
        <v>203</v>
      </c>
      <c r="J176" s="12">
        <v>16</v>
      </c>
      <c r="K176" t="s">
        <v>229</v>
      </c>
      <c r="L176" t="s">
        <v>429</v>
      </c>
      <c r="M176" t="s">
        <v>231</v>
      </c>
      <c r="N176">
        <v>1000</v>
      </c>
      <c r="O176" t="s">
        <v>67</v>
      </c>
      <c r="P176" t="s">
        <v>173</v>
      </c>
      <c r="Q176" t="s">
        <v>326</v>
      </c>
      <c r="R176" t="str">
        <f>VLOOKUP(Q176,Adapters!A$3:C$99,3,FALSE)</f>
        <v>CGGCTATG</v>
      </c>
      <c r="S176" t="str">
        <f>VLOOKUP(Q176,Adapters!A$3:C$99,2,FALSE)</f>
        <v>ATAGAGGC</v>
      </c>
      <c r="T176" t="s">
        <v>67</v>
      </c>
      <c r="U176">
        <v>10</v>
      </c>
      <c r="V176">
        <v>0.8</v>
      </c>
      <c r="W176">
        <v>22</v>
      </c>
      <c r="X176">
        <v>20201129</v>
      </c>
      <c r="Y176">
        <v>26.8</v>
      </c>
      <c r="Z176" s="7">
        <f t="shared" si="6"/>
        <v>589.6</v>
      </c>
      <c r="AE176">
        <v>20201129</v>
      </c>
      <c r="AF176" s="9">
        <v>20000000</v>
      </c>
      <c r="AG176" t="s">
        <v>68</v>
      </c>
      <c r="AH176">
        <v>150</v>
      </c>
      <c r="AI176">
        <v>20201210</v>
      </c>
      <c r="AJ176" t="s">
        <v>487</v>
      </c>
      <c r="AK176">
        <v>1</v>
      </c>
      <c r="AL176" s="10">
        <v>26066270</v>
      </c>
      <c r="AM176">
        <v>0.9</v>
      </c>
      <c r="AN176">
        <v>96.35</v>
      </c>
      <c r="AO176">
        <v>3.65</v>
      </c>
      <c r="AP176" s="10">
        <v>7872</v>
      </c>
      <c r="AQ176">
        <v>100</v>
      </c>
      <c r="AR176">
        <v>91.44</v>
      </c>
      <c r="AS176">
        <v>35.479999999999997</v>
      </c>
    </row>
    <row r="177" spans="1:45" x14ac:dyDescent="0.2">
      <c r="A177" t="s">
        <v>508</v>
      </c>
      <c r="B177">
        <v>20201127</v>
      </c>
      <c r="C177" t="s">
        <v>160</v>
      </c>
      <c r="D177" t="s">
        <v>485</v>
      </c>
      <c r="E177" t="s">
        <v>138</v>
      </c>
      <c r="F177" t="s">
        <v>58</v>
      </c>
      <c r="G177" t="s">
        <v>486</v>
      </c>
      <c r="H177" s="12" t="s">
        <v>496</v>
      </c>
      <c r="I177" s="12" t="s">
        <v>201</v>
      </c>
      <c r="J177" s="12">
        <v>16</v>
      </c>
      <c r="K177" t="s">
        <v>229</v>
      </c>
      <c r="L177" t="s">
        <v>429</v>
      </c>
      <c r="M177" t="s">
        <v>231</v>
      </c>
      <c r="N177">
        <v>1000</v>
      </c>
      <c r="O177" t="s">
        <v>67</v>
      </c>
      <c r="P177" t="s">
        <v>175</v>
      </c>
      <c r="Q177" t="s">
        <v>329</v>
      </c>
      <c r="R177" t="str">
        <f>VLOOKUP(Q177,Adapters!A$3:C$99,3,FALSE)</f>
        <v>CGGCTATG</v>
      </c>
      <c r="S177" t="str">
        <f>VLOOKUP(Q177,Adapters!A$3:C$99,2,FALSE)</f>
        <v>CCTATCCT</v>
      </c>
      <c r="T177" t="s">
        <v>67</v>
      </c>
      <c r="U177">
        <v>10</v>
      </c>
      <c r="V177">
        <v>0.8</v>
      </c>
      <c r="W177">
        <v>22</v>
      </c>
      <c r="X177">
        <v>20201129</v>
      </c>
      <c r="Y177">
        <v>27.8</v>
      </c>
      <c r="Z177" s="7">
        <f t="shared" si="6"/>
        <v>611.6</v>
      </c>
      <c r="AE177">
        <v>20201129</v>
      </c>
      <c r="AF177" s="9">
        <v>20000000</v>
      </c>
      <c r="AG177" t="s">
        <v>68</v>
      </c>
      <c r="AH177">
        <v>150</v>
      </c>
      <c r="AI177">
        <v>20201210</v>
      </c>
      <c r="AJ177" t="s">
        <v>487</v>
      </c>
      <c r="AK177">
        <v>1</v>
      </c>
      <c r="AL177" s="10">
        <v>13326628</v>
      </c>
      <c r="AM177">
        <v>0.46</v>
      </c>
      <c r="AN177">
        <v>86.86</v>
      </c>
      <c r="AO177">
        <v>13.14</v>
      </c>
      <c r="AP177" s="10">
        <v>4025</v>
      </c>
      <c r="AQ177">
        <v>100</v>
      </c>
      <c r="AR177">
        <v>91.78</v>
      </c>
      <c r="AS177">
        <v>35.54</v>
      </c>
    </row>
    <row r="178" spans="1:45" x14ac:dyDescent="0.2">
      <c r="A178" t="s">
        <v>509</v>
      </c>
      <c r="B178">
        <v>20201127</v>
      </c>
      <c r="C178" t="s">
        <v>160</v>
      </c>
      <c r="D178" t="s">
        <v>485</v>
      </c>
      <c r="E178" t="s">
        <v>138</v>
      </c>
      <c r="F178" t="s">
        <v>58</v>
      </c>
      <c r="G178" t="s">
        <v>486</v>
      </c>
      <c r="H178" s="12" t="s">
        <v>496</v>
      </c>
      <c r="I178" s="12" t="s">
        <v>203</v>
      </c>
      <c r="J178" s="12">
        <v>16</v>
      </c>
      <c r="K178" t="s">
        <v>229</v>
      </c>
      <c r="L178" t="s">
        <v>429</v>
      </c>
      <c r="M178" t="s">
        <v>231</v>
      </c>
      <c r="N178">
        <v>1000</v>
      </c>
      <c r="O178" t="s">
        <v>67</v>
      </c>
      <c r="P178" t="s">
        <v>177</v>
      </c>
      <c r="Q178" t="s">
        <v>332</v>
      </c>
      <c r="R178" t="str">
        <f>VLOOKUP(Q178,Adapters!A$3:C$99,3,FALSE)</f>
        <v>CGGCTATG</v>
      </c>
      <c r="S178" t="str">
        <f>VLOOKUP(Q178,Adapters!A$3:C$99,2,FALSE)</f>
        <v>GGCTCTGA</v>
      </c>
      <c r="T178" t="s">
        <v>67</v>
      </c>
      <c r="U178">
        <v>10</v>
      </c>
      <c r="V178">
        <v>0.8</v>
      </c>
      <c r="W178">
        <v>22</v>
      </c>
      <c r="X178">
        <v>20201129</v>
      </c>
      <c r="Y178">
        <v>42.6</v>
      </c>
      <c r="Z178" s="7">
        <f t="shared" si="6"/>
        <v>937.2</v>
      </c>
      <c r="AE178">
        <v>20201129</v>
      </c>
      <c r="AF178" s="9">
        <v>20000000</v>
      </c>
      <c r="AG178" t="s">
        <v>68</v>
      </c>
      <c r="AH178">
        <v>150</v>
      </c>
      <c r="AI178">
        <v>20201210</v>
      </c>
      <c r="AJ178" t="s">
        <v>487</v>
      </c>
      <c r="AK178">
        <v>1</v>
      </c>
      <c r="AL178" s="10">
        <v>15837514</v>
      </c>
      <c r="AM178">
        <v>0.54</v>
      </c>
      <c r="AN178">
        <v>94.73</v>
      </c>
      <c r="AO178">
        <v>5.27</v>
      </c>
      <c r="AP178" s="10">
        <v>4783</v>
      </c>
      <c r="AQ178">
        <v>100</v>
      </c>
      <c r="AR178">
        <v>91.25</v>
      </c>
      <c r="AS178">
        <v>35.44</v>
      </c>
    </row>
    <row r="179" spans="1:45" x14ac:dyDescent="0.2">
      <c r="A179" t="s">
        <v>510</v>
      </c>
      <c r="B179">
        <v>20201127</v>
      </c>
      <c r="C179" t="s">
        <v>160</v>
      </c>
      <c r="D179" t="s">
        <v>485</v>
      </c>
      <c r="E179" t="s">
        <v>138</v>
      </c>
      <c r="F179" t="s">
        <v>58</v>
      </c>
      <c r="G179" t="s">
        <v>486</v>
      </c>
      <c r="H179" s="12" t="s">
        <v>493</v>
      </c>
      <c r="I179" s="12" t="s">
        <v>201</v>
      </c>
      <c r="J179" s="12">
        <v>24</v>
      </c>
      <c r="K179" t="s">
        <v>229</v>
      </c>
      <c r="L179" t="s">
        <v>429</v>
      </c>
      <c r="M179" t="s">
        <v>231</v>
      </c>
      <c r="N179">
        <v>1000</v>
      </c>
      <c r="O179" t="s">
        <v>67</v>
      </c>
      <c r="P179" t="s">
        <v>179</v>
      </c>
      <c r="Q179" t="s">
        <v>335</v>
      </c>
      <c r="R179" t="str">
        <f>VLOOKUP(Q179,Adapters!A$3:C$99,3,FALSE)</f>
        <v>CGGCTATG</v>
      </c>
      <c r="S179" t="str">
        <f>VLOOKUP(Q179,Adapters!A$3:C$99,2,FALSE)</f>
        <v>AGGCGAAG</v>
      </c>
      <c r="T179" t="s">
        <v>67</v>
      </c>
      <c r="U179">
        <v>10</v>
      </c>
      <c r="V179">
        <v>0.8</v>
      </c>
      <c r="W179">
        <v>22</v>
      </c>
      <c r="X179">
        <v>20201129</v>
      </c>
      <c r="Y179">
        <v>21.8</v>
      </c>
      <c r="Z179" s="7">
        <f t="shared" si="6"/>
        <v>479.6</v>
      </c>
      <c r="AE179">
        <v>20201129</v>
      </c>
      <c r="AF179" s="9">
        <v>20000000</v>
      </c>
      <c r="AG179" t="s">
        <v>68</v>
      </c>
      <c r="AH179">
        <v>150</v>
      </c>
      <c r="AI179">
        <v>20201210</v>
      </c>
      <c r="AJ179" t="s">
        <v>487</v>
      </c>
      <c r="AK179">
        <v>1</v>
      </c>
      <c r="AL179" s="10">
        <v>20561307</v>
      </c>
      <c r="AM179">
        <v>0.71</v>
      </c>
      <c r="AN179">
        <v>95.43</v>
      </c>
      <c r="AO179">
        <v>4.57</v>
      </c>
      <c r="AP179" s="10">
        <v>6210</v>
      </c>
      <c r="AQ179">
        <v>100</v>
      </c>
      <c r="AR179">
        <v>91.52</v>
      </c>
      <c r="AS179">
        <v>35.49</v>
      </c>
    </row>
    <row r="180" spans="1:45" x14ac:dyDescent="0.2">
      <c r="A180" t="s">
        <v>511</v>
      </c>
      <c r="B180">
        <v>20201127</v>
      </c>
      <c r="C180" t="s">
        <v>160</v>
      </c>
      <c r="D180" t="s">
        <v>485</v>
      </c>
      <c r="E180" t="s">
        <v>138</v>
      </c>
      <c r="F180" t="s">
        <v>58</v>
      </c>
      <c r="G180" t="s">
        <v>486</v>
      </c>
      <c r="H180" s="12" t="s">
        <v>493</v>
      </c>
      <c r="I180" s="12" t="s">
        <v>203</v>
      </c>
      <c r="J180" s="12">
        <v>24</v>
      </c>
      <c r="K180" t="s">
        <v>229</v>
      </c>
      <c r="L180" t="s">
        <v>429</v>
      </c>
      <c r="M180" t="s">
        <v>231</v>
      </c>
      <c r="N180">
        <v>1000</v>
      </c>
      <c r="O180" t="s">
        <v>67</v>
      </c>
      <c r="P180" t="s">
        <v>181</v>
      </c>
      <c r="Q180" t="s">
        <v>438</v>
      </c>
      <c r="R180" t="str">
        <f>VLOOKUP(Q180,Adapters!A$3:C$99,3,FALSE)</f>
        <v>CGGCTATG</v>
      </c>
      <c r="S180" t="str">
        <f>VLOOKUP(Q180,Adapters!A$3:C$99,2,FALSE)</f>
        <v>TAATCTTA</v>
      </c>
      <c r="T180" t="s">
        <v>67</v>
      </c>
      <c r="U180">
        <v>10</v>
      </c>
      <c r="V180">
        <v>0.8</v>
      </c>
      <c r="W180">
        <v>22</v>
      </c>
      <c r="X180">
        <v>20201129</v>
      </c>
      <c r="Y180">
        <v>31</v>
      </c>
      <c r="Z180" s="7">
        <f t="shared" si="6"/>
        <v>682</v>
      </c>
      <c r="AE180">
        <v>20201129</v>
      </c>
      <c r="AF180" s="9">
        <v>20000000</v>
      </c>
      <c r="AG180" t="s">
        <v>68</v>
      </c>
      <c r="AH180">
        <v>150</v>
      </c>
      <c r="AI180">
        <v>20201210</v>
      </c>
      <c r="AJ180" t="s">
        <v>487</v>
      </c>
      <c r="AK180">
        <v>1</v>
      </c>
      <c r="AL180" s="10">
        <v>24772178</v>
      </c>
      <c r="AM180">
        <v>0.85</v>
      </c>
      <c r="AN180">
        <v>91.42</v>
      </c>
      <c r="AO180">
        <v>8.58</v>
      </c>
      <c r="AP180" s="10">
        <v>7481</v>
      </c>
      <c r="AQ180">
        <v>100</v>
      </c>
      <c r="AR180">
        <v>91.63</v>
      </c>
      <c r="AS180">
        <v>35.51</v>
      </c>
    </row>
    <row r="181" spans="1:45" x14ac:dyDescent="0.2">
      <c r="A181" t="s">
        <v>512</v>
      </c>
      <c r="B181">
        <v>20201127</v>
      </c>
      <c r="C181" t="s">
        <v>160</v>
      </c>
      <c r="D181" t="s">
        <v>485</v>
      </c>
      <c r="E181" t="s">
        <v>138</v>
      </c>
      <c r="F181" t="s">
        <v>58</v>
      </c>
      <c r="G181" t="s">
        <v>486</v>
      </c>
      <c r="H181" s="12" t="s">
        <v>496</v>
      </c>
      <c r="I181" s="12" t="s">
        <v>201</v>
      </c>
      <c r="J181" s="12">
        <v>24</v>
      </c>
      <c r="K181" t="s">
        <v>229</v>
      </c>
      <c r="L181" t="s">
        <v>429</v>
      </c>
      <c r="M181" t="s">
        <v>231</v>
      </c>
      <c r="N181">
        <v>1000</v>
      </c>
      <c r="O181" t="s">
        <v>67</v>
      </c>
      <c r="P181" t="s">
        <v>211</v>
      </c>
      <c r="Q181" t="s">
        <v>441</v>
      </c>
      <c r="R181" t="str">
        <f>VLOOKUP(Q181,Adapters!A$3:C$99,3,FALSE)</f>
        <v>CGGCTATG</v>
      </c>
      <c r="S181" t="str">
        <f>VLOOKUP(Q181,Adapters!A$3:C$99,2,FALSE)</f>
        <v>CAGGACGT</v>
      </c>
      <c r="T181" t="s">
        <v>67</v>
      </c>
      <c r="U181">
        <v>10</v>
      </c>
      <c r="V181">
        <v>0.8</v>
      </c>
      <c r="W181">
        <v>22</v>
      </c>
      <c r="X181">
        <v>20201129</v>
      </c>
      <c r="Y181">
        <v>18</v>
      </c>
      <c r="Z181" s="7">
        <f t="shared" si="6"/>
        <v>396</v>
      </c>
      <c r="AE181">
        <v>20201129</v>
      </c>
      <c r="AF181" s="9">
        <v>20000000</v>
      </c>
      <c r="AG181" t="s">
        <v>68</v>
      </c>
      <c r="AH181">
        <v>150</v>
      </c>
      <c r="AI181">
        <v>20201210</v>
      </c>
      <c r="AJ181" t="s">
        <v>487</v>
      </c>
      <c r="AK181">
        <v>1</v>
      </c>
      <c r="AL181" s="10">
        <v>16621252</v>
      </c>
      <c r="AM181">
        <v>0.56999999999999995</v>
      </c>
      <c r="AN181">
        <v>87.07</v>
      </c>
      <c r="AO181">
        <v>12.93</v>
      </c>
      <c r="AP181" s="10">
        <v>5020</v>
      </c>
      <c r="AQ181">
        <v>100</v>
      </c>
      <c r="AR181">
        <v>91.24</v>
      </c>
      <c r="AS181">
        <v>35.43</v>
      </c>
    </row>
    <row r="182" spans="1:45" x14ac:dyDescent="0.2">
      <c r="A182" t="s">
        <v>513</v>
      </c>
      <c r="B182">
        <v>20201127</v>
      </c>
      <c r="C182" t="s">
        <v>160</v>
      </c>
      <c r="D182" t="s">
        <v>485</v>
      </c>
      <c r="E182" t="s">
        <v>138</v>
      </c>
      <c r="F182" t="s">
        <v>58</v>
      </c>
      <c r="G182" t="s">
        <v>486</v>
      </c>
      <c r="H182" s="12" t="s">
        <v>496</v>
      </c>
      <c r="I182" s="12" t="s">
        <v>203</v>
      </c>
      <c r="J182" s="12">
        <v>24</v>
      </c>
      <c r="K182" t="s">
        <v>229</v>
      </c>
      <c r="L182" t="s">
        <v>429</v>
      </c>
      <c r="M182" t="s">
        <v>231</v>
      </c>
      <c r="N182">
        <v>1000</v>
      </c>
      <c r="O182" t="s">
        <v>67</v>
      </c>
      <c r="P182" t="s">
        <v>213</v>
      </c>
      <c r="Q182" t="s">
        <v>443</v>
      </c>
      <c r="R182" t="str">
        <f>VLOOKUP(Q182,Adapters!A$3:C$99,3,FALSE)</f>
        <v>CGGCTATG</v>
      </c>
      <c r="S182" t="str">
        <f>VLOOKUP(Q182,Adapters!A$3:C$99,2,FALSE)</f>
        <v>GTACTGAC</v>
      </c>
      <c r="T182" t="s">
        <v>67</v>
      </c>
      <c r="U182">
        <v>10</v>
      </c>
      <c r="V182">
        <v>0.8</v>
      </c>
      <c r="W182">
        <v>22</v>
      </c>
      <c r="X182">
        <v>20201129</v>
      </c>
      <c r="Y182">
        <v>34.6</v>
      </c>
      <c r="Z182" s="7">
        <f t="shared" si="6"/>
        <v>761.2</v>
      </c>
      <c r="AE182">
        <v>20201129</v>
      </c>
      <c r="AF182" s="9">
        <v>20000000</v>
      </c>
      <c r="AG182" t="s">
        <v>68</v>
      </c>
      <c r="AH182">
        <v>150</v>
      </c>
      <c r="AI182">
        <v>20201210</v>
      </c>
      <c r="AJ182" t="s">
        <v>487</v>
      </c>
      <c r="AK182">
        <v>1</v>
      </c>
      <c r="AL182" s="10">
        <v>14334575</v>
      </c>
      <c r="AM182">
        <v>0.49</v>
      </c>
      <c r="AN182">
        <v>94.68</v>
      </c>
      <c r="AO182">
        <v>5.32</v>
      </c>
      <c r="AP182" s="10">
        <v>4329</v>
      </c>
      <c r="AQ182">
        <v>100</v>
      </c>
      <c r="AR182">
        <v>91.17</v>
      </c>
      <c r="AS182">
        <v>35.42</v>
      </c>
    </row>
    <row r="183" spans="1:45" x14ac:dyDescent="0.2">
      <c r="A183" t="s">
        <v>591</v>
      </c>
      <c r="B183">
        <v>20210123</v>
      </c>
      <c r="C183" t="s">
        <v>160</v>
      </c>
      <c r="D183" t="s">
        <v>514</v>
      </c>
      <c r="F183" t="s">
        <v>515</v>
      </c>
      <c r="G183" t="s">
        <v>516</v>
      </c>
      <c r="H183" t="s">
        <v>201</v>
      </c>
      <c r="K183" t="s">
        <v>229</v>
      </c>
      <c r="L183" t="s">
        <v>429</v>
      </c>
      <c r="M183" t="s">
        <v>517</v>
      </c>
      <c r="N183">
        <v>1000</v>
      </c>
      <c r="O183" t="s">
        <v>67</v>
      </c>
      <c r="P183" t="s">
        <v>150</v>
      </c>
      <c r="Q183" t="s">
        <v>66</v>
      </c>
      <c r="R183" t="str">
        <f>VLOOKUP(Q183,Adapters!A$3:C$99,3,FALSE)</f>
        <v>CTGAAGCT</v>
      </c>
      <c r="S183" t="str">
        <f>VLOOKUP(Q183,Adapters!A$3:C$99,2,FALSE)</f>
        <v>TATAGCCT</v>
      </c>
      <c r="T183" t="s">
        <v>67</v>
      </c>
      <c r="U183">
        <v>8</v>
      </c>
      <c r="V183">
        <v>0.8</v>
      </c>
      <c r="W183">
        <v>22</v>
      </c>
      <c r="X183">
        <v>20210124</v>
      </c>
      <c r="Y183">
        <v>13.3</v>
      </c>
      <c r="Z183" s="7">
        <f t="shared" si="6"/>
        <v>292.60000000000002</v>
      </c>
      <c r="AA183">
        <v>422</v>
      </c>
      <c r="AB183" s="6">
        <f>(Y183/(660*AA183))*(1000000)</f>
        <v>47.752405572310785</v>
      </c>
      <c r="AC183">
        <v>509</v>
      </c>
      <c r="AD183" s="6">
        <f>(Y183/(660*AC183))*(1000000)</f>
        <v>39.590403048163367</v>
      </c>
    </row>
    <row r="184" spans="1:45" x14ac:dyDescent="0.2">
      <c r="A184" t="s">
        <v>592</v>
      </c>
      <c r="B184">
        <v>20210123</v>
      </c>
      <c r="C184" t="s">
        <v>160</v>
      </c>
      <c r="D184" t="s">
        <v>514</v>
      </c>
      <c r="F184" t="s">
        <v>515</v>
      </c>
      <c r="G184" t="s">
        <v>516</v>
      </c>
      <c r="H184" t="s">
        <v>203</v>
      </c>
      <c r="K184" t="s">
        <v>229</v>
      </c>
      <c r="L184" t="s">
        <v>429</v>
      </c>
      <c r="M184" t="s">
        <v>517</v>
      </c>
      <c r="N184">
        <v>1000</v>
      </c>
      <c r="O184" t="s">
        <v>67</v>
      </c>
      <c r="P184" t="s">
        <v>65</v>
      </c>
      <c r="Q184" t="s">
        <v>73</v>
      </c>
      <c r="R184" t="str">
        <f>VLOOKUP(Q184,Adapters!A$3:C$99,3,FALSE)</f>
        <v>CTGAAGCT</v>
      </c>
      <c r="S184" t="str">
        <f>VLOOKUP(Q184,Adapters!A$3:C$99,2,FALSE)</f>
        <v>ATAGAGGC</v>
      </c>
      <c r="T184" t="s">
        <v>67</v>
      </c>
      <c r="U184">
        <v>8</v>
      </c>
      <c r="V184">
        <v>0.8</v>
      </c>
      <c r="W184">
        <v>22</v>
      </c>
      <c r="X184">
        <v>20210124</v>
      </c>
      <c r="Y184">
        <v>11.9</v>
      </c>
      <c r="Z184" s="7">
        <f t="shared" si="6"/>
        <v>261.8</v>
      </c>
      <c r="AA184">
        <v>428</v>
      </c>
      <c r="AB184" s="6">
        <f t="shared" ref="AB184:AB208" si="9">(Y184/(660*AA184))*(1000000)</f>
        <v>42.126876239025769</v>
      </c>
      <c r="AC184">
        <v>519</v>
      </c>
      <c r="AD184" s="6">
        <f t="shared" ref="AD184:AD208" si="10">(Y184/(660*AC184))*(1000000)</f>
        <v>34.74046826647983</v>
      </c>
    </row>
    <row r="185" spans="1:45" x14ac:dyDescent="0.2">
      <c r="A185" t="s">
        <v>593</v>
      </c>
      <c r="B185">
        <v>20210123</v>
      </c>
      <c r="C185" t="s">
        <v>160</v>
      </c>
      <c r="D185" t="s">
        <v>514</v>
      </c>
      <c r="F185" t="s">
        <v>515</v>
      </c>
      <c r="G185" t="s">
        <v>516</v>
      </c>
      <c r="H185" t="s">
        <v>343</v>
      </c>
      <c r="K185" t="s">
        <v>229</v>
      </c>
      <c r="L185" t="s">
        <v>429</v>
      </c>
      <c r="M185" t="s">
        <v>517</v>
      </c>
      <c r="N185">
        <v>1000</v>
      </c>
      <c r="O185" t="s">
        <v>67</v>
      </c>
      <c r="P185" t="s">
        <v>72</v>
      </c>
      <c r="Q185" t="s">
        <v>77</v>
      </c>
      <c r="R185" t="str">
        <f>VLOOKUP(Q185,Adapters!A$3:C$99,3,FALSE)</f>
        <v>CTGAAGCT</v>
      </c>
      <c r="S185" t="str">
        <f>VLOOKUP(Q185,Adapters!A$3:C$99,2,FALSE)</f>
        <v>CCTATCCT</v>
      </c>
      <c r="T185" t="s">
        <v>67</v>
      </c>
      <c r="U185">
        <v>8</v>
      </c>
      <c r="V185">
        <v>0.8</v>
      </c>
      <c r="W185">
        <v>22</v>
      </c>
      <c r="X185">
        <v>20210124</v>
      </c>
      <c r="Y185">
        <v>15.7</v>
      </c>
      <c r="Z185" s="7">
        <f t="shared" si="6"/>
        <v>345.4</v>
      </c>
      <c r="AA185">
        <v>431</v>
      </c>
      <c r="AB185" s="6">
        <f t="shared" si="9"/>
        <v>55.192294171412499</v>
      </c>
      <c r="AC185">
        <v>517</v>
      </c>
      <c r="AD185" s="6">
        <f t="shared" si="10"/>
        <v>46.011370963015061</v>
      </c>
    </row>
    <row r="186" spans="1:45" x14ac:dyDescent="0.2">
      <c r="A186" t="s">
        <v>594</v>
      </c>
      <c r="B186">
        <v>20210123</v>
      </c>
      <c r="C186" t="s">
        <v>160</v>
      </c>
      <c r="D186" t="s">
        <v>514</v>
      </c>
      <c r="F186" t="s">
        <v>515</v>
      </c>
      <c r="G186" t="s">
        <v>516</v>
      </c>
      <c r="H186" t="s">
        <v>491</v>
      </c>
      <c r="K186" t="s">
        <v>229</v>
      </c>
      <c r="L186" t="s">
        <v>429</v>
      </c>
      <c r="M186" t="s">
        <v>517</v>
      </c>
      <c r="N186">
        <v>1000</v>
      </c>
      <c r="O186" t="s">
        <v>67</v>
      </c>
      <c r="P186" t="s">
        <v>76</v>
      </c>
      <c r="Q186" t="s">
        <v>81</v>
      </c>
      <c r="R186" t="str">
        <f>VLOOKUP(Q186,Adapters!A$3:C$99,3,FALSE)</f>
        <v>CTGAAGCT</v>
      </c>
      <c r="S186" t="str">
        <f>VLOOKUP(Q186,Adapters!A$3:C$99,2,FALSE)</f>
        <v>GGCTCTGA</v>
      </c>
      <c r="T186" t="s">
        <v>67</v>
      </c>
      <c r="U186">
        <v>8</v>
      </c>
      <c r="V186">
        <v>0.8</v>
      </c>
      <c r="W186">
        <v>22</v>
      </c>
      <c r="X186">
        <v>20210124</v>
      </c>
      <c r="Y186">
        <v>21.2</v>
      </c>
      <c r="Z186" s="7">
        <f t="shared" si="6"/>
        <v>466.4</v>
      </c>
      <c r="AA186">
        <v>421</v>
      </c>
      <c r="AB186" s="6">
        <f t="shared" si="9"/>
        <v>76.297415964874389</v>
      </c>
      <c r="AC186">
        <v>504</v>
      </c>
      <c r="AD186" s="6">
        <f t="shared" si="10"/>
        <v>63.732563732563726</v>
      </c>
    </row>
    <row r="187" spans="1:45" x14ac:dyDescent="0.2">
      <c r="A187" t="s">
        <v>595</v>
      </c>
      <c r="B187">
        <v>20210123</v>
      </c>
      <c r="C187" t="s">
        <v>160</v>
      </c>
      <c r="D187" t="s">
        <v>514</v>
      </c>
      <c r="F187" t="s">
        <v>515</v>
      </c>
      <c r="G187" t="s">
        <v>518</v>
      </c>
      <c r="H187" t="s">
        <v>201</v>
      </c>
      <c r="K187" t="s">
        <v>229</v>
      </c>
      <c r="L187" t="s">
        <v>429</v>
      </c>
      <c r="M187" t="s">
        <v>517</v>
      </c>
      <c r="N187">
        <v>1000</v>
      </c>
      <c r="O187" t="s">
        <v>67</v>
      </c>
      <c r="P187" t="s">
        <v>80</v>
      </c>
      <c r="Q187" t="s">
        <v>85</v>
      </c>
      <c r="R187" t="str">
        <f>VLOOKUP(Q187,Adapters!A$3:C$99,3,FALSE)</f>
        <v>CTGAAGCT</v>
      </c>
      <c r="S187" t="str">
        <f>VLOOKUP(Q187,Adapters!A$3:C$99,2,FALSE)</f>
        <v>AGGCGAAG</v>
      </c>
      <c r="T187" t="s">
        <v>67</v>
      </c>
      <c r="U187">
        <v>8</v>
      </c>
      <c r="V187">
        <v>0.8</v>
      </c>
      <c r="W187">
        <v>22</v>
      </c>
      <c r="X187">
        <v>20210124</v>
      </c>
      <c r="Y187">
        <v>11.1</v>
      </c>
      <c r="Z187" s="7">
        <f t="shared" si="6"/>
        <v>244.2</v>
      </c>
      <c r="AA187">
        <v>422</v>
      </c>
      <c r="AB187" s="6">
        <f t="shared" si="9"/>
        <v>39.853511417492463</v>
      </c>
      <c r="AC187">
        <v>510</v>
      </c>
      <c r="AD187" s="6">
        <f t="shared" si="10"/>
        <v>32.976827094474153</v>
      </c>
    </row>
    <row r="188" spans="1:45" x14ac:dyDescent="0.2">
      <c r="A188" t="s">
        <v>596</v>
      </c>
      <c r="B188">
        <v>20210123</v>
      </c>
      <c r="C188" t="s">
        <v>160</v>
      </c>
      <c r="D188" t="s">
        <v>514</v>
      </c>
      <c r="F188" t="s">
        <v>515</v>
      </c>
      <c r="G188" t="s">
        <v>518</v>
      </c>
      <c r="H188" t="s">
        <v>203</v>
      </c>
      <c r="K188" t="s">
        <v>229</v>
      </c>
      <c r="L188" t="s">
        <v>429</v>
      </c>
      <c r="M188" t="s">
        <v>517</v>
      </c>
      <c r="N188">
        <v>1000</v>
      </c>
      <c r="O188" t="s">
        <v>67</v>
      </c>
      <c r="P188" t="s">
        <v>84</v>
      </c>
      <c r="Q188" t="s">
        <v>88</v>
      </c>
      <c r="R188" t="str">
        <f>VLOOKUP(Q188,Adapters!A$3:C$99,3,FALSE)</f>
        <v>CTGAAGCT</v>
      </c>
      <c r="S188" t="str">
        <f>VLOOKUP(Q188,Adapters!A$3:C$99,2,FALSE)</f>
        <v>TAATCTTA</v>
      </c>
      <c r="T188" t="s">
        <v>67</v>
      </c>
      <c r="U188">
        <v>8</v>
      </c>
      <c r="V188">
        <v>0.8</v>
      </c>
      <c r="W188">
        <v>22</v>
      </c>
      <c r="X188">
        <v>20210124</v>
      </c>
      <c r="Y188">
        <v>13.6</v>
      </c>
      <c r="Z188" s="7">
        <f t="shared" si="6"/>
        <v>299.2</v>
      </c>
      <c r="AA188">
        <v>444</v>
      </c>
      <c r="AB188" s="6">
        <f t="shared" si="9"/>
        <v>46.410046410046412</v>
      </c>
      <c r="AC188">
        <v>522</v>
      </c>
      <c r="AD188" s="6">
        <f t="shared" si="10"/>
        <v>39.475211889004989</v>
      </c>
    </row>
    <row r="189" spans="1:45" x14ac:dyDescent="0.2">
      <c r="A189" t="s">
        <v>597</v>
      </c>
      <c r="B189">
        <v>20210123</v>
      </c>
      <c r="C189" t="s">
        <v>160</v>
      </c>
      <c r="D189" t="s">
        <v>514</v>
      </c>
      <c r="F189" t="s">
        <v>515</v>
      </c>
      <c r="G189" t="s">
        <v>518</v>
      </c>
      <c r="H189" t="s">
        <v>343</v>
      </c>
      <c r="K189" t="s">
        <v>229</v>
      </c>
      <c r="L189" t="s">
        <v>429</v>
      </c>
      <c r="M189" t="s">
        <v>517</v>
      </c>
      <c r="N189">
        <v>1000</v>
      </c>
      <c r="O189" t="s">
        <v>67</v>
      </c>
      <c r="P189" t="s">
        <v>87</v>
      </c>
      <c r="Q189" t="s">
        <v>301</v>
      </c>
      <c r="R189" t="str">
        <f>VLOOKUP(Q189,Adapters!A$3:C$99,3,FALSE)</f>
        <v>CTGAAGCT</v>
      </c>
      <c r="S189" t="str">
        <f>VLOOKUP(Q189,Adapters!A$3:C$99,2,FALSE)</f>
        <v>CAGGACGT</v>
      </c>
      <c r="T189" t="s">
        <v>67</v>
      </c>
      <c r="U189">
        <v>8</v>
      </c>
      <c r="V189">
        <v>0.8</v>
      </c>
      <c r="W189">
        <v>22</v>
      </c>
      <c r="X189">
        <v>20210124</v>
      </c>
      <c r="Y189">
        <v>12.6</v>
      </c>
      <c r="Z189" s="7">
        <f t="shared" si="6"/>
        <v>277.2</v>
      </c>
      <c r="AA189">
        <v>451</v>
      </c>
      <c r="AB189" s="6">
        <f t="shared" si="9"/>
        <v>42.33017536786938</v>
      </c>
      <c r="AC189">
        <v>521</v>
      </c>
      <c r="AD189" s="6">
        <f t="shared" si="10"/>
        <v>36.642819752224739</v>
      </c>
    </row>
    <row r="190" spans="1:45" x14ac:dyDescent="0.2">
      <c r="A190" t="s">
        <v>598</v>
      </c>
      <c r="B190">
        <v>20210123</v>
      </c>
      <c r="C190" t="s">
        <v>160</v>
      </c>
      <c r="D190" t="s">
        <v>514</v>
      </c>
      <c r="F190" t="s">
        <v>515</v>
      </c>
      <c r="G190" t="s">
        <v>518</v>
      </c>
      <c r="H190" t="s">
        <v>491</v>
      </c>
      <c r="K190" t="s">
        <v>229</v>
      </c>
      <c r="L190" t="s">
        <v>429</v>
      </c>
      <c r="M190" t="s">
        <v>517</v>
      </c>
      <c r="N190">
        <v>1000</v>
      </c>
      <c r="O190" t="s">
        <v>67</v>
      </c>
      <c r="P190" t="s">
        <v>204</v>
      </c>
      <c r="Q190" t="s">
        <v>304</v>
      </c>
      <c r="R190" t="str">
        <f>VLOOKUP(Q190,Adapters!A$3:C$99,3,FALSE)</f>
        <v>CTGAAGCT</v>
      </c>
      <c r="S190" t="str">
        <f>VLOOKUP(Q190,Adapters!A$3:C$99,2,FALSE)</f>
        <v>GTACTGAC</v>
      </c>
      <c r="T190" t="s">
        <v>67</v>
      </c>
      <c r="U190">
        <v>8</v>
      </c>
      <c r="V190">
        <v>0.8</v>
      </c>
      <c r="W190">
        <v>22</v>
      </c>
      <c r="X190">
        <v>20210124</v>
      </c>
      <c r="Y190">
        <v>17.7</v>
      </c>
      <c r="Z190" s="7">
        <f t="shared" si="6"/>
        <v>389.4</v>
      </c>
      <c r="AA190">
        <v>433</v>
      </c>
      <c r="AB190" s="6">
        <f t="shared" si="9"/>
        <v>61.935754776401424</v>
      </c>
      <c r="AC190">
        <v>518</v>
      </c>
      <c r="AD190" s="6">
        <f t="shared" si="10"/>
        <v>51.772551772551772</v>
      </c>
    </row>
    <row r="191" spans="1:45" x14ac:dyDescent="0.2">
      <c r="A191" t="s">
        <v>599</v>
      </c>
      <c r="B191">
        <v>20210123</v>
      </c>
      <c r="C191" t="s">
        <v>160</v>
      </c>
      <c r="D191" t="s">
        <v>519</v>
      </c>
      <c r="E191" t="s">
        <v>138</v>
      </c>
      <c r="F191" t="s">
        <v>520</v>
      </c>
      <c r="G191" t="s">
        <v>486</v>
      </c>
      <c r="H191" t="s">
        <v>521</v>
      </c>
      <c r="I191" t="s">
        <v>201</v>
      </c>
      <c r="J191">
        <v>0</v>
      </c>
      <c r="K191" t="s">
        <v>229</v>
      </c>
      <c r="L191" t="s">
        <v>429</v>
      </c>
      <c r="M191" t="s">
        <v>517</v>
      </c>
      <c r="N191">
        <v>200</v>
      </c>
      <c r="O191" t="s">
        <v>67</v>
      </c>
      <c r="P191" t="s">
        <v>170</v>
      </c>
      <c r="Q191" t="s">
        <v>323</v>
      </c>
      <c r="R191" t="str">
        <f>VLOOKUP(Q191,Adapters!A$3:C$99,3,FALSE)</f>
        <v>CGGCTATG</v>
      </c>
      <c r="S191" t="str">
        <f>VLOOKUP(Q191,Adapters!A$3:C$99,2,FALSE)</f>
        <v>TATAGCCT</v>
      </c>
      <c r="T191" t="s">
        <v>67</v>
      </c>
      <c r="U191">
        <v>12</v>
      </c>
      <c r="V191">
        <v>0.8</v>
      </c>
      <c r="W191">
        <v>22</v>
      </c>
      <c r="X191">
        <v>20210124</v>
      </c>
      <c r="Y191">
        <v>33.6</v>
      </c>
      <c r="Z191" s="7">
        <f t="shared" si="6"/>
        <v>739.2</v>
      </c>
      <c r="AA191">
        <v>441</v>
      </c>
      <c r="AB191" s="6">
        <f t="shared" si="9"/>
        <v>115.44011544011543</v>
      </c>
      <c r="AC191">
        <v>512</v>
      </c>
      <c r="AD191" s="6">
        <f t="shared" si="10"/>
        <v>99.431818181818187</v>
      </c>
    </row>
    <row r="192" spans="1:45" x14ac:dyDescent="0.2">
      <c r="A192" t="s">
        <v>600</v>
      </c>
      <c r="B192">
        <v>20210123</v>
      </c>
      <c r="C192" t="s">
        <v>160</v>
      </c>
      <c r="D192" t="s">
        <v>519</v>
      </c>
      <c r="E192" t="s">
        <v>138</v>
      </c>
      <c r="F192" t="s">
        <v>520</v>
      </c>
      <c r="G192" t="s">
        <v>486</v>
      </c>
      <c r="H192" t="s">
        <v>521</v>
      </c>
      <c r="I192" t="s">
        <v>203</v>
      </c>
      <c r="J192">
        <v>0</v>
      </c>
      <c r="K192" t="s">
        <v>229</v>
      </c>
      <c r="L192" t="s">
        <v>429</v>
      </c>
      <c r="M192" t="s">
        <v>517</v>
      </c>
      <c r="N192">
        <v>200</v>
      </c>
      <c r="O192" t="s">
        <v>67</v>
      </c>
      <c r="P192" t="s">
        <v>173</v>
      </c>
      <c r="Q192" t="s">
        <v>326</v>
      </c>
      <c r="R192" t="str">
        <f>VLOOKUP(Q192,Adapters!A$3:C$99,3,FALSE)</f>
        <v>CGGCTATG</v>
      </c>
      <c r="S192" t="str">
        <f>VLOOKUP(Q192,Adapters!A$3:C$99,2,FALSE)</f>
        <v>ATAGAGGC</v>
      </c>
      <c r="T192" t="s">
        <v>67</v>
      </c>
      <c r="U192">
        <v>12</v>
      </c>
      <c r="V192">
        <v>0.8</v>
      </c>
      <c r="W192">
        <v>22</v>
      </c>
      <c r="X192">
        <v>20210124</v>
      </c>
      <c r="Y192">
        <v>43</v>
      </c>
      <c r="Z192" s="7">
        <f t="shared" si="6"/>
        <v>946</v>
      </c>
      <c r="AA192">
        <v>423</v>
      </c>
      <c r="AB192" s="6">
        <f t="shared" si="9"/>
        <v>154.02249444802635</v>
      </c>
      <c r="AC192">
        <v>501</v>
      </c>
      <c r="AD192" s="6">
        <f t="shared" si="10"/>
        <v>130.04294441420188</v>
      </c>
    </row>
    <row r="193" spans="1:30" x14ac:dyDescent="0.2">
      <c r="A193" t="s">
        <v>601</v>
      </c>
      <c r="B193">
        <v>20210123</v>
      </c>
      <c r="C193" t="s">
        <v>160</v>
      </c>
      <c r="D193" t="s">
        <v>519</v>
      </c>
      <c r="E193" t="s">
        <v>138</v>
      </c>
      <c r="F193" t="s">
        <v>520</v>
      </c>
      <c r="G193" t="s">
        <v>486</v>
      </c>
      <c r="H193" t="s">
        <v>522</v>
      </c>
      <c r="I193" t="s">
        <v>201</v>
      </c>
      <c r="J193">
        <v>0</v>
      </c>
      <c r="K193" t="s">
        <v>229</v>
      </c>
      <c r="L193" t="s">
        <v>429</v>
      </c>
      <c r="M193" t="s">
        <v>517</v>
      </c>
      <c r="N193">
        <v>200</v>
      </c>
      <c r="O193" t="s">
        <v>67</v>
      </c>
      <c r="P193" t="s">
        <v>175</v>
      </c>
      <c r="Q193" t="s">
        <v>329</v>
      </c>
      <c r="R193" t="str">
        <f>VLOOKUP(Q193,Adapters!A$3:C$99,3,FALSE)</f>
        <v>CGGCTATG</v>
      </c>
      <c r="S193" t="str">
        <f>VLOOKUP(Q193,Adapters!A$3:C$99,2,FALSE)</f>
        <v>CCTATCCT</v>
      </c>
      <c r="T193" t="s">
        <v>67</v>
      </c>
      <c r="U193">
        <v>12</v>
      </c>
      <c r="V193">
        <v>0.8</v>
      </c>
      <c r="W193">
        <v>22</v>
      </c>
      <c r="X193">
        <v>20210124</v>
      </c>
      <c r="Y193">
        <v>38</v>
      </c>
      <c r="Z193" s="7">
        <f t="shared" si="6"/>
        <v>836</v>
      </c>
      <c r="AA193">
        <v>445</v>
      </c>
      <c r="AB193" s="6">
        <f t="shared" si="9"/>
        <v>129.38372488934286</v>
      </c>
      <c r="AC193">
        <v>502</v>
      </c>
      <c r="AD193" s="6">
        <f t="shared" si="10"/>
        <v>114.69274417481589</v>
      </c>
    </row>
    <row r="194" spans="1:30" x14ac:dyDescent="0.2">
      <c r="A194" t="s">
        <v>602</v>
      </c>
      <c r="B194">
        <v>20210123</v>
      </c>
      <c r="C194" t="s">
        <v>160</v>
      </c>
      <c r="D194" t="s">
        <v>519</v>
      </c>
      <c r="E194" t="s">
        <v>138</v>
      </c>
      <c r="F194" t="s">
        <v>520</v>
      </c>
      <c r="G194" t="s">
        <v>486</v>
      </c>
      <c r="H194" t="s">
        <v>521</v>
      </c>
      <c r="I194" t="s">
        <v>201</v>
      </c>
      <c r="J194">
        <v>6</v>
      </c>
      <c r="K194" t="s">
        <v>229</v>
      </c>
      <c r="L194" t="s">
        <v>429</v>
      </c>
      <c r="M194" t="s">
        <v>517</v>
      </c>
      <c r="N194">
        <v>200</v>
      </c>
      <c r="O194" t="s">
        <v>67</v>
      </c>
      <c r="P194" t="s">
        <v>177</v>
      </c>
      <c r="Q194" t="s">
        <v>332</v>
      </c>
      <c r="R194" t="str">
        <f>VLOOKUP(Q194,Adapters!A$3:C$99,3,FALSE)</f>
        <v>CGGCTATG</v>
      </c>
      <c r="S194" t="str">
        <f>VLOOKUP(Q194,Adapters!A$3:C$99,2,FALSE)</f>
        <v>GGCTCTGA</v>
      </c>
      <c r="T194" t="s">
        <v>67</v>
      </c>
      <c r="U194">
        <v>12</v>
      </c>
      <c r="V194">
        <v>0.8</v>
      </c>
      <c r="W194">
        <v>22</v>
      </c>
      <c r="X194">
        <v>20210124</v>
      </c>
      <c r="Y194">
        <v>55.2</v>
      </c>
      <c r="Z194" s="7">
        <f t="shared" si="6"/>
        <v>1214.4000000000001</v>
      </c>
      <c r="AA194">
        <v>417</v>
      </c>
      <c r="AB194" s="6">
        <f t="shared" si="9"/>
        <v>200.56681927185525</v>
      </c>
      <c r="AC194">
        <v>492</v>
      </c>
      <c r="AD194" s="6">
        <f t="shared" si="10"/>
        <v>169.99260901699927</v>
      </c>
    </row>
    <row r="195" spans="1:30" x14ac:dyDescent="0.2">
      <c r="A195" t="s">
        <v>603</v>
      </c>
      <c r="B195">
        <v>20210123</v>
      </c>
      <c r="C195" t="s">
        <v>160</v>
      </c>
      <c r="D195" t="s">
        <v>519</v>
      </c>
      <c r="E195" t="s">
        <v>138</v>
      </c>
      <c r="F195" t="s">
        <v>520</v>
      </c>
      <c r="G195" t="s">
        <v>486</v>
      </c>
      <c r="H195" t="s">
        <v>521</v>
      </c>
      <c r="I195" t="s">
        <v>203</v>
      </c>
      <c r="J195">
        <v>6</v>
      </c>
      <c r="K195" t="s">
        <v>229</v>
      </c>
      <c r="L195" t="s">
        <v>429</v>
      </c>
      <c r="M195" t="s">
        <v>517</v>
      </c>
      <c r="N195">
        <v>174</v>
      </c>
      <c r="O195" t="s">
        <v>67</v>
      </c>
      <c r="P195" t="s">
        <v>179</v>
      </c>
      <c r="Q195" t="s">
        <v>335</v>
      </c>
      <c r="R195" t="str">
        <f>VLOOKUP(Q195,Adapters!A$3:C$99,3,FALSE)</f>
        <v>CGGCTATG</v>
      </c>
      <c r="S195" t="str">
        <f>VLOOKUP(Q195,Adapters!A$3:C$99,2,FALSE)</f>
        <v>AGGCGAAG</v>
      </c>
      <c r="T195" t="s">
        <v>67</v>
      </c>
      <c r="U195">
        <v>12</v>
      </c>
      <c r="V195">
        <v>0.8</v>
      </c>
      <c r="W195">
        <v>22</v>
      </c>
      <c r="X195">
        <v>20210124</v>
      </c>
      <c r="Y195">
        <v>33</v>
      </c>
      <c r="Z195" s="7">
        <f t="shared" si="6"/>
        <v>726</v>
      </c>
      <c r="AA195">
        <v>424</v>
      </c>
      <c r="AB195" s="6">
        <f t="shared" si="9"/>
        <v>117.9245283018868</v>
      </c>
      <c r="AC195">
        <v>502</v>
      </c>
      <c r="AD195" s="6">
        <f t="shared" si="10"/>
        <v>99.601593625498012</v>
      </c>
    </row>
    <row r="196" spans="1:30" x14ac:dyDescent="0.2">
      <c r="A196" t="s">
        <v>604</v>
      </c>
      <c r="B196">
        <v>20210123</v>
      </c>
      <c r="C196" t="s">
        <v>160</v>
      </c>
      <c r="D196" t="s">
        <v>519</v>
      </c>
      <c r="E196" t="s">
        <v>138</v>
      </c>
      <c r="F196" t="s">
        <v>520</v>
      </c>
      <c r="G196" t="s">
        <v>486</v>
      </c>
      <c r="H196" t="s">
        <v>522</v>
      </c>
      <c r="I196" t="s">
        <v>201</v>
      </c>
      <c r="J196">
        <v>6</v>
      </c>
      <c r="K196" t="s">
        <v>229</v>
      </c>
      <c r="L196" t="s">
        <v>429</v>
      </c>
      <c r="M196" t="s">
        <v>517</v>
      </c>
      <c r="N196">
        <v>200</v>
      </c>
      <c r="O196" t="s">
        <v>67</v>
      </c>
      <c r="P196" t="s">
        <v>181</v>
      </c>
      <c r="Q196" t="s">
        <v>438</v>
      </c>
      <c r="R196" t="str">
        <f>VLOOKUP(Q196,Adapters!A$3:C$99,3,FALSE)</f>
        <v>CGGCTATG</v>
      </c>
      <c r="S196" t="str">
        <f>VLOOKUP(Q196,Adapters!A$3:C$99,2,FALSE)</f>
        <v>TAATCTTA</v>
      </c>
      <c r="T196" t="s">
        <v>67</v>
      </c>
      <c r="U196">
        <v>12</v>
      </c>
      <c r="V196">
        <v>0.8</v>
      </c>
      <c r="W196">
        <v>22</v>
      </c>
      <c r="X196">
        <v>20210124</v>
      </c>
      <c r="Y196">
        <v>37.200000000000003</v>
      </c>
      <c r="Z196" s="7">
        <f t="shared" si="6"/>
        <v>818.40000000000009</v>
      </c>
      <c r="AA196">
        <v>417</v>
      </c>
      <c r="AB196" s="6">
        <f t="shared" si="9"/>
        <v>135.16459559625028</v>
      </c>
      <c r="AC196">
        <v>490</v>
      </c>
      <c r="AD196" s="6">
        <f t="shared" si="10"/>
        <v>115.02782931354362</v>
      </c>
    </row>
    <row r="197" spans="1:30" x14ac:dyDescent="0.2">
      <c r="A197" t="s">
        <v>605</v>
      </c>
      <c r="B197">
        <v>20210123</v>
      </c>
      <c r="C197" t="s">
        <v>160</v>
      </c>
      <c r="D197" t="s">
        <v>519</v>
      </c>
      <c r="E197" t="s">
        <v>138</v>
      </c>
      <c r="F197" t="s">
        <v>520</v>
      </c>
      <c r="G197" t="s">
        <v>486</v>
      </c>
      <c r="H197" t="s">
        <v>521</v>
      </c>
      <c r="I197" t="s">
        <v>201</v>
      </c>
      <c r="J197">
        <v>24</v>
      </c>
      <c r="K197" t="s">
        <v>229</v>
      </c>
      <c r="L197" t="s">
        <v>429</v>
      </c>
      <c r="M197" t="s">
        <v>517</v>
      </c>
      <c r="N197">
        <v>200</v>
      </c>
      <c r="O197" t="s">
        <v>67</v>
      </c>
      <c r="P197" t="s">
        <v>211</v>
      </c>
      <c r="Q197" t="s">
        <v>441</v>
      </c>
      <c r="R197" t="str">
        <f>VLOOKUP(Q197,Adapters!A$3:C$99,3,FALSE)</f>
        <v>CGGCTATG</v>
      </c>
      <c r="S197" t="str">
        <f>VLOOKUP(Q197,Adapters!A$3:C$99,2,FALSE)</f>
        <v>CAGGACGT</v>
      </c>
      <c r="T197" t="s">
        <v>67</v>
      </c>
      <c r="U197">
        <v>12</v>
      </c>
      <c r="V197">
        <v>0.8</v>
      </c>
      <c r="W197">
        <v>22</v>
      </c>
      <c r="X197">
        <v>20210124</v>
      </c>
      <c r="Y197">
        <v>40.4</v>
      </c>
      <c r="Z197" s="7">
        <f t="shared" ref="Z197:Z208" si="11">Y197*W197</f>
        <v>888.8</v>
      </c>
      <c r="AA197">
        <v>401</v>
      </c>
      <c r="AB197" s="6">
        <f t="shared" si="9"/>
        <v>152.64868132698558</v>
      </c>
      <c r="AC197">
        <v>476</v>
      </c>
      <c r="AD197" s="6">
        <f t="shared" si="10"/>
        <v>128.59689330277567</v>
      </c>
    </row>
    <row r="198" spans="1:30" x14ac:dyDescent="0.2">
      <c r="A198" t="s">
        <v>606</v>
      </c>
      <c r="B198">
        <v>20210123</v>
      </c>
      <c r="C198" t="s">
        <v>160</v>
      </c>
      <c r="D198" t="s">
        <v>519</v>
      </c>
      <c r="E198" t="s">
        <v>138</v>
      </c>
      <c r="F198" t="s">
        <v>520</v>
      </c>
      <c r="G198" t="s">
        <v>486</v>
      </c>
      <c r="H198" t="s">
        <v>521</v>
      </c>
      <c r="I198" t="s">
        <v>203</v>
      </c>
      <c r="J198">
        <v>24</v>
      </c>
      <c r="K198" t="s">
        <v>229</v>
      </c>
      <c r="L198" t="s">
        <v>429</v>
      </c>
      <c r="M198" t="s">
        <v>517</v>
      </c>
      <c r="N198">
        <v>146</v>
      </c>
      <c r="O198" t="s">
        <v>67</v>
      </c>
      <c r="P198" t="s">
        <v>213</v>
      </c>
      <c r="Q198" t="s">
        <v>443</v>
      </c>
      <c r="R198" t="str">
        <f>VLOOKUP(Q198,Adapters!A$3:C$99,3,FALSE)</f>
        <v>CGGCTATG</v>
      </c>
      <c r="S198" t="str">
        <f>VLOOKUP(Q198,Adapters!A$3:C$99,2,FALSE)</f>
        <v>GTACTGAC</v>
      </c>
      <c r="T198" t="s">
        <v>67</v>
      </c>
      <c r="U198">
        <v>12</v>
      </c>
      <c r="V198">
        <v>0.8</v>
      </c>
      <c r="W198">
        <v>22</v>
      </c>
      <c r="X198">
        <v>20210124</v>
      </c>
      <c r="Y198">
        <v>38.200000000000003</v>
      </c>
      <c r="Z198" s="7">
        <f t="shared" si="11"/>
        <v>840.40000000000009</v>
      </c>
      <c r="AA198">
        <v>339</v>
      </c>
      <c r="AB198" s="6">
        <f t="shared" si="9"/>
        <v>170.73388754804685</v>
      </c>
      <c r="AC198">
        <v>445</v>
      </c>
      <c r="AD198" s="6">
        <f t="shared" si="10"/>
        <v>130.06469186244468</v>
      </c>
    </row>
    <row r="199" spans="1:30" x14ac:dyDescent="0.2">
      <c r="A199" t="s">
        <v>607</v>
      </c>
      <c r="B199">
        <v>20210123</v>
      </c>
      <c r="C199" t="s">
        <v>160</v>
      </c>
      <c r="D199" t="s">
        <v>519</v>
      </c>
      <c r="E199" t="s">
        <v>138</v>
      </c>
      <c r="F199" t="s">
        <v>520</v>
      </c>
      <c r="G199" t="s">
        <v>486</v>
      </c>
      <c r="H199" t="s">
        <v>522</v>
      </c>
      <c r="I199" t="s">
        <v>201</v>
      </c>
      <c r="J199">
        <v>24</v>
      </c>
      <c r="K199" t="s">
        <v>229</v>
      </c>
      <c r="L199" t="s">
        <v>429</v>
      </c>
      <c r="M199" t="s">
        <v>517</v>
      </c>
      <c r="N199">
        <v>200</v>
      </c>
      <c r="O199" t="s">
        <v>67</v>
      </c>
      <c r="P199" t="s">
        <v>109</v>
      </c>
      <c r="Q199" t="s">
        <v>353</v>
      </c>
      <c r="R199" t="str">
        <f>VLOOKUP(Q199,Adapters!A$3:C$99,3,FALSE)</f>
        <v>TCCGCGAA</v>
      </c>
      <c r="S199" t="str">
        <f>VLOOKUP(Q199,Adapters!A$3:C$99,2,FALSE)</f>
        <v>TATAGCCT</v>
      </c>
      <c r="T199" t="s">
        <v>67</v>
      </c>
      <c r="U199">
        <v>12</v>
      </c>
      <c r="V199">
        <v>0.8</v>
      </c>
      <c r="W199">
        <v>22</v>
      </c>
      <c r="X199">
        <v>20210124</v>
      </c>
      <c r="Y199">
        <v>35.6</v>
      </c>
      <c r="Z199" s="7">
        <f t="shared" si="11"/>
        <v>783.2</v>
      </c>
      <c r="AA199">
        <v>369</v>
      </c>
      <c r="AB199" s="6">
        <f t="shared" si="9"/>
        <v>146.17721934795105</v>
      </c>
      <c r="AC199">
        <v>465</v>
      </c>
      <c r="AD199" s="6">
        <f t="shared" si="10"/>
        <v>115.99869664385794</v>
      </c>
    </row>
    <row r="200" spans="1:30" x14ac:dyDescent="0.2">
      <c r="A200" t="s">
        <v>608</v>
      </c>
      <c r="B200">
        <v>20210123</v>
      </c>
      <c r="C200" t="s">
        <v>160</v>
      </c>
      <c r="D200" t="s">
        <v>519</v>
      </c>
      <c r="E200" t="s">
        <v>138</v>
      </c>
      <c r="F200" t="s">
        <v>520</v>
      </c>
      <c r="G200" t="s">
        <v>486</v>
      </c>
      <c r="H200" t="s">
        <v>523</v>
      </c>
      <c r="I200" t="s">
        <v>201</v>
      </c>
      <c r="J200">
        <v>0</v>
      </c>
      <c r="K200" t="s">
        <v>229</v>
      </c>
      <c r="L200" t="s">
        <v>429</v>
      </c>
      <c r="M200" t="s">
        <v>517</v>
      </c>
      <c r="N200">
        <v>200</v>
      </c>
      <c r="O200" t="s">
        <v>67</v>
      </c>
      <c r="P200" t="s">
        <v>113</v>
      </c>
      <c r="Q200" t="s">
        <v>355</v>
      </c>
      <c r="R200" t="str">
        <f>VLOOKUP(Q200,Adapters!A$3:C$99,3,FALSE)</f>
        <v>TCCGCGAA</v>
      </c>
      <c r="S200" t="str">
        <f>VLOOKUP(Q200,Adapters!A$3:C$99,2,FALSE)</f>
        <v>ATAGAGGC</v>
      </c>
      <c r="T200" t="s">
        <v>67</v>
      </c>
      <c r="U200">
        <v>12</v>
      </c>
      <c r="V200">
        <v>0.8</v>
      </c>
      <c r="W200">
        <v>22</v>
      </c>
      <c r="X200">
        <v>20210124</v>
      </c>
      <c r="Y200">
        <v>33.200000000000003</v>
      </c>
      <c r="Z200" s="7">
        <f t="shared" si="11"/>
        <v>730.40000000000009</v>
      </c>
      <c r="AA200">
        <v>428</v>
      </c>
      <c r="AB200" s="6">
        <f t="shared" si="9"/>
        <v>117.53044463324839</v>
      </c>
      <c r="AC200">
        <v>498</v>
      </c>
      <c r="AD200" s="6">
        <f t="shared" si="10"/>
        <v>101.01010101010102</v>
      </c>
    </row>
    <row r="201" spans="1:30" x14ac:dyDescent="0.2">
      <c r="A201" t="s">
        <v>609</v>
      </c>
      <c r="B201">
        <v>20210123</v>
      </c>
      <c r="C201" t="s">
        <v>160</v>
      </c>
      <c r="D201" t="s">
        <v>519</v>
      </c>
      <c r="E201" t="s">
        <v>138</v>
      </c>
      <c r="F201" t="s">
        <v>520</v>
      </c>
      <c r="G201" t="s">
        <v>486</v>
      </c>
      <c r="H201" t="s">
        <v>523</v>
      </c>
      <c r="I201" t="s">
        <v>203</v>
      </c>
      <c r="J201">
        <v>0</v>
      </c>
      <c r="K201" t="s">
        <v>229</v>
      </c>
      <c r="L201" t="s">
        <v>429</v>
      </c>
      <c r="M201" t="s">
        <v>517</v>
      </c>
      <c r="N201">
        <v>200</v>
      </c>
      <c r="O201" t="s">
        <v>67</v>
      </c>
      <c r="P201" t="s">
        <v>115</v>
      </c>
      <c r="Q201" t="s">
        <v>357</v>
      </c>
      <c r="R201" t="str">
        <f>VLOOKUP(Q201,Adapters!A$3:C$99,3,FALSE)</f>
        <v>TCCGCGAA</v>
      </c>
      <c r="S201" t="str">
        <f>VLOOKUP(Q201,Adapters!A$3:C$99,2,FALSE)</f>
        <v>CCTATCCT</v>
      </c>
      <c r="T201" t="s">
        <v>67</v>
      </c>
      <c r="U201">
        <v>12</v>
      </c>
      <c r="V201">
        <v>0.8</v>
      </c>
      <c r="W201">
        <v>22</v>
      </c>
      <c r="X201">
        <v>20210124</v>
      </c>
      <c r="Y201">
        <v>42.4</v>
      </c>
      <c r="Z201" s="7">
        <f t="shared" si="11"/>
        <v>932.8</v>
      </c>
      <c r="AA201">
        <v>422</v>
      </c>
      <c r="AB201" s="6">
        <f t="shared" si="9"/>
        <v>152.23323280195319</v>
      </c>
      <c r="AC201">
        <v>496</v>
      </c>
      <c r="AD201" s="6">
        <f t="shared" si="10"/>
        <v>129.52101661779082</v>
      </c>
    </row>
    <row r="202" spans="1:30" x14ac:dyDescent="0.2">
      <c r="A202" t="s">
        <v>610</v>
      </c>
      <c r="B202">
        <v>20210123</v>
      </c>
      <c r="C202" t="s">
        <v>160</v>
      </c>
      <c r="D202" t="s">
        <v>519</v>
      </c>
      <c r="E202" t="s">
        <v>138</v>
      </c>
      <c r="F202" t="s">
        <v>520</v>
      </c>
      <c r="G202" t="s">
        <v>486</v>
      </c>
      <c r="H202" t="s">
        <v>522</v>
      </c>
      <c r="I202" t="s">
        <v>203</v>
      </c>
      <c r="J202">
        <v>0</v>
      </c>
      <c r="K202" t="s">
        <v>229</v>
      </c>
      <c r="L202" t="s">
        <v>429</v>
      </c>
      <c r="M202" t="s">
        <v>517</v>
      </c>
      <c r="N202">
        <v>132</v>
      </c>
      <c r="O202" t="s">
        <v>67</v>
      </c>
      <c r="P202" t="s">
        <v>117</v>
      </c>
      <c r="Q202" t="s">
        <v>359</v>
      </c>
      <c r="R202" t="str">
        <f>VLOOKUP(Q202,Adapters!A$3:C$99,3,FALSE)</f>
        <v>TCCGCGAA</v>
      </c>
      <c r="S202" t="str">
        <f>VLOOKUP(Q202,Adapters!A$3:C$99,2,FALSE)</f>
        <v>GGCTCTGA</v>
      </c>
      <c r="T202" t="s">
        <v>67</v>
      </c>
      <c r="U202">
        <v>12</v>
      </c>
      <c r="V202">
        <v>0.8</v>
      </c>
      <c r="W202">
        <v>22</v>
      </c>
      <c r="X202">
        <v>20210124</v>
      </c>
      <c r="Y202">
        <v>47</v>
      </c>
      <c r="Z202" s="7">
        <f t="shared" si="11"/>
        <v>1034</v>
      </c>
      <c r="AA202">
        <v>415</v>
      </c>
      <c r="AB202" s="6">
        <f t="shared" si="9"/>
        <v>171.59547280029207</v>
      </c>
      <c r="AC202">
        <v>489</v>
      </c>
      <c r="AD202" s="6">
        <f t="shared" si="10"/>
        <v>145.62805973848918</v>
      </c>
    </row>
    <row r="203" spans="1:30" x14ac:dyDescent="0.2">
      <c r="A203" t="s">
        <v>611</v>
      </c>
      <c r="B203">
        <v>20210123</v>
      </c>
      <c r="C203" t="s">
        <v>160</v>
      </c>
      <c r="D203" t="s">
        <v>519</v>
      </c>
      <c r="E203" t="s">
        <v>138</v>
      </c>
      <c r="F203" t="s">
        <v>520</v>
      </c>
      <c r="G203" t="s">
        <v>486</v>
      </c>
      <c r="H203" t="s">
        <v>523</v>
      </c>
      <c r="I203" t="s">
        <v>201</v>
      </c>
      <c r="J203">
        <v>6</v>
      </c>
      <c r="K203" t="s">
        <v>229</v>
      </c>
      <c r="L203" t="s">
        <v>429</v>
      </c>
      <c r="M203" t="s">
        <v>517</v>
      </c>
      <c r="N203">
        <v>200</v>
      </c>
      <c r="O203" t="s">
        <v>67</v>
      </c>
      <c r="P203" t="s">
        <v>193</v>
      </c>
      <c r="Q203" t="s">
        <v>361</v>
      </c>
      <c r="R203" t="str">
        <f>VLOOKUP(Q203,Adapters!A$3:C$99,3,FALSE)</f>
        <v>TCCGCGAA</v>
      </c>
      <c r="S203" t="str">
        <f>VLOOKUP(Q203,Adapters!A$3:C$99,2,FALSE)</f>
        <v>AGGCGAAG</v>
      </c>
      <c r="T203" t="s">
        <v>67</v>
      </c>
      <c r="U203">
        <v>12</v>
      </c>
      <c r="V203">
        <v>0.8</v>
      </c>
      <c r="W203">
        <v>22</v>
      </c>
      <c r="X203">
        <v>20210124</v>
      </c>
      <c r="Y203">
        <v>30.4</v>
      </c>
      <c r="Z203" s="7">
        <f t="shared" si="11"/>
        <v>668.8</v>
      </c>
      <c r="AA203">
        <v>459</v>
      </c>
      <c r="AB203" s="6">
        <f t="shared" si="9"/>
        <v>100.34990427147289</v>
      </c>
      <c r="AC203">
        <v>520</v>
      </c>
      <c r="AD203" s="6">
        <f t="shared" si="10"/>
        <v>88.578088578088568</v>
      </c>
    </row>
    <row r="204" spans="1:30" x14ac:dyDescent="0.2">
      <c r="A204" t="s">
        <v>612</v>
      </c>
      <c r="B204">
        <v>20210123</v>
      </c>
      <c r="C204" t="s">
        <v>160</v>
      </c>
      <c r="D204" t="s">
        <v>519</v>
      </c>
      <c r="E204" t="s">
        <v>138</v>
      </c>
      <c r="F204" t="s">
        <v>520</v>
      </c>
      <c r="G204" t="s">
        <v>486</v>
      </c>
      <c r="H204" t="s">
        <v>523</v>
      </c>
      <c r="I204" t="s">
        <v>203</v>
      </c>
      <c r="J204">
        <v>6</v>
      </c>
      <c r="K204" t="s">
        <v>229</v>
      </c>
      <c r="L204" t="s">
        <v>429</v>
      </c>
      <c r="M204" t="s">
        <v>517</v>
      </c>
      <c r="N204">
        <v>200</v>
      </c>
      <c r="O204" t="s">
        <v>67</v>
      </c>
      <c r="P204" t="s">
        <v>195</v>
      </c>
      <c r="Q204" t="s">
        <v>363</v>
      </c>
      <c r="R204" t="str">
        <f>VLOOKUP(Q204,Adapters!A$3:C$99,3,FALSE)</f>
        <v>TCCGCGAA</v>
      </c>
      <c r="S204" t="str">
        <f>VLOOKUP(Q204,Adapters!A$3:C$99,2,FALSE)</f>
        <v>TAATCTTA</v>
      </c>
      <c r="T204" t="s">
        <v>67</v>
      </c>
      <c r="U204">
        <v>12</v>
      </c>
      <c r="V204">
        <v>0.8</v>
      </c>
      <c r="W204">
        <v>22</v>
      </c>
      <c r="X204">
        <v>20210124</v>
      </c>
      <c r="Y204">
        <v>48</v>
      </c>
      <c r="Z204" s="7">
        <f t="shared" si="11"/>
        <v>1056</v>
      </c>
      <c r="AA204">
        <v>389</v>
      </c>
      <c r="AB204" s="6">
        <f t="shared" si="9"/>
        <v>186.959569992989</v>
      </c>
      <c r="AC204">
        <v>479</v>
      </c>
      <c r="AD204" s="6">
        <f t="shared" si="10"/>
        <v>151.83146707155058</v>
      </c>
    </row>
    <row r="205" spans="1:30" x14ac:dyDescent="0.2">
      <c r="A205" t="s">
        <v>613</v>
      </c>
      <c r="B205">
        <v>20210123</v>
      </c>
      <c r="C205" t="s">
        <v>160</v>
      </c>
      <c r="D205" t="s">
        <v>519</v>
      </c>
      <c r="E205" t="s">
        <v>138</v>
      </c>
      <c r="F205" t="s">
        <v>520</v>
      </c>
      <c r="G205" t="s">
        <v>486</v>
      </c>
      <c r="H205" t="s">
        <v>522</v>
      </c>
      <c r="I205" t="s">
        <v>203</v>
      </c>
      <c r="J205">
        <v>6</v>
      </c>
      <c r="K205" t="s">
        <v>229</v>
      </c>
      <c r="L205" t="s">
        <v>429</v>
      </c>
      <c r="M205" t="s">
        <v>517</v>
      </c>
      <c r="N205">
        <v>122</v>
      </c>
      <c r="O205" t="s">
        <v>67</v>
      </c>
      <c r="P205" t="s">
        <v>216</v>
      </c>
      <c r="Q205" t="s">
        <v>338</v>
      </c>
      <c r="R205" t="str">
        <f>VLOOKUP(Q205,Adapters!A$3:C$99,3,FALSE)</f>
        <v>TCCGCGAA</v>
      </c>
      <c r="S205" t="str">
        <f>VLOOKUP(Q205,Adapters!A$3:C$99,2,FALSE)</f>
        <v>CAGGACGT</v>
      </c>
      <c r="T205" t="s">
        <v>67</v>
      </c>
      <c r="U205">
        <v>12</v>
      </c>
      <c r="V205">
        <v>0.8</v>
      </c>
      <c r="W205">
        <v>22</v>
      </c>
      <c r="X205">
        <v>20210124</v>
      </c>
      <c r="Y205">
        <v>26.8</v>
      </c>
      <c r="Z205" s="7">
        <f t="shared" si="11"/>
        <v>589.6</v>
      </c>
      <c r="AA205">
        <v>397</v>
      </c>
      <c r="AB205" s="6">
        <f t="shared" si="9"/>
        <v>102.28226852911992</v>
      </c>
      <c r="AC205">
        <v>465</v>
      </c>
      <c r="AD205" s="6">
        <f t="shared" si="10"/>
        <v>87.324861518409904</v>
      </c>
    </row>
    <row r="206" spans="1:30" x14ac:dyDescent="0.2">
      <c r="A206" t="s">
        <v>614</v>
      </c>
      <c r="B206">
        <v>20210123</v>
      </c>
      <c r="C206" t="s">
        <v>160</v>
      </c>
      <c r="D206" t="s">
        <v>519</v>
      </c>
      <c r="E206" t="s">
        <v>138</v>
      </c>
      <c r="F206" t="s">
        <v>520</v>
      </c>
      <c r="G206" t="s">
        <v>486</v>
      </c>
      <c r="H206" t="s">
        <v>523</v>
      </c>
      <c r="I206" t="s">
        <v>201</v>
      </c>
      <c r="J206">
        <v>24</v>
      </c>
      <c r="K206" t="s">
        <v>229</v>
      </c>
      <c r="L206" t="s">
        <v>429</v>
      </c>
      <c r="M206" t="s">
        <v>517</v>
      </c>
      <c r="N206">
        <v>200</v>
      </c>
      <c r="O206" t="s">
        <v>67</v>
      </c>
      <c r="P206" t="s">
        <v>218</v>
      </c>
      <c r="Q206" t="s">
        <v>341</v>
      </c>
      <c r="R206" t="str">
        <f>VLOOKUP(Q206,Adapters!A$3:C$99,3,FALSE)</f>
        <v>TCCGCGAA</v>
      </c>
      <c r="S206" t="str">
        <f>VLOOKUP(Q206,Adapters!A$3:C$99,2,FALSE)</f>
        <v>GTACTGAC</v>
      </c>
      <c r="T206" t="s">
        <v>67</v>
      </c>
      <c r="U206">
        <v>12</v>
      </c>
      <c r="V206">
        <v>0.8</v>
      </c>
      <c r="W206">
        <v>22</v>
      </c>
      <c r="X206">
        <v>20210124</v>
      </c>
      <c r="Y206">
        <v>46.6</v>
      </c>
      <c r="Z206" s="7">
        <f t="shared" si="11"/>
        <v>1025.2</v>
      </c>
      <c r="AA206">
        <v>389</v>
      </c>
      <c r="AB206" s="6">
        <f t="shared" si="9"/>
        <v>181.50658253486017</v>
      </c>
      <c r="AC206">
        <v>477</v>
      </c>
      <c r="AD206" s="6">
        <f t="shared" si="10"/>
        <v>148.02109141731782</v>
      </c>
    </row>
    <row r="207" spans="1:30" x14ac:dyDescent="0.2">
      <c r="A207" t="s">
        <v>615</v>
      </c>
      <c r="B207">
        <v>20210123</v>
      </c>
      <c r="C207" t="s">
        <v>160</v>
      </c>
      <c r="D207" t="s">
        <v>519</v>
      </c>
      <c r="E207" t="s">
        <v>138</v>
      </c>
      <c r="F207" t="s">
        <v>520</v>
      </c>
      <c r="G207" t="s">
        <v>486</v>
      </c>
      <c r="H207" t="s">
        <v>523</v>
      </c>
      <c r="I207" t="s">
        <v>203</v>
      </c>
      <c r="J207">
        <v>24</v>
      </c>
      <c r="K207" t="s">
        <v>229</v>
      </c>
      <c r="L207" t="s">
        <v>429</v>
      </c>
      <c r="M207" t="s">
        <v>517</v>
      </c>
      <c r="N207">
        <v>200</v>
      </c>
      <c r="O207" t="s">
        <v>67</v>
      </c>
      <c r="P207" t="s">
        <v>119</v>
      </c>
      <c r="Q207" t="s">
        <v>344</v>
      </c>
      <c r="R207" t="str">
        <f>VLOOKUP(Q207,Adapters!A$3:C$99,3,FALSE)</f>
        <v>TCTCGCGC</v>
      </c>
      <c r="S207" t="str">
        <f>VLOOKUP(Q207,Adapters!A$3:C$99,2,FALSE)</f>
        <v>TATAGCCT</v>
      </c>
      <c r="T207" t="s">
        <v>67</v>
      </c>
      <c r="U207">
        <v>12</v>
      </c>
      <c r="V207">
        <v>0.8</v>
      </c>
      <c r="W207">
        <v>22</v>
      </c>
      <c r="X207">
        <v>20210124</v>
      </c>
      <c r="Y207">
        <v>38.200000000000003</v>
      </c>
      <c r="Z207" s="7">
        <f t="shared" si="11"/>
        <v>840.40000000000009</v>
      </c>
      <c r="AA207">
        <v>395</v>
      </c>
      <c r="AB207" s="6">
        <f t="shared" si="9"/>
        <v>146.52857690832374</v>
      </c>
      <c r="AC207">
        <v>482</v>
      </c>
      <c r="AD207" s="6">
        <f t="shared" si="10"/>
        <v>120.08047277756822</v>
      </c>
    </row>
    <row r="208" spans="1:30" x14ac:dyDescent="0.2">
      <c r="A208" t="s">
        <v>616</v>
      </c>
      <c r="B208">
        <v>20210123</v>
      </c>
      <c r="C208" t="s">
        <v>160</v>
      </c>
      <c r="D208" t="s">
        <v>519</v>
      </c>
      <c r="E208" t="s">
        <v>138</v>
      </c>
      <c r="F208" t="s">
        <v>520</v>
      </c>
      <c r="G208" t="s">
        <v>486</v>
      </c>
      <c r="H208" t="s">
        <v>522</v>
      </c>
      <c r="I208" t="s">
        <v>203</v>
      </c>
      <c r="J208">
        <v>24</v>
      </c>
      <c r="K208" t="s">
        <v>229</v>
      </c>
      <c r="L208" t="s">
        <v>429</v>
      </c>
      <c r="M208" t="s">
        <v>517</v>
      </c>
      <c r="N208">
        <v>160</v>
      </c>
      <c r="O208" t="s">
        <v>67</v>
      </c>
      <c r="P208" t="s">
        <v>121</v>
      </c>
      <c r="Q208" t="s">
        <v>347</v>
      </c>
      <c r="R208" t="str">
        <f>VLOOKUP(Q208,Adapters!A$3:C$99,3,FALSE)</f>
        <v>TCTCGCGC</v>
      </c>
      <c r="S208" t="str">
        <f>VLOOKUP(Q208,Adapters!A$3:C$99,2,FALSE)</f>
        <v>ATAGAGGC</v>
      </c>
      <c r="T208" t="s">
        <v>67</v>
      </c>
      <c r="U208">
        <v>12</v>
      </c>
      <c r="V208">
        <v>0.8</v>
      </c>
      <c r="W208">
        <v>22</v>
      </c>
      <c r="X208">
        <v>20210124</v>
      </c>
      <c r="Y208">
        <v>31.6</v>
      </c>
      <c r="Z208" s="7">
        <f t="shared" si="11"/>
        <v>695.2</v>
      </c>
      <c r="AA208">
        <v>432</v>
      </c>
      <c r="AB208" s="6">
        <f t="shared" si="9"/>
        <v>110.83052749719417</v>
      </c>
      <c r="AC208">
        <v>487</v>
      </c>
      <c r="AD208" s="6">
        <f t="shared" si="10"/>
        <v>98.313732810652724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E476-29AB-4345-9871-0A49A430BBF6}">
  <dimension ref="A1:N99"/>
  <sheetViews>
    <sheetView topLeftCell="A2" zoomScale="140" zoomScaleNormal="140" workbookViewId="0">
      <selection activeCell="L3" sqref="L3:L4"/>
    </sheetView>
  </sheetViews>
  <sheetFormatPr baseColWidth="10" defaultColWidth="11" defaultRowHeight="16" x14ac:dyDescent="0.2"/>
  <cols>
    <col min="1" max="1" width="24.33203125" bestFit="1" customWidth="1"/>
    <col min="2" max="2" width="20.33203125" customWidth="1"/>
    <col min="3" max="3" width="20.6640625" customWidth="1"/>
    <col min="4" max="4" width="17.6640625" customWidth="1"/>
    <col min="5" max="5" width="20" bestFit="1" customWidth="1"/>
    <col min="6" max="6" width="13.5" bestFit="1" customWidth="1"/>
    <col min="7" max="7" width="20" customWidth="1"/>
    <col min="8" max="9" width="16.83203125" customWidth="1"/>
    <col min="10" max="10" width="20" bestFit="1" customWidth="1"/>
    <col min="12" max="12" width="23.1640625" customWidth="1"/>
  </cols>
  <sheetData>
    <row r="1" spans="1:14" ht="68" x14ac:dyDescent="0.2">
      <c r="B1" s="4" t="s">
        <v>524</v>
      </c>
      <c r="C1" s="4" t="s">
        <v>524</v>
      </c>
      <c r="G1" s="4" t="s">
        <v>524</v>
      </c>
      <c r="L1" s="4" t="s">
        <v>524</v>
      </c>
    </row>
    <row r="2" spans="1:14" ht="51" x14ac:dyDescent="0.2">
      <c r="B2" s="2" t="s">
        <v>525</v>
      </c>
      <c r="C2" s="2" t="s">
        <v>526</v>
      </c>
      <c r="D2" s="2"/>
      <c r="F2" t="s">
        <v>527</v>
      </c>
      <c r="G2" s="2" t="s">
        <v>528</v>
      </c>
      <c r="H2" s="2"/>
      <c r="I2" s="2"/>
      <c r="J2" s="2"/>
      <c r="K2" s="2" t="s">
        <v>527</v>
      </c>
      <c r="L2" s="2" t="s">
        <v>529</v>
      </c>
    </row>
    <row r="3" spans="1:14" s="1" customFormat="1" x14ac:dyDescent="0.2">
      <c r="A3" s="1" t="s">
        <v>530</v>
      </c>
      <c r="B3" s="1" t="s">
        <v>531</v>
      </c>
      <c r="C3" s="1" t="s">
        <v>532</v>
      </c>
      <c r="E3" s="1" t="s">
        <v>533</v>
      </c>
      <c r="F3" s="3" t="s">
        <v>145</v>
      </c>
      <c r="G3" s="3" t="s">
        <v>145</v>
      </c>
      <c r="H3" s="1" t="e">
        <f>MATCH(G3,B$4:B$99,0)</f>
        <v>#N/A</v>
      </c>
      <c r="J3" s="1" t="s">
        <v>534</v>
      </c>
      <c r="K3" s="3" t="s">
        <v>535</v>
      </c>
      <c r="L3" s="3" t="s">
        <v>144</v>
      </c>
      <c r="M3" s="1" t="e">
        <f>MATCH(L3,C$4:C$15, 0)</f>
        <v>#N/A</v>
      </c>
    </row>
    <row r="4" spans="1:14" x14ac:dyDescent="0.2">
      <c r="A4" t="s">
        <v>142</v>
      </c>
      <c r="B4" s="3" t="s">
        <v>536</v>
      </c>
      <c r="C4" s="3" t="s">
        <v>537</v>
      </c>
      <c r="E4" s="1" t="s">
        <v>538</v>
      </c>
      <c r="F4" s="3" t="s">
        <v>153</v>
      </c>
      <c r="G4" s="3" t="s">
        <v>153</v>
      </c>
      <c r="H4" s="1" t="e">
        <f t="shared" ref="H4:H12" si="0">MATCH(G4,B$4:B$99,0)</f>
        <v>#N/A</v>
      </c>
      <c r="I4" s="1"/>
      <c r="J4" s="1" t="s">
        <v>539</v>
      </c>
      <c r="K4" s="3" t="s">
        <v>540</v>
      </c>
      <c r="L4" s="3" t="s">
        <v>152</v>
      </c>
      <c r="M4" s="1" t="e">
        <f t="shared" ref="M4:M12" si="1">MATCH(L4,C$4:C$15, 0)</f>
        <v>#N/A</v>
      </c>
      <c r="N4" s="1"/>
    </row>
    <row r="5" spans="1:14" x14ac:dyDescent="0.2">
      <c r="A5" t="s">
        <v>150</v>
      </c>
      <c r="B5" s="3" t="s">
        <v>536</v>
      </c>
      <c r="C5" s="3" t="s">
        <v>541</v>
      </c>
      <c r="E5" s="1" t="s">
        <v>542</v>
      </c>
      <c r="H5" s="1" t="e">
        <f t="shared" si="0"/>
        <v>#N/A</v>
      </c>
      <c r="I5" s="1"/>
      <c r="J5" s="1" t="s">
        <v>543</v>
      </c>
      <c r="K5" s="3" t="s">
        <v>544</v>
      </c>
      <c r="L5" s="3" t="s">
        <v>545</v>
      </c>
      <c r="M5" s="1" t="e">
        <f t="shared" si="1"/>
        <v>#N/A</v>
      </c>
    </row>
    <row r="6" spans="1:14" x14ac:dyDescent="0.2">
      <c r="A6" t="s">
        <v>171</v>
      </c>
      <c r="B6" s="3" t="s">
        <v>536</v>
      </c>
      <c r="C6" s="3" t="s">
        <v>546</v>
      </c>
      <c r="E6" s="1" t="s">
        <v>547</v>
      </c>
      <c r="H6" s="1" t="e">
        <f t="shared" si="0"/>
        <v>#N/A</v>
      </c>
      <c r="I6" s="1"/>
      <c r="J6" s="1" t="s">
        <v>548</v>
      </c>
      <c r="K6" s="3" t="s">
        <v>549</v>
      </c>
      <c r="L6" s="3" t="s">
        <v>550</v>
      </c>
      <c r="M6" s="1" t="e">
        <f t="shared" si="1"/>
        <v>#N/A</v>
      </c>
    </row>
    <row r="7" spans="1:14" x14ac:dyDescent="0.2">
      <c r="A7" t="s">
        <v>170</v>
      </c>
      <c r="B7" s="3" t="s">
        <v>536</v>
      </c>
      <c r="C7" s="3" t="s">
        <v>551</v>
      </c>
      <c r="E7" s="1" t="s">
        <v>552</v>
      </c>
      <c r="H7" s="1" t="e">
        <f t="shared" si="0"/>
        <v>#N/A</v>
      </c>
      <c r="I7" s="1"/>
      <c r="J7" s="1" t="s">
        <v>553</v>
      </c>
      <c r="K7" s="3"/>
      <c r="M7" s="1" t="e">
        <f t="shared" si="1"/>
        <v>#N/A</v>
      </c>
    </row>
    <row r="8" spans="1:14" x14ac:dyDescent="0.2">
      <c r="A8" t="s">
        <v>109</v>
      </c>
      <c r="B8" s="3" t="s">
        <v>536</v>
      </c>
      <c r="C8" s="3" t="s">
        <v>554</v>
      </c>
      <c r="E8" s="1" t="s">
        <v>555</v>
      </c>
      <c r="H8" s="1" t="e">
        <f t="shared" si="0"/>
        <v>#N/A</v>
      </c>
      <c r="I8" s="1"/>
      <c r="J8" s="1" t="s">
        <v>556</v>
      </c>
      <c r="K8" s="3"/>
      <c r="L8" s="3"/>
      <c r="M8" s="1" t="e">
        <f t="shared" si="1"/>
        <v>#N/A</v>
      </c>
    </row>
    <row r="9" spans="1:14" x14ac:dyDescent="0.2">
      <c r="A9" t="s">
        <v>119</v>
      </c>
      <c r="B9" s="3" t="s">
        <v>536</v>
      </c>
      <c r="C9" s="3" t="s">
        <v>557</v>
      </c>
      <c r="E9" s="1" t="s">
        <v>558</v>
      </c>
      <c r="H9" s="1" t="e">
        <f t="shared" si="0"/>
        <v>#N/A</v>
      </c>
      <c r="I9" s="1"/>
      <c r="J9" s="1" t="s">
        <v>559</v>
      </c>
      <c r="K9" s="3"/>
      <c r="L9" s="3"/>
      <c r="M9" s="1" t="e">
        <f t="shared" si="1"/>
        <v>#N/A</v>
      </c>
    </row>
    <row r="10" spans="1:14" x14ac:dyDescent="0.2">
      <c r="A10" t="s">
        <v>66</v>
      </c>
      <c r="B10" s="3" t="s">
        <v>536</v>
      </c>
      <c r="C10" s="3" t="s">
        <v>560</v>
      </c>
      <c r="E10" s="1" t="s">
        <v>561</v>
      </c>
      <c r="H10" s="1" t="e">
        <f t="shared" si="0"/>
        <v>#N/A</v>
      </c>
      <c r="I10" s="1"/>
      <c r="J10" s="1" t="s">
        <v>562</v>
      </c>
      <c r="K10" s="3"/>
      <c r="L10" s="3"/>
      <c r="M10" s="1" t="e">
        <f t="shared" si="1"/>
        <v>#N/A</v>
      </c>
    </row>
    <row r="11" spans="1:14" x14ac:dyDescent="0.2">
      <c r="A11" t="s">
        <v>91</v>
      </c>
      <c r="B11" s="3" t="s">
        <v>536</v>
      </c>
      <c r="C11" s="3" t="s">
        <v>563</v>
      </c>
      <c r="E11" s="1" t="s">
        <v>564</v>
      </c>
      <c r="H11" s="1" t="e">
        <f t="shared" si="0"/>
        <v>#N/A</v>
      </c>
      <c r="I11" s="1"/>
      <c r="J11" s="1" t="s">
        <v>565</v>
      </c>
      <c r="M11" s="1" t="e">
        <f t="shared" si="1"/>
        <v>#N/A</v>
      </c>
    </row>
    <row r="12" spans="1:14" x14ac:dyDescent="0.2">
      <c r="A12" t="s">
        <v>323</v>
      </c>
      <c r="B12" s="3" t="s">
        <v>536</v>
      </c>
      <c r="C12" s="3" t="s">
        <v>566</v>
      </c>
      <c r="E12" s="1" t="s">
        <v>567</v>
      </c>
      <c r="H12" s="1" t="e">
        <f t="shared" si="0"/>
        <v>#N/A</v>
      </c>
      <c r="I12" s="1"/>
      <c r="J12" s="1" t="s">
        <v>568</v>
      </c>
      <c r="M12" s="1" t="e">
        <f t="shared" si="1"/>
        <v>#N/A</v>
      </c>
    </row>
    <row r="13" spans="1:14" x14ac:dyDescent="0.2">
      <c r="A13" t="s">
        <v>353</v>
      </c>
      <c r="B13" s="3" t="s">
        <v>536</v>
      </c>
      <c r="C13" s="3" t="s">
        <v>569</v>
      </c>
    </row>
    <row r="14" spans="1:14" x14ac:dyDescent="0.2">
      <c r="A14" t="s">
        <v>344</v>
      </c>
      <c r="B14" s="3" t="s">
        <v>536</v>
      </c>
      <c r="C14" s="3" t="s">
        <v>570</v>
      </c>
    </row>
    <row r="15" spans="1:14" x14ac:dyDescent="0.2">
      <c r="A15" t="s">
        <v>571</v>
      </c>
      <c r="B15" s="3" t="s">
        <v>536</v>
      </c>
      <c r="C15" s="3" t="s">
        <v>572</v>
      </c>
    </row>
    <row r="16" spans="1:14" x14ac:dyDescent="0.2">
      <c r="A16" t="s">
        <v>235</v>
      </c>
      <c r="B16" s="5" t="s">
        <v>573</v>
      </c>
      <c r="C16" s="3" t="s">
        <v>537</v>
      </c>
    </row>
    <row r="17" spans="1:3" x14ac:dyDescent="0.2">
      <c r="A17" t="s">
        <v>65</v>
      </c>
      <c r="B17" s="5" t="s">
        <v>573</v>
      </c>
      <c r="C17" s="3" t="s">
        <v>541</v>
      </c>
    </row>
    <row r="18" spans="1:3" x14ac:dyDescent="0.2">
      <c r="A18" t="s">
        <v>90</v>
      </c>
      <c r="B18" s="5" t="s">
        <v>573</v>
      </c>
      <c r="C18" s="3" t="s">
        <v>546</v>
      </c>
    </row>
    <row r="19" spans="1:3" x14ac:dyDescent="0.2">
      <c r="A19" t="s">
        <v>173</v>
      </c>
      <c r="B19" s="5" t="s">
        <v>573</v>
      </c>
      <c r="C19" s="3" t="s">
        <v>551</v>
      </c>
    </row>
    <row r="20" spans="1:3" x14ac:dyDescent="0.2">
      <c r="A20" t="s">
        <v>113</v>
      </c>
      <c r="B20" s="5" t="s">
        <v>573</v>
      </c>
      <c r="C20" s="3" t="s">
        <v>554</v>
      </c>
    </row>
    <row r="21" spans="1:3" x14ac:dyDescent="0.2">
      <c r="A21" t="s">
        <v>121</v>
      </c>
      <c r="B21" s="5" t="s">
        <v>573</v>
      </c>
      <c r="C21" s="3" t="s">
        <v>557</v>
      </c>
    </row>
    <row r="22" spans="1:3" x14ac:dyDescent="0.2">
      <c r="A22" t="s">
        <v>73</v>
      </c>
      <c r="B22" s="5" t="s">
        <v>573</v>
      </c>
      <c r="C22" s="3" t="s">
        <v>560</v>
      </c>
    </row>
    <row r="23" spans="1:3" x14ac:dyDescent="0.2">
      <c r="A23" t="s">
        <v>94</v>
      </c>
      <c r="B23" s="5" t="s">
        <v>573</v>
      </c>
      <c r="C23" s="3" t="s">
        <v>563</v>
      </c>
    </row>
    <row r="24" spans="1:3" x14ac:dyDescent="0.2">
      <c r="A24" t="s">
        <v>326</v>
      </c>
      <c r="B24" s="5" t="s">
        <v>573</v>
      </c>
      <c r="C24" s="3" t="s">
        <v>566</v>
      </c>
    </row>
    <row r="25" spans="1:3" x14ac:dyDescent="0.2">
      <c r="A25" t="s">
        <v>355</v>
      </c>
      <c r="B25" s="5" t="s">
        <v>573</v>
      </c>
      <c r="C25" s="3" t="s">
        <v>569</v>
      </c>
    </row>
    <row r="26" spans="1:3" x14ac:dyDescent="0.2">
      <c r="A26" t="s">
        <v>347</v>
      </c>
      <c r="B26" s="5" t="s">
        <v>573</v>
      </c>
      <c r="C26" s="3" t="s">
        <v>570</v>
      </c>
    </row>
    <row r="27" spans="1:3" x14ac:dyDescent="0.2">
      <c r="A27" t="s">
        <v>574</v>
      </c>
      <c r="B27" s="5" t="s">
        <v>573</v>
      </c>
      <c r="C27" s="3" t="s">
        <v>572</v>
      </c>
    </row>
    <row r="28" spans="1:3" x14ac:dyDescent="0.2">
      <c r="A28" t="s">
        <v>238</v>
      </c>
      <c r="B28" s="3" t="s">
        <v>575</v>
      </c>
      <c r="C28" s="3" t="s">
        <v>537</v>
      </c>
    </row>
    <row r="29" spans="1:3" x14ac:dyDescent="0.2">
      <c r="A29" t="s">
        <v>72</v>
      </c>
      <c r="B29" s="3" t="s">
        <v>575</v>
      </c>
      <c r="C29" s="3" t="s">
        <v>541</v>
      </c>
    </row>
    <row r="30" spans="1:3" x14ac:dyDescent="0.2">
      <c r="A30" t="s">
        <v>93</v>
      </c>
      <c r="B30" s="3" t="s">
        <v>575</v>
      </c>
      <c r="C30" s="3" t="s">
        <v>546</v>
      </c>
    </row>
    <row r="31" spans="1:3" x14ac:dyDescent="0.2">
      <c r="A31" t="s">
        <v>175</v>
      </c>
      <c r="B31" s="3" t="s">
        <v>575</v>
      </c>
      <c r="C31" s="3" t="s">
        <v>551</v>
      </c>
    </row>
    <row r="32" spans="1:3" x14ac:dyDescent="0.2">
      <c r="A32" t="s">
        <v>115</v>
      </c>
      <c r="B32" s="3" t="s">
        <v>575</v>
      </c>
      <c r="C32" s="3" t="s">
        <v>554</v>
      </c>
    </row>
    <row r="33" spans="1:3" x14ac:dyDescent="0.2">
      <c r="A33" t="s">
        <v>123</v>
      </c>
      <c r="B33" s="3" t="s">
        <v>575</v>
      </c>
      <c r="C33" s="3" t="s">
        <v>557</v>
      </c>
    </row>
    <row r="34" spans="1:3" x14ac:dyDescent="0.2">
      <c r="A34" t="s">
        <v>77</v>
      </c>
      <c r="B34" s="3" t="s">
        <v>575</v>
      </c>
      <c r="C34" s="3" t="s">
        <v>560</v>
      </c>
    </row>
    <row r="35" spans="1:3" x14ac:dyDescent="0.2">
      <c r="A35" t="s">
        <v>97</v>
      </c>
      <c r="B35" s="3" t="s">
        <v>575</v>
      </c>
      <c r="C35" s="3" t="s">
        <v>563</v>
      </c>
    </row>
    <row r="36" spans="1:3" x14ac:dyDescent="0.2">
      <c r="A36" t="s">
        <v>329</v>
      </c>
      <c r="B36" s="3" t="s">
        <v>575</v>
      </c>
      <c r="C36" s="3" t="s">
        <v>566</v>
      </c>
    </row>
    <row r="37" spans="1:3" x14ac:dyDescent="0.2">
      <c r="A37" t="s">
        <v>357</v>
      </c>
      <c r="B37" s="3" t="s">
        <v>575</v>
      </c>
      <c r="C37" s="3" t="s">
        <v>569</v>
      </c>
    </row>
    <row r="38" spans="1:3" x14ac:dyDescent="0.2">
      <c r="A38" t="s">
        <v>349</v>
      </c>
      <c r="B38" s="3" t="s">
        <v>575</v>
      </c>
      <c r="C38" s="3" t="s">
        <v>570</v>
      </c>
    </row>
    <row r="39" spans="1:3" x14ac:dyDescent="0.2">
      <c r="A39" t="s">
        <v>576</v>
      </c>
      <c r="B39" s="3" t="s">
        <v>575</v>
      </c>
      <c r="C39" s="3" t="s">
        <v>572</v>
      </c>
    </row>
    <row r="40" spans="1:3" x14ac:dyDescent="0.2">
      <c r="A40" t="s">
        <v>241</v>
      </c>
      <c r="B40" s="3" t="s">
        <v>577</v>
      </c>
      <c r="C40" s="3" t="s">
        <v>537</v>
      </c>
    </row>
    <row r="41" spans="1:3" x14ac:dyDescent="0.2">
      <c r="A41" t="s">
        <v>76</v>
      </c>
      <c r="B41" s="3" t="s">
        <v>577</v>
      </c>
      <c r="C41" s="3" t="s">
        <v>541</v>
      </c>
    </row>
    <row r="42" spans="1:3" x14ac:dyDescent="0.2">
      <c r="A42" t="s">
        <v>96</v>
      </c>
      <c r="B42" s="3" t="s">
        <v>577</v>
      </c>
      <c r="C42" s="3" t="s">
        <v>546</v>
      </c>
    </row>
    <row r="43" spans="1:3" x14ac:dyDescent="0.2">
      <c r="A43" t="s">
        <v>177</v>
      </c>
      <c r="B43" s="3" t="s">
        <v>577</v>
      </c>
      <c r="C43" s="3" t="s">
        <v>551</v>
      </c>
    </row>
    <row r="44" spans="1:3" x14ac:dyDescent="0.2">
      <c r="A44" t="s">
        <v>117</v>
      </c>
      <c r="B44" s="3" t="s">
        <v>577</v>
      </c>
      <c r="C44" s="3" t="s">
        <v>554</v>
      </c>
    </row>
    <row r="45" spans="1:3" x14ac:dyDescent="0.2">
      <c r="A45" t="s">
        <v>126</v>
      </c>
      <c r="B45" s="3" t="s">
        <v>577</v>
      </c>
      <c r="C45" s="3" t="s">
        <v>557</v>
      </c>
    </row>
    <row r="46" spans="1:3" x14ac:dyDescent="0.2">
      <c r="A46" t="s">
        <v>81</v>
      </c>
      <c r="B46" s="3" t="s">
        <v>577</v>
      </c>
      <c r="C46" s="3" t="s">
        <v>560</v>
      </c>
    </row>
    <row r="47" spans="1:3" x14ac:dyDescent="0.2">
      <c r="A47" t="s">
        <v>100</v>
      </c>
      <c r="B47" s="3" t="s">
        <v>577</v>
      </c>
      <c r="C47" s="3" t="s">
        <v>563</v>
      </c>
    </row>
    <row r="48" spans="1:3" x14ac:dyDescent="0.2">
      <c r="A48" t="s">
        <v>332</v>
      </c>
      <c r="B48" s="3" t="s">
        <v>577</v>
      </c>
      <c r="C48" s="3" t="s">
        <v>566</v>
      </c>
    </row>
    <row r="49" spans="1:3" x14ac:dyDescent="0.2">
      <c r="A49" t="s">
        <v>359</v>
      </c>
      <c r="B49" s="3" t="s">
        <v>577</v>
      </c>
      <c r="C49" s="3" t="s">
        <v>569</v>
      </c>
    </row>
    <row r="50" spans="1:3" x14ac:dyDescent="0.2">
      <c r="A50" t="s">
        <v>351</v>
      </c>
      <c r="B50" s="3" t="s">
        <v>577</v>
      </c>
      <c r="C50" s="3" t="s">
        <v>570</v>
      </c>
    </row>
    <row r="51" spans="1:3" x14ac:dyDescent="0.2">
      <c r="A51" t="s">
        <v>578</v>
      </c>
      <c r="B51" s="3" t="s">
        <v>577</v>
      </c>
      <c r="C51" s="3" t="s">
        <v>572</v>
      </c>
    </row>
    <row r="52" spans="1:3" x14ac:dyDescent="0.2">
      <c r="A52" t="s">
        <v>244</v>
      </c>
      <c r="B52" s="3" t="s">
        <v>579</v>
      </c>
      <c r="C52" s="3" t="s">
        <v>537</v>
      </c>
    </row>
    <row r="53" spans="1:3" x14ac:dyDescent="0.2">
      <c r="A53" t="s">
        <v>80</v>
      </c>
      <c r="B53" s="3" t="s">
        <v>579</v>
      </c>
      <c r="C53" s="3" t="s">
        <v>541</v>
      </c>
    </row>
    <row r="54" spans="1:3" x14ac:dyDescent="0.2">
      <c r="A54" t="s">
        <v>99</v>
      </c>
      <c r="B54" s="3" t="s">
        <v>579</v>
      </c>
      <c r="C54" s="3" t="s">
        <v>546</v>
      </c>
    </row>
    <row r="55" spans="1:3" x14ac:dyDescent="0.2">
      <c r="A55" t="s">
        <v>179</v>
      </c>
      <c r="B55" s="3" t="s">
        <v>579</v>
      </c>
      <c r="C55" s="3" t="s">
        <v>551</v>
      </c>
    </row>
    <row r="56" spans="1:3" x14ac:dyDescent="0.2">
      <c r="A56" t="s">
        <v>193</v>
      </c>
      <c r="B56" s="3" t="s">
        <v>579</v>
      </c>
      <c r="C56" s="3" t="s">
        <v>554</v>
      </c>
    </row>
    <row r="57" spans="1:3" x14ac:dyDescent="0.2">
      <c r="A57" t="s">
        <v>128</v>
      </c>
      <c r="B57" s="3" t="s">
        <v>579</v>
      </c>
      <c r="C57" s="3" t="s">
        <v>557</v>
      </c>
    </row>
    <row r="58" spans="1:3" x14ac:dyDescent="0.2">
      <c r="A58" t="s">
        <v>85</v>
      </c>
      <c r="B58" s="3" t="s">
        <v>579</v>
      </c>
      <c r="C58" s="3" t="s">
        <v>560</v>
      </c>
    </row>
    <row r="59" spans="1:3" x14ac:dyDescent="0.2">
      <c r="A59" t="s">
        <v>103</v>
      </c>
      <c r="B59" s="3" t="s">
        <v>579</v>
      </c>
      <c r="C59" s="3" t="s">
        <v>563</v>
      </c>
    </row>
    <row r="60" spans="1:3" x14ac:dyDescent="0.2">
      <c r="A60" t="s">
        <v>335</v>
      </c>
      <c r="B60" s="3" t="s">
        <v>579</v>
      </c>
      <c r="C60" s="3" t="s">
        <v>566</v>
      </c>
    </row>
    <row r="61" spans="1:3" x14ac:dyDescent="0.2">
      <c r="A61" t="s">
        <v>361</v>
      </c>
      <c r="B61" s="3" t="s">
        <v>579</v>
      </c>
      <c r="C61" s="3" t="s">
        <v>569</v>
      </c>
    </row>
    <row r="62" spans="1:3" x14ac:dyDescent="0.2">
      <c r="A62" t="s">
        <v>580</v>
      </c>
      <c r="B62" s="3" t="s">
        <v>579</v>
      </c>
      <c r="C62" s="3" t="s">
        <v>570</v>
      </c>
    </row>
    <row r="63" spans="1:3" x14ac:dyDescent="0.2">
      <c r="A63" t="s">
        <v>581</v>
      </c>
      <c r="B63" s="3" t="s">
        <v>579</v>
      </c>
      <c r="C63" s="3" t="s">
        <v>572</v>
      </c>
    </row>
    <row r="64" spans="1:3" x14ac:dyDescent="0.2">
      <c r="A64" t="s">
        <v>247</v>
      </c>
      <c r="B64" s="5" t="s">
        <v>582</v>
      </c>
      <c r="C64" s="3" t="s">
        <v>537</v>
      </c>
    </row>
    <row r="65" spans="1:3" x14ac:dyDescent="0.2">
      <c r="A65" t="s">
        <v>84</v>
      </c>
      <c r="B65" s="5" t="s">
        <v>582</v>
      </c>
      <c r="C65" s="3" t="s">
        <v>541</v>
      </c>
    </row>
    <row r="66" spans="1:3" x14ac:dyDescent="0.2">
      <c r="A66" t="s">
        <v>102</v>
      </c>
      <c r="B66" s="5" t="s">
        <v>582</v>
      </c>
      <c r="C66" s="3" t="s">
        <v>546</v>
      </c>
    </row>
    <row r="67" spans="1:3" x14ac:dyDescent="0.2">
      <c r="A67" t="s">
        <v>181</v>
      </c>
      <c r="B67" s="5" t="s">
        <v>582</v>
      </c>
      <c r="C67" s="3" t="s">
        <v>551</v>
      </c>
    </row>
    <row r="68" spans="1:3" x14ac:dyDescent="0.2">
      <c r="A68" t="s">
        <v>195</v>
      </c>
      <c r="B68" s="5" t="s">
        <v>582</v>
      </c>
      <c r="C68" s="3" t="s">
        <v>554</v>
      </c>
    </row>
    <row r="69" spans="1:3" x14ac:dyDescent="0.2">
      <c r="A69" t="s">
        <v>130</v>
      </c>
      <c r="B69" s="5" t="s">
        <v>582</v>
      </c>
      <c r="C69" s="3" t="s">
        <v>557</v>
      </c>
    </row>
    <row r="70" spans="1:3" x14ac:dyDescent="0.2">
      <c r="A70" t="s">
        <v>88</v>
      </c>
      <c r="B70" s="5" t="s">
        <v>582</v>
      </c>
      <c r="C70" s="3" t="s">
        <v>560</v>
      </c>
    </row>
    <row r="71" spans="1:3" x14ac:dyDescent="0.2">
      <c r="A71" t="s">
        <v>106</v>
      </c>
      <c r="B71" s="5" t="s">
        <v>582</v>
      </c>
      <c r="C71" s="3" t="s">
        <v>563</v>
      </c>
    </row>
    <row r="72" spans="1:3" x14ac:dyDescent="0.2">
      <c r="A72" t="s">
        <v>438</v>
      </c>
      <c r="B72" s="5" t="s">
        <v>582</v>
      </c>
      <c r="C72" s="3" t="s">
        <v>566</v>
      </c>
    </row>
    <row r="73" spans="1:3" x14ac:dyDescent="0.2">
      <c r="A73" t="s">
        <v>363</v>
      </c>
      <c r="B73" s="5" t="s">
        <v>582</v>
      </c>
      <c r="C73" s="3" t="s">
        <v>569</v>
      </c>
    </row>
    <row r="74" spans="1:3" x14ac:dyDescent="0.2">
      <c r="A74" t="s">
        <v>583</v>
      </c>
      <c r="B74" s="5" t="s">
        <v>582</v>
      </c>
      <c r="C74" s="3" t="s">
        <v>570</v>
      </c>
    </row>
    <row r="75" spans="1:3" x14ac:dyDescent="0.2">
      <c r="A75" t="s">
        <v>584</v>
      </c>
      <c r="B75" s="5" t="s">
        <v>582</v>
      </c>
      <c r="C75" s="3" t="s">
        <v>572</v>
      </c>
    </row>
    <row r="76" spans="1:3" x14ac:dyDescent="0.2">
      <c r="A76" t="s">
        <v>251</v>
      </c>
      <c r="B76" s="5" t="s">
        <v>585</v>
      </c>
      <c r="C76" s="3" t="s">
        <v>537</v>
      </c>
    </row>
    <row r="77" spans="1:3" x14ac:dyDescent="0.2">
      <c r="A77" t="s">
        <v>87</v>
      </c>
      <c r="B77" s="5" t="s">
        <v>585</v>
      </c>
      <c r="C77" s="3" t="s">
        <v>541</v>
      </c>
    </row>
    <row r="78" spans="1:3" x14ac:dyDescent="0.2">
      <c r="A78" t="s">
        <v>105</v>
      </c>
      <c r="B78" s="5" t="s">
        <v>585</v>
      </c>
      <c r="C78" s="3" t="s">
        <v>546</v>
      </c>
    </row>
    <row r="79" spans="1:3" x14ac:dyDescent="0.2">
      <c r="A79" t="s">
        <v>211</v>
      </c>
      <c r="B79" s="5" t="s">
        <v>585</v>
      </c>
      <c r="C79" s="3" t="s">
        <v>551</v>
      </c>
    </row>
    <row r="80" spans="1:3" x14ac:dyDescent="0.2">
      <c r="A80" t="s">
        <v>216</v>
      </c>
      <c r="B80" s="5" t="s">
        <v>585</v>
      </c>
      <c r="C80" s="3" t="s">
        <v>554</v>
      </c>
    </row>
    <row r="81" spans="1:3" x14ac:dyDescent="0.2">
      <c r="A81" t="s">
        <v>132</v>
      </c>
      <c r="B81" s="5" t="s">
        <v>585</v>
      </c>
      <c r="C81" s="3" t="s">
        <v>557</v>
      </c>
    </row>
    <row r="82" spans="1:3" x14ac:dyDescent="0.2">
      <c r="A82" t="s">
        <v>301</v>
      </c>
      <c r="B82" s="5" t="s">
        <v>585</v>
      </c>
      <c r="C82" s="3" t="s">
        <v>560</v>
      </c>
    </row>
    <row r="83" spans="1:3" x14ac:dyDescent="0.2">
      <c r="A83" t="s">
        <v>221</v>
      </c>
      <c r="B83" s="5" t="s">
        <v>585</v>
      </c>
      <c r="C83" s="3" t="s">
        <v>563</v>
      </c>
    </row>
    <row r="84" spans="1:3" x14ac:dyDescent="0.2">
      <c r="A84" t="s">
        <v>441</v>
      </c>
      <c r="B84" s="5" t="s">
        <v>585</v>
      </c>
      <c r="C84" s="3" t="s">
        <v>566</v>
      </c>
    </row>
    <row r="85" spans="1:3" x14ac:dyDescent="0.2">
      <c r="A85" t="s">
        <v>338</v>
      </c>
      <c r="B85" s="5" t="s">
        <v>585</v>
      </c>
      <c r="C85" s="3" t="s">
        <v>569</v>
      </c>
    </row>
    <row r="86" spans="1:3" x14ac:dyDescent="0.2">
      <c r="A86" t="s">
        <v>586</v>
      </c>
      <c r="B86" s="5" t="s">
        <v>585</v>
      </c>
      <c r="C86" s="3" t="s">
        <v>570</v>
      </c>
    </row>
    <row r="87" spans="1:3" x14ac:dyDescent="0.2">
      <c r="A87" t="s">
        <v>587</v>
      </c>
      <c r="B87" s="5" t="s">
        <v>585</v>
      </c>
      <c r="C87" s="3" t="s">
        <v>572</v>
      </c>
    </row>
    <row r="88" spans="1:3" x14ac:dyDescent="0.2">
      <c r="A88" t="s">
        <v>254</v>
      </c>
      <c r="B88" s="3" t="s">
        <v>588</v>
      </c>
      <c r="C88" s="3" t="s">
        <v>537</v>
      </c>
    </row>
    <row r="89" spans="1:3" x14ac:dyDescent="0.2">
      <c r="A89" t="s">
        <v>204</v>
      </c>
      <c r="B89" s="3" t="s">
        <v>588</v>
      </c>
      <c r="C89" s="3" t="s">
        <v>541</v>
      </c>
    </row>
    <row r="90" spans="1:3" x14ac:dyDescent="0.2">
      <c r="A90" t="s">
        <v>208</v>
      </c>
      <c r="B90" s="3" t="s">
        <v>588</v>
      </c>
      <c r="C90" s="3" t="s">
        <v>546</v>
      </c>
    </row>
    <row r="91" spans="1:3" x14ac:dyDescent="0.2">
      <c r="A91" t="s">
        <v>213</v>
      </c>
      <c r="B91" s="3" t="s">
        <v>588</v>
      </c>
      <c r="C91" s="3" t="s">
        <v>551</v>
      </c>
    </row>
    <row r="92" spans="1:3" x14ac:dyDescent="0.2">
      <c r="A92" t="s">
        <v>218</v>
      </c>
      <c r="B92" s="3" t="s">
        <v>588</v>
      </c>
      <c r="C92" s="3" t="s">
        <v>554</v>
      </c>
    </row>
    <row r="93" spans="1:3" x14ac:dyDescent="0.2">
      <c r="A93" t="s">
        <v>135</v>
      </c>
      <c r="B93" s="3" t="s">
        <v>588</v>
      </c>
      <c r="C93" s="3" t="s">
        <v>557</v>
      </c>
    </row>
    <row r="94" spans="1:3" x14ac:dyDescent="0.2">
      <c r="A94" t="s">
        <v>304</v>
      </c>
      <c r="B94" s="3" t="s">
        <v>588</v>
      </c>
      <c r="C94" s="3" t="s">
        <v>560</v>
      </c>
    </row>
    <row r="95" spans="1:3" x14ac:dyDescent="0.2">
      <c r="A95" t="s">
        <v>223</v>
      </c>
      <c r="B95" s="3" t="s">
        <v>588</v>
      </c>
      <c r="C95" s="3" t="s">
        <v>563</v>
      </c>
    </row>
    <row r="96" spans="1:3" x14ac:dyDescent="0.2">
      <c r="A96" t="s">
        <v>443</v>
      </c>
      <c r="B96" s="3" t="s">
        <v>588</v>
      </c>
      <c r="C96" s="3" t="s">
        <v>566</v>
      </c>
    </row>
    <row r="97" spans="1:3" x14ac:dyDescent="0.2">
      <c r="A97" t="s">
        <v>341</v>
      </c>
      <c r="B97" s="3" t="s">
        <v>588</v>
      </c>
      <c r="C97" s="3" t="s">
        <v>569</v>
      </c>
    </row>
    <row r="98" spans="1:3" x14ac:dyDescent="0.2">
      <c r="A98" t="s">
        <v>589</v>
      </c>
      <c r="B98" s="3" t="s">
        <v>588</v>
      </c>
      <c r="C98" s="3" t="s">
        <v>570</v>
      </c>
    </row>
    <row r="99" spans="1:3" x14ac:dyDescent="0.2">
      <c r="A99" t="s">
        <v>590</v>
      </c>
      <c r="B99" s="3" t="s">
        <v>588</v>
      </c>
      <c r="C99" s="3" t="s">
        <v>572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83F0CB8476F4ABD52B4EB56178BE7" ma:contentTypeVersion="10" ma:contentTypeDescription="Create a new document." ma:contentTypeScope="" ma:versionID="f1e5393277644983af8e6e719f5e8370">
  <xsd:schema xmlns:xsd="http://www.w3.org/2001/XMLSchema" xmlns:xs="http://www.w3.org/2001/XMLSchema" xmlns:p="http://schemas.microsoft.com/office/2006/metadata/properties" xmlns:ns1="http://schemas.microsoft.com/sharepoint/v3" xmlns:ns2="ca04aeec-2e36-4b7a-9b01-779c79cfd381" xmlns:ns3="2ff9fd70-2bd9-40e3-8dfb-d94014367dfc" targetNamespace="http://schemas.microsoft.com/office/2006/metadata/properties" ma:root="true" ma:fieldsID="9d716a58bd896c251a1ddb82e7a002e6" ns1:_="" ns2:_="" ns3:_="">
    <xsd:import namespace="http://schemas.microsoft.com/sharepoint/v3"/>
    <xsd:import namespace="ca04aeec-2e36-4b7a-9b01-779c79cfd381"/>
    <xsd:import namespace="2ff9fd70-2bd9-40e3-8dfb-d94014367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4aeec-2e36-4b7a-9b01-779c79cfd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9fd70-2bd9-40e3-8dfb-d94014367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8A672A-4DB5-41E6-898A-572AF408A30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3BCF7F8-7428-4142-81A5-C6892C5341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E31271-677C-43CC-9039-4F8E988A2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04aeec-2e36-4b7a-9b01-779c79cfd381"/>
    <ds:schemaRef ds:uri="2ff9fd70-2bd9-40e3-8dfb-d94014367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Adapters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Amber</dc:creator>
  <cp:keywords/>
  <dc:description/>
  <cp:lastModifiedBy>Neelanjan Mukherjee</cp:lastModifiedBy>
  <cp:revision/>
  <dcterms:created xsi:type="dcterms:W3CDTF">2018-05-14T21:30:11Z</dcterms:created>
  <dcterms:modified xsi:type="dcterms:W3CDTF">2021-02-09T04:05:59Z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0x01010004083F0CB8476F4ABD52B4EB56178BE7</vt:lpwstr>
  </property>
  <property fmtid="{D5CDD505-2E9C-101B-9397-08002B2CF9AE}" pid="3" name="AuthorIds_UIVersion_9216">
    <vt:lpwstr>13</vt:lpwstr>
  </property>
  <property fmtid="{D5CDD505-2E9C-101B-9397-08002B2CF9AE}" pid="4" name="AuthorIds_UIVersion_10752">
    <vt:lpwstr>13</vt:lpwstr>
  </property>
</Properties>
</file>