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ynwalters/Documents/RStudio Git Locations/2024_sBC_proteogenomics/accessories/"/>
    </mc:Choice>
  </mc:AlternateContent>
  <xr:revisionPtr revIDLastSave="0" documentId="13_ncr:1_{D5D4121B-B1C6-3A4B-9FB3-F16517C6C050}" xr6:coauthVersionLast="47" xr6:coauthVersionMax="47" xr10:uidLastSave="{00000000-0000-0000-0000-000000000000}"/>
  <bookViews>
    <workbookView xWindow="520" yWindow="500" windowWidth="27920" windowHeight="16000" xr2:uid="{1C48723F-7A8D-1546-B01E-B8941E961016}"/>
  </bookViews>
  <sheets>
    <sheet name="Summary" sheetId="1" r:id="rId1"/>
    <sheet name="Adapter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1" l="1"/>
  <c r="S7" i="1"/>
  <c r="S8" i="1"/>
  <c r="S9" i="1"/>
  <c r="S6" i="1"/>
  <c r="R7" i="1"/>
  <c r="R8" i="1"/>
  <c r="R9" i="1"/>
  <c r="R6" i="1"/>
  <c r="AD7" i="1"/>
  <c r="AD8" i="1"/>
  <c r="AD9" i="1"/>
  <c r="AB6" i="1"/>
  <c r="AB7" i="1"/>
  <c r="AB8" i="1"/>
  <c r="AB9" i="1"/>
  <c r="AD3" i="1"/>
  <c r="AD4" i="1"/>
  <c r="AB3" i="1"/>
  <c r="AB4" i="1"/>
  <c r="Z3" i="1"/>
  <c r="Z4" i="1"/>
  <c r="Z5" i="1"/>
  <c r="Z6" i="1"/>
  <c r="Z7" i="1"/>
  <c r="Z8" i="1"/>
  <c r="Z9" i="1"/>
  <c r="Z10" i="1"/>
  <c r="H4" i="2" l="1"/>
  <c r="H5" i="2"/>
  <c r="H6" i="2"/>
  <c r="H7" i="2"/>
  <c r="H8" i="2"/>
  <c r="H9" i="2"/>
  <c r="H10" i="2"/>
  <c r="H11" i="2"/>
  <c r="H12" i="2"/>
  <c r="M4" i="2"/>
  <c r="M5" i="2"/>
  <c r="M6" i="2"/>
  <c r="M7" i="2"/>
  <c r="M8" i="2"/>
  <c r="M9" i="2"/>
  <c r="M10" i="2"/>
  <c r="M11" i="2"/>
  <c r="M12" i="2"/>
  <c r="M3" i="2"/>
  <c r="H3" i="2"/>
</calcChain>
</file>

<file path=xl/sharedStrings.xml><?xml version="1.0" encoding="utf-8"?>
<sst xmlns="http://schemas.openxmlformats.org/spreadsheetml/2006/main" count="508" uniqueCount="244">
  <si>
    <t>NMYYYY_XXXX</t>
  </si>
  <si>
    <t>YYYYMMDD</t>
  </si>
  <si>
    <t>XX</t>
  </si>
  <si>
    <t>VLOOKUP(Q#,Adapters!A$3:C$99,3,FALSE)</t>
  </si>
  <si>
    <t>VLOOKUP(Q#,Adapters!A$3:C$99,2,FALSE)</t>
  </si>
  <si>
    <t>Y#*W#</t>
  </si>
  <si>
    <t>(Y#/(660*AA#))*(1E06)</t>
  </si>
  <si>
    <t>(Y#/(660*AC#))*(1E06)</t>
  </si>
  <si>
    <t>SampleID</t>
  </si>
  <si>
    <t>PrepBatch</t>
  </si>
  <si>
    <t>Tech</t>
  </si>
  <si>
    <t>Project</t>
  </si>
  <si>
    <t>CellLine</t>
  </si>
  <si>
    <t>Species</t>
  </si>
  <si>
    <t>Genotype</t>
  </si>
  <si>
    <t>Treatment1</t>
  </si>
  <si>
    <t>Treatment2</t>
  </si>
  <si>
    <t>Time_hr</t>
  </si>
  <si>
    <t>LibraryPrepKit</t>
  </si>
  <si>
    <t>LibraryPrepLot</t>
  </si>
  <si>
    <t>LibInputSampleType</t>
  </si>
  <si>
    <t>Input_ng</t>
  </si>
  <si>
    <t>SpikeIn</t>
  </si>
  <si>
    <t>InputWellLocation</t>
  </si>
  <si>
    <t>KAPAAdapter</t>
  </si>
  <si>
    <t>Index_1_i7</t>
  </si>
  <si>
    <t>Index_2_i5</t>
  </si>
  <si>
    <t>TagSeq_TagRead</t>
  </si>
  <si>
    <t>PCRCycles</t>
  </si>
  <si>
    <t>FinalBeadSelectionRatio</t>
  </si>
  <si>
    <t>ElutionVolume_uL</t>
  </si>
  <si>
    <t>DateQC</t>
  </si>
  <si>
    <t>QubitConc_nguL</t>
  </si>
  <si>
    <t>Yield_ng</t>
  </si>
  <si>
    <t>Peak_ModeSize_bp</t>
  </si>
  <si>
    <t>ModeMolarity_nM</t>
  </si>
  <si>
    <t>Region_MeanSize_bp</t>
  </si>
  <si>
    <t>MeanMolarity_nM</t>
  </si>
  <si>
    <t>DateSubmission</t>
  </si>
  <si>
    <t>CoreSubmittedTo</t>
  </si>
  <si>
    <t>NumberReadsRequested</t>
  </si>
  <si>
    <t>PE_or_SE</t>
  </si>
  <si>
    <t>ReadLength</t>
  </si>
  <si>
    <t>DateSeqReceived</t>
  </si>
  <si>
    <t>SeqBatch</t>
  </si>
  <si>
    <t>Lane</t>
  </si>
  <si>
    <t>PF_Clusters</t>
  </si>
  <si>
    <t>Percent_Lane</t>
  </si>
  <si>
    <t>Percent_PerfectBarcode</t>
  </si>
  <si>
    <t>Percent_OneMismatchBarcode</t>
  </si>
  <si>
    <t>Yield_Mbases</t>
  </si>
  <si>
    <t>Percent_PF_Clusters</t>
  </si>
  <si>
    <t>Percent_GreaterThanEqualToQ30_Bases</t>
  </si>
  <si>
    <t>MeanQualityScore</t>
  </si>
  <si>
    <t>Comments</t>
  </si>
  <si>
    <t>human</t>
  </si>
  <si>
    <t>B2</t>
  </si>
  <si>
    <t>A7</t>
  </si>
  <si>
    <t>NA</t>
  </si>
  <si>
    <t>CUAnschutz</t>
  </si>
  <si>
    <t>PE</t>
  </si>
  <si>
    <t>C2</t>
  </si>
  <si>
    <t>B7</t>
  </si>
  <si>
    <t>D2</t>
  </si>
  <si>
    <t>C7</t>
  </si>
  <si>
    <t>E2</t>
  </si>
  <si>
    <t>D7</t>
  </si>
  <si>
    <t>F2</t>
  </si>
  <si>
    <t>E7</t>
  </si>
  <si>
    <t>G2</t>
  </si>
  <si>
    <t>F7</t>
  </si>
  <si>
    <t>B3</t>
  </si>
  <si>
    <t>A8</t>
  </si>
  <si>
    <t>C3</t>
  </si>
  <si>
    <t>B8</t>
  </si>
  <si>
    <t>D3</t>
  </si>
  <si>
    <t>C8</t>
  </si>
  <si>
    <t>E3</t>
  </si>
  <si>
    <t>D8</t>
  </si>
  <si>
    <t>F3</t>
  </si>
  <si>
    <t>E8</t>
  </si>
  <si>
    <t>G3</t>
  </si>
  <si>
    <t>F8</t>
  </si>
  <si>
    <t>A5</t>
  </si>
  <si>
    <t>B5</t>
  </si>
  <si>
    <t>C5</t>
  </si>
  <si>
    <t>D5</t>
  </si>
  <si>
    <t>A6</t>
  </si>
  <si>
    <t>B6</t>
  </si>
  <si>
    <t>C6</t>
  </si>
  <si>
    <t>D6</t>
  </si>
  <si>
    <t>E6</t>
  </si>
  <si>
    <t>F6</t>
  </si>
  <si>
    <t>G6</t>
  </si>
  <si>
    <t>H6</t>
  </si>
  <si>
    <t>A1</t>
  </si>
  <si>
    <t>GCACACGA</t>
  </si>
  <si>
    <t>CGCTTATC</t>
  </si>
  <si>
    <t>A2</t>
  </si>
  <si>
    <t>TCTGGCGA</t>
  </si>
  <si>
    <t>AGCAACAG</t>
  </si>
  <si>
    <t>A4</t>
  </si>
  <si>
    <t>A3</t>
  </si>
  <si>
    <t>B4</t>
  </si>
  <si>
    <t>C4</t>
  </si>
  <si>
    <t>D4</t>
  </si>
  <si>
    <t>E4</t>
  </si>
  <si>
    <t>F4</t>
  </si>
  <si>
    <t>E5</t>
  </si>
  <si>
    <t>F5</t>
  </si>
  <si>
    <t>H2</t>
  </si>
  <si>
    <t>H3</t>
  </si>
  <si>
    <t>G4</t>
  </si>
  <si>
    <t>H4</t>
  </si>
  <si>
    <t>G5</t>
  </si>
  <si>
    <t>H5</t>
  </si>
  <si>
    <t>G8</t>
  </si>
  <si>
    <t>H8</t>
  </si>
  <si>
    <t>KAPA_RNAHyper</t>
  </si>
  <si>
    <t>B1</t>
  </si>
  <si>
    <t>C1</t>
  </si>
  <si>
    <t>D1</t>
  </si>
  <si>
    <t>E1</t>
  </si>
  <si>
    <t>F1</t>
  </si>
  <si>
    <t>G1</t>
  </si>
  <si>
    <t>H1</t>
  </si>
  <si>
    <t>G7</t>
  </si>
  <si>
    <t>H7</t>
  </si>
  <si>
    <t>A9</t>
  </si>
  <si>
    <t>B9</t>
  </si>
  <si>
    <t>C9</t>
  </si>
  <si>
    <t>D9</t>
  </si>
  <si>
    <t>E9</t>
  </si>
  <si>
    <t>G10</t>
  </si>
  <si>
    <t>H10</t>
  </si>
  <si>
    <t>A11</t>
  </si>
  <si>
    <t>B11</t>
  </si>
  <si>
    <t>C11</t>
  </si>
  <si>
    <t>D11</t>
  </si>
  <si>
    <t>A10</t>
  </si>
  <si>
    <t>B10</t>
  </si>
  <si>
    <t>C10</t>
  </si>
  <si>
    <t>D10</t>
  </si>
  <si>
    <t>E10</t>
  </si>
  <si>
    <t>F10</t>
  </si>
  <si>
    <t>Qiagen_miRNA</t>
  </si>
  <si>
    <t>RibosomeLysate</t>
  </si>
  <si>
    <t>NaN</t>
  </si>
  <si>
    <t>Input</t>
  </si>
  <si>
    <t>QiagenQMNDualSelect</t>
  </si>
  <si>
    <t>F9</t>
  </si>
  <si>
    <t>G9</t>
  </si>
  <si>
    <t>H9</t>
  </si>
  <si>
    <t>rRNA Depletion</t>
  </si>
  <si>
    <t>H11</t>
  </si>
  <si>
    <t>H12</t>
  </si>
  <si>
    <t>Pool</t>
  </si>
  <si>
    <t>Holger</t>
  </si>
  <si>
    <t>IPRiboSeq</t>
  </si>
  <si>
    <t>C12</t>
  </si>
  <si>
    <t>D12</t>
  </si>
  <si>
    <t>E12</t>
  </si>
  <si>
    <t>F12</t>
  </si>
  <si>
    <t>G12</t>
  </si>
  <si>
    <t>RepB</t>
  </si>
  <si>
    <t>RepA</t>
  </si>
  <si>
    <t>NM2022_0085</t>
  </si>
  <si>
    <t>DifferentiatedBetaCell</t>
  </si>
  <si>
    <t>GFP+, RPL22-FLAG Lentivirus</t>
  </si>
  <si>
    <t>Qiaseq miRNA NGS ILM IDP35</t>
  </si>
  <si>
    <t>CATTTT</t>
  </si>
  <si>
    <t>220929_A00405_0624_AHJTL5DSX5</t>
  </si>
  <si>
    <t>NM2022_0086</t>
  </si>
  <si>
    <t>Qiaseq miRNA NGS ILM IDP38</t>
  </si>
  <si>
    <t>CTAGCT</t>
  </si>
  <si>
    <t>NM2022_0087</t>
  </si>
  <si>
    <t>NM2022_0088</t>
  </si>
  <si>
    <t>GFP+</t>
  </si>
  <si>
    <t>11+6</t>
  </si>
  <si>
    <t>NM2022_0089</t>
  </si>
  <si>
    <t>GFP-</t>
  </si>
  <si>
    <t>NM2022_0090</t>
  </si>
  <si>
    <t>NM2022_0091</t>
  </si>
  <si>
    <t>NM2022_0092</t>
  </si>
  <si>
    <t>Highlighted Red means does not sequence well on NovaSeq</t>
  </si>
  <si>
    <t>NovaSeq6000, MiSeq, HiSeq2000-2500 barcode read</t>
  </si>
  <si>
    <t xml:space="preserve"> NovaSeq6000, MiSeq, HiSeq2000-2500 barcode read</t>
  </si>
  <si>
    <t>index in primer</t>
  </si>
  <si>
    <t>NovaSeq6000, MiSeq, HiSeq2000-2500 barcode read (same)</t>
  </si>
  <si>
    <t>NovaSeq6000, MiSeq, HiSeq2000-2500 barcode read (rev comp)</t>
  </si>
  <si>
    <t>KAPA_DI_WellAdapterPlate</t>
  </si>
  <si>
    <t>P5_index</t>
  </si>
  <si>
    <t>P7_index</t>
  </si>
  <si>
    <t>TagSeq_P5Barcode_1</t>
  </si>
  <si>
    <t>TagSeq_P7Barcode_1</t>
  </si>
  <si>
    <t>TCGTGTGC</t>
  </si>
  <si>
    <t>TATAGCCT</t>
  </si>
  <si>
    <t>ATTACTCG</t>
  </si>
  <si>
    <t>TagSeq_P5Barcode_2</t>
  </si>
  <si>
    <t>TagSeq_P7Barcode_2</t>
  </si>
  <si>
    <t>TCGCCAGA</t>
  </si>
  <si>
    <t>TCCGGAGA</t>
  </si>
  <si>
    <t>TagSeq_P5Barcode_3</t>
  </si>
  <si>
    <t>TagSeq_P7Barcode_3</t>
  </si>
  <si>
    <t>AACGGTAC</t>
  </si>
  <si>
    <t>GTACCGTT</t>
  </si>
  <si>
    <t>CGCTCATT</t>
  </si>
  <si>
    <t>TagSeq_P5Barcode_4</t>
  </si>
  <si>
    <t>TagSeq_P7Barcode_4</t>
  </si>
  <si>
    <t>CAAGCTAG</t>
  </si>
  <si>
    <t>CTAGCTTG</t>
  </si>
  <si>
    <t>GAGATTCC</t>
  </si>
  <si>
    <t>TagSeq_P5Barcode_5</t>
  </si>
  <si>
    <t>TagSeq_P7Barcode_5</t>
  </si>
  <si>
    <t>ATTCAGAA</t>
  </si>
  <si>
    <t>TagSeq_P5Barcode_6</t>
  </si>
  <si>
    <t>TagSeq_P7Barcode_6</t>
  </si>
  <si>
    <t>GAATTCGT</t>
  </si>
  <si>
    <t>TagSeq_P5Barcode_7</t>
  </si>
  <si>
    <t>TagSeq_P7Barcode_7</t>
  </si>
  <si>
    <t>CTGAAGCT</t>
  </si>
  <si>
    <t>TagSeq_P5Barcode_8</t>
  </si>
  <si>
    <t>TagSeq_P7Barcode_8</t>
  </si>
  <si>
    <t>TAATGCGC</t>
  </si>
  <si>
    <t>TagSeq_P5Barcode_9</t>
  </si>
  <si>
    <t>TagSeq_P7Barcode_9</t>
  </si>
  <si>
    <t>CGGCTATG</t>
  </si>
  <si>
    <t>TagSeq_P5Barcode_10</t>
  </si>
  <si>
    <t>TagSeq_P7Barcode_10</t>
  </si>
  <si>
    <t>TCCGCGAA</t>
  </si>
  <si>
    <t>TCTCGCGC</t>
  </si>
  <si>
    <t>A12</t>
  </si>
  <si>
    <t>AGCGATAG</t>
  </si>
  <si>
    <t>ATAGAGGC</t>
  </si>
  <si>
    <t>B12</t>
  </si>
  <si>
    <t>CCTATCCT</t>
  </si>
  <si>
    <t>GGCTCTGA</t>
  </si>
  <si>
    <t>AGGCGAAG</t>
  </si>
  <si>
    <t>E11</t>
  </si>
  <si>
    <t>TAATCTTA</t>
  </si>
  <si>
    <t>F11</t>
  </si>
  <si>
    <t>CAGGACGT</t>
  </si>
  <si>
    <t>G11</t>
  </si>
  <si>
    <t>GTACTGAC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</si>
</sst>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urier"/>
      <family val="1"/>
    </font>
    <font>
      <sz val="12"/>
      <color rgb="FFFF0000"/>
      <name val="Courier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2" fontId="5" fillId="0" borderId="0" xfId="0" applyNumberFormat="1" applyFont="1"/>
    <xf numFmtId="11" fontId="0" fillId="0" borderId="0" xfId="0" applyNumberFormat="1"/>
    <xf numFmtId="0" fontId="7" fillId="0" borderId="0" xfId="0" applyFont="1"/>
    <xf numFmtId="3" fontId="7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45E3-2336-9B41-A954-908FE2B17839}">
  <dimension ref="A1:AU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3" sqref="E23"/>
    </sheetView>
  </sheetViews>
  <sheetFormatPr baseColWidth="10" defaultColWidth="11" defaultRowHeight="16"/>
  <cols>
    <col min="1" max="1" width="18.6640625" customWidth="1"/>
    <col min="2" max="2" width="16.6640625" customWidth="1"/>
    <col min="3" max="3" width="5" bestFit="1" customWidth="1"/>
    <col min="4" max="4" width="15.5" bestFit="1" customWidth="1"/>
    <col min="5" max="5" width="21.33203125" bestFit="1" customWidth="1"/>
    <col min="6" max="6" width="7.33203125" bestFit="1" customWidth="1"/>
    <col min="7" max="7" width="23.83203125" customWidth="1"/>
    <col min="8" max="8" width="19.5" bestFit="1" customWidth="1"/>
    <col min="9" max="9" width="19.33203125" bestFit="1" customWidth="1"/>
    <col min="10" max="10" width="12.1640625" bestFit="1" customWidth="1"/>
    <col min="11" max="11" width="24.33203125" bestFit="1" customWidth="1"/>
    <col min="12" max="12" width="13" bestFit="1" customWidth="1"/>
    <col min="13" max="13" width="18" bestFit="1" customWidth="1"/>
    <col min="14" max="14" width="8" bestFit="1" customWidth="1"/>
    <col min="15" max="15" width="7.1640625" bestFit="1" customWidth="1"/>
    <col min="16" max="16" width="16" bestFit="1" customWidth="1"/>
    <col min="17" max="17" width="26" bestFit="1" customWidth="1"/>
    <col min="18" max="19" width="36.1640625" bestFit="1" customWidth="1"/>
    <col min="20" max="20" width="15.1640625" bestFit="1" customWidth="1"/>
    <col min="21" max="21" width="9.5" bestFit="1" customWidth="1"/>
    <col min="22" max="22" width="21.5" bestFit="1" customWidth="1"/>
    <col min="23" max="23" width="16" bestFit="1" customWidth="1"/>
    <col min="24" max="24" width="9.1640625" bestFit="1" customWidth="1"/>
    <col min="25" max="25" width="15" bestFit="1" customWidth="1"/>
    <col min="26" max="26" width="8.1640625" bestFit="1" customWidth="1"/>
    <col min="27" max="27" width="17.33203125" bestFit="1" customWidth="1"/>
    <col min="28" max="28" width="19.5" bestFit="1" customWidth="1"/>
    <col min="29" max="29" width="19" bestFit="1" customWidth="1"/>
    <col min="30" max="30" width="20" bestFit="1" customWidth="1"/>
    <col min="31" max="31" width="14.5" bestFit="1" customWidth="1"/>
    <col min="32" max="32" width="14.5" customWidth="1"/>
    <col min="33" max="33" width="22.33203125" bestFit="1" customWidth="1"/>
    <col min="34" max="34" width="8.83203125" bestFit="1" customWidth="1"/>
    <col min="36" max="36" width="15.6640625" bestFit="1" customWidth="1"/>
    <col min="37" max="37" width="32.33203125" bestFit="1" customWidth="1"/>
    <col min="39" max="39" width="11" bestFit="1" customWidth="1"/>
    <col min="40" max="40" width="12.6640625" bestFit="1" customWidth="1"/>
    <col min="41" max="41" width="21" bestFit="1" customWidth="1"/>
    <col min="42" max="42" width="27" bestFit="1" customWidth="1"/>
    <col min="43" max="43" width="12.5" bestFit="1" customWidth="1"/>
    <col min="44" max="44" width="18" bestFit="1" customWidth="1"/>
    <col min="45" max="45" width="35" bestFit="1" customWidth="1"/>
    <col min="46" max="46" width="16.5" bestFit="1" customWidth="1"/>
    <col min="47" max="47" width="38.83203125" bestFit="1" customWidth="1"/>
  </cols>
  <sheetData>
    <row r="1" spans="1:47">
      <c r="A1" s="6" t="s">
        <v>0</v>
      </c>
      <c r="B1" s="6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 t="s">
        <v>3</v>
      </c>
      <c r="S1" s="6" t="s">
        <v>4</v>
      </c>
      <c r="T1" s="6"/>
      <c r="U1" s="6"/>
      <c r="V1" s="6"/>
      <c r="W1" s="6"/>
      <c r="X1" s="6"/>
      <c r="Y1" s="6"/>
      <c r="Z1" s="6" t="s">
        <v>5</v>
      </c>
      <c r="AA1" s="6"/>
      <c r="AB1" s="6" t="s">
        <v>6</v>
      </c>
      <c r="AC1" s="6"/>
      <c r="AD1" s="6" t="s">
        <v>7</v>
      </c>
      <c r="AE1" s="6" t="s">
        <v>1</v>
      </c>
      <c r="AF1" s="6"/>
      <c r="AG1" s="6"/>
      <c r="AH1" s="6"/>
      <c r="AI1" s="6"/>
      <c r="AJ1" s="6" t="s">
        <v>1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s="1" customFormat="1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7" t="s">
        <v>21</v>
      </c>
      <c r="O2" s="7" t="s">
        <v>22</v>
      </c>
      <c r="P2" s="7" t="s">
        <v>23</v>
      </c>
      <c r="Q2" s="7" t="s">
        <v>24</v>
      </c>
      <c r="R2" s="7" t="s">
        <v>25</v>
      </c>
      <c r="S2" s="7" t="s">
        <v>26</v>
      </c>
      <c r="T2" s="7" t="s">
        <v>27</v>
      </c>
      <c r="U2" s="7" t="s">
        <v>28</v>
      </c>
      <c r="V2" s="7" t="s">
        <v>29</v>
      </c>
      <c r="W2" s="7" t="s">
        <v>30</v>
      </c>
      <c r="X2" s="7" t="s">
        <v>31</v>
      </c>
      <c r="Y2" s="7" t="s">
        <v>32</v>
      </c>
      <c r="Z2" s="7" t="s">
        <v>33</v>
      </c>
      <c r="AA2" s="7" t="s">
        <v>34</v>
      </c>
      <c r="AB2" s="7" t="s">
        <v>35</v>
      </c>
      <c r="AC2" s="7" t="s">
        <v>36</v>
      </c>
      <c r="AD2" s="7" t="s">
        <v>37</v>
      </c>
      <c r="AE2" s="7" t="s">
        <v>38</v>
      </c>
      <c r="AF2" s="7" t="s">
        <v>39</v>
      </c>
      <c r="AG2" s="7" t="s">
        <v>40</v>
      </c>
      <c r="AH2" s="7" t="s">
        <v>41</v>
      </c>
      <c r="AI2" s="7" t="s">
        <v>42</v>
      </c>
      <c r="AJ2" s="7" t="s">
        <v>43</v>
      </c>
      <c r="AK2" s="7" t="s">
        <v>44</v>
      </c>
      <c r="AL2" s="7" t="s">
        <v>45</v>
      </c>
      <c r="AM2" s="7" t="s">
        <v>46</v>
      </c>
      <c r="AN2" s="7" t="s">
        <v>47</v>
      </c>
      <c r="AO2" s="7" t="s">
        <v>48</v>
      </c>
      <c r="AP2" s="7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7" t="s">
        <v>54</v>
      </c>
    </row>
    <row r="3" spans="1:47">
      <c r="A3" t="s">
        <v>166</v>
      </c>
      <c r="B3">
        <v>20220907</v>
      </c>
      <c r="D3" t="s">
        <v>157</v>
      </c>
      <c r="E3" t="s">
        <v>167</v>
      </c>
      <c r="F3" t="s">
        <v>55</v>
      </c>
      <c r="G3" t="s">
        <v>168</v>
      </c>
      <c r="H3" t="s">
        <v>158</v>
      </c>
      <c r="I3" t="s">
        <v>165</v>
      </c>
      <c r="J3">
        <v>700</v>
      </c>
      <c r="K3" s="6" t="s">
        <v>145</v>
      </c>
      <c r="L3" s="6">
        <v>76302125</v>
      </c>
      <c r="M3" t="s">
        <v>146</v>
      </c>
      <c r="O3" t="s">
        <v>58</v>
      </c>
      <c r="Q3" t="s">
        <v>169</v>
      </c>
      <c r="R3" t="s">
        <v>170</v>
      </c>
      <c r="T3" t="s">
        <v>58</v>
      </c>
      <c r="U3">
        <v>18</v>
      </c>
      <c r="V3" t="s">
        <v>149</v>
      </c>
      <c r="W3">
        <v>15</v>
      </c>
      <c r="X3">
        <v>20220919</v>
      </c>
      <c r="Y3">
        <v>8.64</v>
      </c>
      <c r="Z3" s="9">
        <f t="shared" ref="Z3:Z10" si="0">Y3*W3</f>
        <v>129.60000000000002</v>
      </c>
      <c r="AA3">
        <v>191</v>
      </c>
      <c r="AB3" s="8">
        <f t="shared" ref="AB3:AB9" si="1">(Y3/(660*AA3))*(1000000)</f>
        <v>68.538791051880054</v>
      </c>
      <c r="AC3">
        <v>193</v>
      </c>
      <c r="AD3" s="8">
        <f t="shared" ref="AD3:AD9" si="2">(Y3/(660*AC3))*(1000000)</f>
        <v>67.828544512482353</v>
      </c>
      <c r="AE3">
        <v>20220926</v>
      </c>
      <c r="AF3" t="s">
        <v>59</v>
      </c>
      <c r="AG3" s="10">
        <v>60000000</v>
      </c>
      <c r="AH3" t="s">
        <v>60</v>
      </c>
      <c r="AI3">
        <v>150</v>
      </c>
      <c r="AJ3">
        <v>20221003</v>
      </c>
      <c r="AK3" t="s">
        <v>171</v>
      </c>
      <c r="AL3">
        <v>3</v>
      </c>
      <c r="AM3" s="13">
        <v>193438537</v>
      </c>
      <c r="AN3">
        <v>6.19</v>
      </c>
      <c r="AO3">
        <v>100</v>
      </c>
      <c r="AP3" t="s">
        <v>147</v>
      </c>
      <c r="AQ3" s="13">
        <v>58559</v>
      </c>
      <c r="AR3">
        <v>100</v>
      </c>
      <c r="AS3">
        <v>87.81</v>
      </c>
      <c r="AT3">
        <v>34.65</v>
      </c>
    </row>
    <row r="4" spans="1:47">
      <c r="A4" t="s">
        <v>172</v>
      </c>
      <c r="B4">
        <v>20220907</v>
      </c>
      <c r="D4" t="s">
        <v>157</v>
      </c>
      <c r="E4" t="s">
        <v>167</v>
      </c>
      <c r="F4" t="s">
        <v>55</v>
      </c>
      <c r="G4" t="s">
        <v>168</v>
      </c>
      <c r="H4" t="s">
        <v>158</v>
      </c>
      <c r="I4" t="s">
        <v>164</v>
      </c>
      <c r="J4">
        <v>700</v>
      </c>
      <c r="K4" s="6" t="s">
        <v>145</v>
      </c>
      <c r="L4" s="6">
        <v>76302125</v>
      </c>
      <c r="M4" t="s">
        <v>146</v>
      </c>
      <c r="O4" t="s">
        <v>58</v>
      </c>
      <c r="Q4" t="s">
        <v>173</v>
      </c>
      <c r="R4" t="s">
        <v>174</v>
      </c>
      <c r="T4" t="s">
        <v>58</v>
      </c>
      <c r="U4">
        <v>18</v>
      </c>
      <c r="V4" t="s">
        <v>149</v>
      </c>
      <c r="W4">
        <v>15</v>
      </c>
      <c r="X4">
        <v>20220919</v>
      </c>
      <c r="Y4">
        <v>9.92</v>
      </c>
      <c r="Z4" s="9">
        <f t="shared" si="0"/>
        <v>148.80000000000001</v>
      </c>
      <c r="AA4">
        <v>191</v>
      </c>
      <c r="AB4" s="8">
        <f t="shared" si="1"/>
        <v>78.69268602252896</v>
      </c>
      <c r="AC4">
        <v>194</v>
      </c>
      <c r="AD4" s="8">
        <f t="shared" si="2"/>
        <v>77.475788815995003</v>
      </c>
      <c r="AE4">
        <v>20220926</v>
      </c>
      <c r="AF4" t="s">
        <v>59</v>
      </c>
      <c r="AG4" s="10">
        <v>60000000</v>
      </c>
      <c r="AH4" t="s">
        <v>60</v>
      </c>
      <c r="AI4">
        <v>150</v>
      </c>
      <c r="AJ4">
        <v>20221003</v>
      </c>
      <c r="AK4" t="s">
        <v>171</v>
      </c>
      <c r="AL4">
        <v>3</v>
      </c>
      <c r="AM4" s="13">
        <v>199351766</v>
      </c>
      <c r="AN4">
        <v>6.38</v>
      </c>
      <c r="AO4">
        <v>100</v>
      </c>
      <c r="AP4" t="s">
        <v>147</v>
      </c>
      <c r="AQ4" s="13">
        <v>60063</v>
      </c>
      <c r="AR4">
        <v>100</v>
      </c>
      <c r="AS4">
        <v>87.77</v>
      </c>
      <c r="AT4">
        <v>34.64</v>
      </c>
    </row>
    <row r="5" spans="1:47">
      <c r="A5" t="s">
        <v>175</v>
      </c>
      <c r="B5">
        <v>20220907</v>
      </c>
      <c r="D5" t="s">
        <v>157</v>
      </c>
      <c r="F5" t="s">
        <v>55</v>
      </c>
      <c r="H5" t="s">
        <v>156</v>
      </c>
      <c r="T5" t="s">
        <v>58</v>
      </c>
      <c r="Z5" s="9">
        <f t="shared" si="0"/>
        <v>0</v>
      </c>
      <c r="AB5" s="8"/>
      <c r="AD5" s="8">
        <v>10</v>
      </c>
      <c r="AE5">
        <v>20220926</v>
      </c>
      <c r="AF5" t="s">
        <v>59</v>
      </c>
      <c r="AG5" s="10">
        <v>120000000</v>
      </c>
      <c r="AH5" t="s">
        <v>60</v>
      </c>
      <c r="AI5">
        <v>150</v>
      </c>
      <c r="AJ5">
        <v>20221003</v>
      </c>
      <c r="AK5" t="s">
        <v>171</v>
      </c>
      <c r="AL5">
        <v>3</v>
      </c>
    </row>
    <row r="6" spans="1:47">
      <c r="A6" t="s">
        <v>176</v>
      </c>
      <c r="B6">
        <v>20220919</v>
      </c>
      <c r="D6" t="s">
        <v>157</v>
      </c>
      <c r="E6" t="s">
        <v>167</v>
      </c>
      <c r="F6" t="s">
        <v>55</v>
      </c>
      <c r="G6" t="s">
        <v>177</v>
      </c>
      <c r="H6" t="s">
        <v>148</v>
      </c>
      <c r="I6" t="s">
        <v>165</v>
      </c>
      <c r="J6">
        <v>700</v>
      </c>
      <c r="K6" s="7" t="s">
        <v>118</v>
      </c>
      <c r="L6">
        <v>124377</v>
      </c>
      <c r="M6" t="s">
        <v>153</v>
      </c>
      <c r="N6">
        <v>260</v>
      </c>
      <c r="O6" t="s">
        <v>58</v>
      </c>
      <c r="P6" t="s">
        <v>95</v>
      </c>
      <c r="Q6" t="s">
        <v>108</v>
      </c>
      <c r="R6" t="str">
        <f>VLOOKUP(Q6,Adapters!A$3:C$99,3,FALSE)</f>
        <v>ATTCAGAA</v>
      </c>
      <c r="S6" t="str">
        <f>VLOOKUP(Q6,Adapters!A$3:C$99,2,FALSE)</f>
        <v>AGGCGAAG</v>
      </c>
      <c r="T6" t="s">
        <v>58</v>
      </c>
      <c r="U6" t="s">
        <v>178</v>
      </c>
      <c r="V6">
        <v>0.8</v>
      </c>
      <c r="W6">
        <v>15</v>
      </c>
      <c r="X6">
        <v>20220926</v>
      </c>
      <c r="Y6">
        <v>63</v>
      </c>
      <c r="Z6" s="9">
        <f t="shared" si="0"/>
        <v>945</v>
      </c>
      <c r="AA6">
        <v>409</v>
      </c>
      <c r="AB6" s="8">
        <f t="shared" si="1"/>
        <v>233.38519671038009</v>
      </c>
      <c r="AC6">
        <v>510</v>
      </c>
      <c r="AD6" s="8">
        <f t="shared" si="2"/>
        <v>187.16577540106951</v>
      </c>
      <c r="AE6">
        <v>20220926</v>
      </c>
      <c r="AF6" t="s">
        <v>59</v>
      </c>
      <c r="AG6" s="10">
        <v>40000000</v>
      </c>
      <c r="AH6" t="s">
        <v>60</v>
      </c>
      <c r="AI6">
        <v>150</v>
      </c>
      <c r="AJ6">
        <v>20221003</v>
      </c>
      <c r="AK6" t="s">
        <v>171</v>
      </c>
      <c r="AL6">
        <v>3</v>
      </c>
      <c r="AM6" s="13">
        <v>45329144</v>
      </c>
      <c r="AN6">
        <v>1.45</v>
      </c>
      <c r="AO6">
        <v>91.13</v>
      </c>
      <c r="AP6">
        <v>8.8699999999999992</v>
      </c>
      <c r="AQ6" s="13">
        <v>13667</v>
      </c>
      <c r="AR6">
        <v>100</v>
      </c>
      <c r="AS6">
        <v>90.82</v>
      </c>
      <c r="AT6">
        <v>35.369999999999997</v>
      </c>
    </row>
    <row r="7" spans="1:47">
      <c r="A7" t="s">
        <v>179</v>
      </c>
      <c r="B7">
        <v>20220919</v>
      </c>
      <c r="D7" t="s">
        <v>157</v>
      </c>
      <c r="F7" t="s">
        <v>55</v>
      </c>
      <c r="G7" t="s">
        <v>180</v>
      </c>
      <c r="H7" t="s">
        <v>148</v>
      </c>
      <c r="I7" t="s">
        <v>165</v>
      </c>
      <c r="J7">
        <v>700</v>
      </c>
      <c r="K7" s="7" t="s">
        <v>118</v>
      </c>
      <c r="L7">
        <v>124377</v>
      </c>
      <c r="M7" t="s">
        <v>153</v>
      </c>
      <c r="N7">
        <v>252</v>
      </c>
      <c r="O7" t="s">
        <v>58</v>
      </c>
      <c r="P7" t="s">
        <v>98</v>
      </c>
      <c r="Q7" t="s">
        <v>109</v>
      </c>
      <c r="R7" t="str">
        <f>VLOOKUP(Q7,Adapters!A$3:C$99,3,FALSE)</f>
        <v>ATTCAGAA</v>
      </c>
      <c r="S7" t="str">
        <f>VLOOKUP(Q7,Adapters!A$3:C$99,2,FALSE)</f>
        <v>TAATCTTA</v>
      </c>
      <c r="T7" t="s">
        <v>58</v>
      </c>
      <c r="U7" t="s">
        <v>178</v>
      </c>
      <c r="V7">
        <v>0.8</v>
      </c>
      <c r="W7">
        <v>15</v>
      </c>
      <c r="X7">
        <v>20220926</v>
      </c>
      <c r="Y7">
        <v>53.4</v>
      </c>
      <c r="Z7" s="9">
        <f t="shared" si="0"/>
        <v>801</v>
      </c>
      <c r="AA7">
        <v>399</v>
      </c>
      <c r="AB7" s="8">
        <f t="shared" si="1"/>
        <v>202.77967646388697</v>
      </c>
      <c r="AC7">
        <v>456</v>
      </c>
      <c r="AD7" s="8">
        <f t="shared" si="2"/>
        <v>177.4322169059011</v>
      </c>
      <c r="AE7">
        <v>20220926</v>
      </c>
      <c r="AF7" t="s">
        <v>59</v>
      </c>
      <c r="AG7" s="10">
        <v>40000000</v>
      </c>
      <c r="AH7" t="s">
        <v>60</v>
      </c>
      <c r="AI7">
        <v>150</v>
      </c>
      <c r="AJ7">
        <v>20221003</v>
      </c>
      <c r="AK7" t="s">
        <v>171</v>
      </c>
      <c r="AL7">
        <v>3</v>
      </c>
      <c r="AM7" s="13">
        <v>56125124</v>
      </c>
      <c r="AN7">
        <v>1.8</v>
      </c>
      <c r="AO7">
        <v>94.91</v>
      </c>
      <c r="AP7">
        <v>5.09</v>
      </c>
      <c r="AQ7" s="13">
        <v>16760</v>
      </c>
      <c r="AR7">
        <v>100</v>
      </c>
      <c r="AS7">
        <v>90.8</v>
      </c>
      <c r="AT7">
        <v>35.369999999999997</v>
      </c>
    </row>
    <row r="8" spans="1:47">
      <c r="A8" t="s">
        <v>181</v>
      </c>
      <c r="B8">
        <v>20220919</v>
      </c>
      <c r="D8" t="s">
        <v>157</v>
      </c>
      <c r="E8" t="s">
        <v>167</v>
      </c>
      <c r="F8" t="s">
        <v>55</v>
      </c>
      <c r="G8" t="s">
        <v>177</v>
      </c>
      <c r="H8" t="s">
        <v>148</v>
      </c>
      <c r="I8" t="s">
        <v>164</v>
      </c>
      <c r="J8">
        <v>700</v>
      </c>
      <c r="K8" s="7" t="s">
        <v>118</v>
      </c>
      <c r="L8">
        <v>124377</v>
      </c>
      <c r="M8" t="s">
        <v>153</v>
      </c>
      <c r="N8">
        <v>174</v>
      </c>
      <c r="O8" t="s">
        <v>58</v>
      </c>
      <c r="P8" t="s">
        <v>102</v>
      </c>
      <c r="Q8" t="s">
        <v>114</v>
      </c>
      <c r="R8" t="str">
        <f>VLOOKUP(Q8,Adapters!A$3:C$99,3,FALSE)</f>
        <v>ATTCAGAA</v>
      </c>
      <c r="S8" t="str">
        <f>VLOOKUP(Q8,Adapters!A$3:C$99,2,FALSE)</f>
        <v>CAGGACGT</v>
      </c>
      <c r="T8" t="s">
        <v>58</v>
      </c>
      <c r="U8" t="s">
        <v>178</v>
      </c>
      <c r="V8">
        <v>0.8</v>
      </c>
      <c r="W8">
        <v>15</v>
      </c>
      <c r="X8">
        <v>20220926</v>
      </c>
      <c r="Y8">
        <v>40.6</v>
      </c>
      <c r="Z8" s="9">
        <f t="shared" si="0"/>
        <v>609</v>
      </c>
      <c r="AA8">
        <v>476</v>
      </c>
      <c r="AB8" s="8">
        <f t="shared" si="1"/>
        <v>129.23351158645278</v>
      </c>
      <c r="AC8">
        <v>527</v>
      </c>
      <c r="AD8" s="8">
        <f t="shared" si="2"/>
        <v>116.72704272324766</v>
      </c>
      <c r="AE8">
        <v>20220926</v>
      </c>
      <c r="AF8" t="s">
        <v>59</v>
      </c>
      <c r="AG8" s="10">
        <v>40000000</v>
      </c>
      <c r="AH8" t="s">
        <v>60</v>
      </c>
      <c r="AI8">
        <v>150</v>
      </c>
      <c r="AJ8">
        <v>20221003</v>
      </c>
      <c r="AK8" t="s">
        <v>171</v>
      </c>
      <c r="AL8">
        <v>3</v>
      </c>
      <c r="AM8" s="12">
        <v>44955003</v>
      </c>
      <c r="AN8" s="11">
        <v>1.44</v>
      </c>
      <c r="AO8" s="11">
        <v>86.55</v>
      </c>
      <c r="AP8" s="11">
        <v>13.45</v>
      </c>
      <c r="AQ8" s="12">
        <v>13900</v>
      </c>
      <c r="AR8" s="11">
        <v>100</v>
      </c>
      <c r="AS8" s="11">
        <v>90.83</v>
      </c>
      <c r="AT8" s="11">
        <v>35.380000000000003</v>
      </c>
    </row>
    <row r="9" spans="1:47">
      <c r="A9" t="s">
        <v>182</v>
      </c>
      <c r="B9">
        <v>20220919</v>
      </c>
      <c r="D9" t="s">
        <v>157</v>
      </c>
      <c r="F9" t="s">
        <v>55</v>
      </c>
      <c r="G9" t="s">
        <v>180</v>
      </c>
      <c r="H9" t="s">
        <v>148</v>
      </c>
      <c r="I9" t="s">
        <v>164</v>
      </c>
      <c r="J9">
        <v>700</v>
      </c>
      <c r="K9" s="7" t="s">
        <v>118</v>
      </c>
      <c r="L9">
        <v>124377</v>
      </c>
      <c r="M9" t="s">
        <v>153</v>
      </c>
      <c r="N9">
        <v>116</v>
      </c>
      <c r="O9" t="s">
        <v>58</v>
      </c>
      <c r="P9" t="s">
        <v>101</v>
      </c>
      <c r="Q9" t="s">
        <v>115</v>
      </c>
      <c r="R9" t="str">
        <f>VLOOKUP(Q9,Adapters!A$3:C$99,3,FALSE)</f>
        <v>ATTCAGAA</v>
      </c>
      <c r="S9" t="str">
        <f>VLOOKUP(Q9,Adapters!A$3:C$99,2,FALSE)</f>
        <v>GTACTGAC</v>
      </c>
      <c r="T9" t="s">
        <v>58</v>
      </c>
      <c r="U9" t="s">
        <v>178</v>
      </c>
      <c r="V9">
        <v>0.8</v>
      </c>
      <c r="W9">
        <v>15</v>
      </c>
      <c r="X9">
        <v>20220926</v>
      </c>
      <c r="Y9">
        <v>92.4</v>
      </c>
      <c r="Z9" s="9">
        <f t="shared" si="0"/>
        <v>1386</v>
      </c>
      <c r="AA9">
        <v>487</v>
      </c>
      <c r="AB9" s="8">
        <f t="shared" si="1"/>
        <v>287.47433264887064</v>
      </c>
      <c r="AC9">
        <v>521</v>
      </c>
      <c r="AD9" s="8">
        <f t="shared" si="2"/>
        <v>268.71401151631477</v>
      </c>
      <c r="AE9">
        <v>20220926</v>
      </c>
      <c r="AF9" t="s">
        <v>59</v>
      </c>
      <c r="AG9" s="10">
        <v>40000000</v>
      </c>
      <c r="AH9" t="s">
        <v>60</v>
      </c>
      <c r="AI9">
        <v>150</v>
      </c>
      <c r="AJ9">
        <v>20221003</v>
      </c>
      <c r="AK9" t="s">
        <v>171</v>
      </c>
      <c r="AL9">
        <v>3</v>
      </c>
      <c r="AM9" s="12">
        <v>40636278</v>
      </c>
      <c r="AN9" s="11">
        <v>1.3</v>
      </c>
      <c r="AO9" s="11">
        <v>91.37</v>
      </c>
      <c r="AP9" s="11">
        <v>8.6300000000000008</v>
      </c>
      <c r="AQ9" s="12">
        <v>12161</v>
      </c>
      <c r="AR9" s="11">
        <v>100</v>
      </c>
      <c r="AS9" s="11">
        <v>90.83</v>
      </c>
      <c r="AT9" s="11">
        <v>35.380000000000003</v>
      </c>
    </row>
    <row r="10" spans="1:47">
      <c r="A10" t="s">
        <v>183</v>
      </c>
      <c r="B10">
        <v>20220919</v>
      </c>
      <c r="D10" t="s">
        <v>157</v>
      </c>
      <c r="F10" t="s">
        <v>55</v>
      </c>
      <c r="H10" t="s">
        <v>156</v>
      </c>
      <c r="T10" t="s">
        <v>58</v>
      </c>
      <c r="Z10" s="9">
        <f t="shared" si="0"/>
        <v>0</v>
      </c>
      <c r="AB10" s="8"/>
      <c r="AD10" s="8">
        <v>20</v>
      </c>
      <c r="AE10">
        <v>20220926</v>
      </c>
      <c r="AF10" t="s">
        <v>59</v>
      </c>
      <c r="AG10" s="10">
        <v>160000000</v>
      </c>
      <c r="AH10" t="s">
        <v>60</v>
      </c>
      <c r="AI10">
        <v>150</v>
      </c>
      <c r="AJ10">
        <v>20221003</v>
      </c>
      <c r="AK10" t="s">
        <v>171</v>
      </c>
      <c r="AL10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E476-29AB-4345-9871-0A49A430BBF6}">
  <dimension ref="A1:N99"/>
  <sheetViews>
    <sheetView topLeftCell="A25" zoomScale="140" zoomScaleNormal="140" workbookViewId="0">
      <selection activeCell="A101" sqref="A101"/>
    </sheetView>
  </sheetViews>
  <sheetFormatPr baseColWidth="10" defaultColWidth="11" defaultRowHeight="16"/>
  <cols>
    <col min="1" max="1" width="24.33203125" bestFit="1" customWidth="1"/>
    <col min="2" max="2" width="20.33203125" customWidth="1"/>
    <col min="3" max="3" width="20.6640625" customWidth="1"/>
    <col min="4" max="4" width="17.6640625" customWidth="1"/>
    <col min="5" max="5" width="20" bestFit="1" customWidth="1"/>
    <col min="6" max="6" width="13.5" bestFit="1" customWidth="1"/>
    <col min="7" max="7" width="20" customWidth="1"/>
    <col min="8" max="9" width="16.83203125" customWidth="1"/>
    <col min="10" max="10" width="20" bestFit="1" customWidth="1"/>
    <col min="12" max="12" width="23.1640625" customWidth="1"/>
  </cols>
  <sheetData>
    <row r="1" spans="1:14" ht="68">
      <c r="B1" s="4" t="s">
        <v>184</v>
      </c>
      <c r="C1" s="4" t="s">
        <v>184</v>
      </c>
      <c r="G1" s="4" t="s">
        <v>184</v>
      </c>
      <c r="L1" s="4" t="s">
        <v>184</v>
      </c>
    </row>
    <row r="2" spans="1:14" ht="51">
      <c r="B2" s="2" t="s">
        <v>185</v>
      </c>
      <c r="C2" s="2" t="s">
        <v>186</v>
      </c>
      <c r="D2" s="2"/>
      <c r="F2" t="s">
        <v>187</v>
      </c>
      <c r="G2" s="2" t="s">
        <v>188</v>
      </c>
      <c r="H2" s="2"/>
      <c r="I2" s="2"/>
      <c r="J2" s="2"/>
      <c r="K2" s="2" t="s">
        <v>187</v>
      </c>
      <c r="L2" s="2" t="s">
        <v>189</v>
      </c>
    </row>
    <row r="3" spans="1:14" s="1" customFormat="1">
      <c r="A3" s="1" t="s">
        <v>190</v>
      </c>
      <c r="B3" s="1" t="s">
        <v>191</v>
      </c>
      <c r="C3" s="1" t="s">
        <v>192</v>
      </c>
      <c r="E3" s="1" t="s">
        <v>193</v>
      </c>
      <c r="F3" s="3" t="s">
        <v>97</v>
      </c>
      <c r="G3" s="3" t="s">
        <v>97</v>
      </c>
      <c r="H3" s="1" t="e">
        <f>MATCH(G3,B$4:B$99,0)</f>
        <v>#N/A</v>
      </c>
      <c r="J3" s="1" t="s">
        <v>194</v>
      </c>
      <c r="K3" s="3" t="s">
        <v>195</v>
      </c>
      <c r="L3" s="3" t="s">
        <v>96</v>
      </c>
      <c r="M3" s="1" t="e">
        <f>MATCH(L3,C$4:C$15, 0)</f>
        <v>#N/A</v>
      </c>
    </row>
    <row r="4" spans="1:14">
      <c r="A4" t="s">
        <v>95</v>
      </c>
      <c r="B4" s="3" t="s">
        <v>196</v>
      </c>
      <c r="C4" s="3" t="s">
        <v>197</v>
      </c>
      <c r="E4" s="1" t="s">
        <v>198</v>
      </c>
      <c r="F4" s="3" t="s">
        <v>100</v>
      </c>
      <c r="G4" s="3" t="s">
        <v>100</v>
      </c>
      <c r="H4" s="1" t="e">
        <f t="shared" ref="H4:H12" si="0">MATCH(G4,B$4:B$99,0)</f>
        <v>#N/A</v>
      </c>
      <c r="I4" s="1"/>
      <c r="J4" s="1" t="s">
        <v>199</v>
      </c>
      <c r="K4" s="3" t="s">
        <v>200</v>
      </c>
      <c r="L4" s="3" t="s">
        <v>99</v>
      </c>
      <c r="M4" s="1" t="e">
        <f t="shared" ref="M4:M12" si="1">MATCH(L4,C$4:C$15, 0)</f>
        <v>#N/A</v>
      </c>
      <c r="N4" s="1"/>
    </row>
    <row r="5" spans="1:14">
      <c r="A5" t="s">
        <v>98</v>
      </c>
      <c r="B5" s="3" t="s">
        <v>196</v>
      </c>
      <c r="C5" s="3" t="s">
        <v>201</v>
      </c>
      <c r="E5" s="1" t="s">
        <v>202</v>
      </c>
      <c r="H5" s="1" t="e">
        <f t="shared" si="0"/>
        <v>#N/A</v>
      </c>
      <c r="I5" s="1"/>
      <c r="J5" s="1" t="s">
        <v>203</v>
      </c>
      <c r="K5" s="3" t="s">
        <v>204</v>
      </c>
      <c r="L5" s="3" t="s">
        <v>205</v>
      </c>
      <c r="M5" s="1" t="e">
        <f t="shared" si="1"/>
        <v>#N/A</v>
      </c>
    </row>
    <row r="6" spans="1:14">
      <c r="A6" t="s">
        <v>102</v>
      </c>
      <c r="B6" s="3" t="s">
        <v>196</v>
      </c>
      <c r="C6" s="3" t="s">
        <v>206</v>
      </c>
      <c r="E6" s="1" t="s">
        <v>207</v>
      </c>
      <c r="H6" s="1" t="e">
        <f t="shared" si="0"/>
        <v>#N/A</v>
      </c>
      <c r="I6" s="1"/>
      <c r="J6" s="1" t="s">
        <v>208</v>
      </c>
      <c r="K6" s="3" t="s">
        <v>209</v>
      </c>
      <c r="L6" s="3" t="s">
        <v>210</v>
      </c>
      <c r="M6" s="1" t="e">
        <f t="shared" si="1"/>
        <v>#N/A</v>
      </c>
    </row>
    <row r="7" spans="1:14">
      <c r="A7" t="s">
        <v>101</v>
      </c>
      <c r="B7" s="3" t="s">
        <v>196</v>
      </c>
      <c r="C7" s="3" t="s">
        <v>211</v>
      </c>
      <c r="E7" s="1" t="s">
        <v>212</v>
      </c>
      <c r="H7" s="1" t="e">
        <f t="shared" si="0"/>
        <v>#N/A</v>
      </c>
      <c r="I7" s="1"/>
      <c r="J7" s="1" t="s">
        <v>213</v>
      </c>
      <c r="K7" s="3"/>
      <c r="M7" s="1" t="e">
        <f t="shared" si="1"/>
        <v>#N/A</v>
      </c>
    </row>
    <row r="8" spans="1:14">
      <c r="A8" t="s">
        <v>83</v>
      </c>
      <c r="B8" s="3" t="s">
        <v>196</v>
      </c>
      <c r="C8" s="3" t="s">
        <v>214</v>
      </c>
      <c r="E8" s="1" t="s">
        <v>215</v>
      </c>
      <c r="H8" s="1" t="e">
        <f t="shared" si="0"/>
        <v>#N/A</v>
      </c>
      <c r="I8" s="1"/>
      <c r="J8" s="1" t="s">
        <v>216</v>
      </c>
      <c r="K8" s="3"/>
      <c r="L8" s="3"/>
      <c r="M8" s="1" t="e">
        <f t="shared" si="1"/>
        <v>#N/A</v>
      </c>
    </row>
    <row r="9" spans="1:14">
      <c r="A9" t="s">
        <v>87</v>
      </c>
      <c r="B9" s="3" t="s">
        <v>196</v>
      </c>
      <c r="C9" s="3" t="s">
        <v>217</v>
      </c>
      <c r="E9" s="1" t="s">
        <v>218</v>
      </c>
      <c r="H9" s="1" t="e">
        <f t="shared" si="0"/>
        <v>#N/A</v>
      </c>
      <c r="I9" s="1"/>
      <c r="J9" s="1" t="s">
        <v>219</v>
      </c>
      <c r="K9" s="3"/>
      <c r="L9" s="3"/>
      <c r="M9" s="1" t="e">
        <f t="shared" si="1"/>
        <v>#N/A</v>
      </c>
    </row>
    <row r="10" spans="1:14">
      <c r="A10" t="s">
        <v>57</v>
      </c>
      <c r="B10" s="3" t="s">
        <v>196</v>
      </c>
      <c r="C10" s="3" t="s">
        <v>220</v>
      </c>
      <c r="E10" s="1" t="s">
        <v>221</v>
      </c>
      <c r="H10" s="1" t="e">
        <f t="shared" si="0"/>
        <v>#N/A</v>
      </c>
      <c r="I10" s="1"/>
      <c r="J10" s="1" t="s">
        <v>222</v>
      </c>
      <c r="K10" s="3"/>
      <c r="L10" s="3"/>
      <c r="M10" s="1" t="e">
        <f t="shared" si="1"/>
        <v>#N/A</v>
      </c>
    </row>
    <row r="11" spans="1:14">
      <c r="A11" t="s">
        <v>72</v>
      </c>
      <c r="B11" s="3" t="s">
        <v>196</v>
      </c>
      <c r="C11" s="3" t="s">
        <v>223</v>
      </c>
      <c r="E11" s="1" t="s">
        <v>224</v>
      </c>
      <c r="H11" s="1" t="e">
        <f t="shared" si="0"/>
        <v>#N/A</v>
      </c>
      <c r="I11" s="1"/>
      <c r="J11" s="1" t="s">
        <v>225</v>
      </c>
      <c r="M11" s="1" t="e">
        <f t="shared" si="1"/>
        <v>#N/A</v>
      </c>
    </row>
    <row r="12" spans="1:14">
      <c r="A12" t="s">
        <v>128</v>
      </c>
      <c r="B12" s="3" t="s">
        <v>196</v>
      </c>
      <c r="C12" s="3" t="s">
        <v>226</v>
      </c>
      <c r="E12" s="1" t="s">
        <v>227</v>
      </c>
      <c r="H12" s="1" t="e">
        <f t="shared" si="0"/>
        <v>#N/A</v>
      </c>
      <c r="I12" s="1"/>
      <c r="J12" s="1" t="s">
        <v>228</v>
      </c>
      <c r="M12" s="1" t="e">
        <f t="shared" si="1"/>
        <v>#N/A</v>
      </c>
    </row>
    <row r="13" spans="1:14">
      <c r="A13" t="s">
        <v>139</v>
      </c>
      <c r="B13" s="3" t="s">
        <v>196</v>
      </c>
      <c r="C13" s="3" t="s">
        <v>229</v>
      </c>
    </row>
    <row r="14" spans="1:14">
      <c r="A14" t="s">
        <v>135</v>
      </c>
      <c r="B14" s="3" t="s">
        <v>196</v>
      </c>
      <c r="C14" s="3" t="s">
        <v>230</v>
      </c>
    </row>
    <row r="15" spans="1:14">
      <c r="A15" t="s">
        <v>231</v>
      </c>
      <c r="B15" s="3" t="s">
        <v>196</v>
      </c>
      <c r="C15" s="3" t="s">
        <v>232</v>
      </c>
    </row>
    <row r="16" spans="1:14">
      <c r="A16" t="s">
        <v>119</v>
      </c>
      <c r="B16" s="5" t="s">
        <v>233</v>
      </c>
      <c r="C16" s="3" t="s">
        <v>197</v>
      </c>
    </row>
    <row r="17" spans="1:3">
      <c r="A17" t="s">
        <v>56</v>
      </c>
      <c r="B17" s="5" t="s">
        <v>233</v>
      </c>
      <c r="C17" s="3" t="s">
        <v>201</v>
      </c>
    </row>
    <row r="18" spans="1:3">
      <c r="A18" t="s">
        <v>71</v>
      </c>
      <c r="B18" s="5" t="s">
        <v>233</v>
      </c>
      <c r="C18" s="3" t="s">
        <v>206</v>
      </c>
    </row>
    <row r="19" spans="1:3">
      <c r="A19" t="s">
        <v>103</v>
      </c>
      <c r="B19" s="5" t="s">
        <v>233</v>
      </c>
      <c r="C19" s="3" t="s">
        <v>211</v>
      </c>
    </row>
    <row r="20" spans="1:3">
      <c r="A20" t="s">
        <v>84</v>
      </c>
      <c r="B20" s="5" t="s">
        <v>233</v>
      </c>
      <c r="C20" s="3" t="s">
        <v>214</v>
      </c>
    </row>
    <row r="21" spans="1:3">
      <c r="A21" t="s">
        <v>88</v>
      </c>
      <c r="B21" s="5" t="s">
        <v>233</v>
      </c>
      <c r="C21" s="3" t="s">
        <v>217</v>
      </c>
    </row>
    <row r="22" spans="1:3">
      <c r="A22" t="s">
        <v>62</v>
      </c>
      <c r="B22" s="5" t="s">
        <v>233</v>
      </c>
      <c r="C22" s="3" t="s">
        <v>220</v>
      </c>
    </row>
    <row r="23" spans="1:3">
      <c r="A23" t="s">
        <v>74</v>
      </c>
      <c r="B23" s="5" t="s">
        <v>233</v>
      </c>
      <c r="C23" s="3" t="s">
        <v>223</v>
      </c>
    </row>
    <row r="24" spans="1:3">
      <c r="A24" t="s">
        <v>129</v>
      </c>
      <c r="B24" s="5" t="s">
        <v>233</v>
      </c>
      <c r="C24" s="3" t="s">
        <v>226</v>
      </c>
    </row>
    <row r="25" spans="1:3">
      <c r="A25" t="s">
        <v>140</v>
      </c>
      <c r="B25" s="5" t="s">
        <v>233</v>
      </c>
      <c r="C25" s="3" t="s">
        <v>229</v>
      </c>
    </row>
    <row r="26" spans="1:3">
      <c r="A26" t="s">
        <v>136</v>
      </c>
      <c r="B26" s="5" t="s">
        <v>233</v>
      </c>
      <c r="C26" s="3" t="s">
        <v>230</v>
      </c>
    </row>
    <row r="27" spans="1:3">
      <c r="A27" t="s">
        <v>234</v>
      </c>
      <c r="B27" s="5" t="s">
        <v>233</v>
      </c>
      <c r="C27" s="3" t="s">
        <v>232</v>
      </c>
    </row>
    <row r="28" spans="1:3">
      <c r="A28" t="s">
        <v>120</v>
      </c>
      <c r="B28" s="3" t="s">
        <v>235</v>
      </c>
      <c r="C28" s="3" t="s">
        <v>197</v>
      </c>
    </row>
    <row r="29" spans="1:3">
      <c r="A29" t="s">
        <v>61</v>
      </c>
      <c r="B29" s="3" t="s">
        <v>235</v>
      </c>
      <c r="C29" s="3" t="s">
        <v>201</v>
      </c>
    </row>
    <row r="30" spans="1:3">
      <c r="A30" t="s">
        <v>73</v>
      </c>
      <c r="B30" s="3" t="s">
        <v>235</v>
      </c>
      <c r="C30" s="3" t="s">
        <v>206</v>
      </c>
    </row>
    <row r="31" spans="1:3">
      <c r="A31" t="s">
        <v>104</v>
      </c>
      <c r="B31" s="3" t="s">
        <v>235</v>
      </c>
      <c r="C31" s="3" t="s">
        <v>211</v>
      </c>
    </row>
    <row r="32" spans="1:3">
      <c r="A32" t="s">
        <v>85</v>
      </c>
      <c r="B32" s="3" t="s">
        <v>235</v>
      </c>
      <c r="C32" s="3" t="s">
        <v>214</v>
      </c>
    </row>
    <row r="33" spans="1:3">
      <c r="A33" t="s">
        <v>89</v>
      </c>
      <c r="B33" s="3" t="s">
        <v>235</v>
      </c>
      <c r="C33" s="3" t="s">
        <v>217</v>
      </c>
    </row>
    <row r="34" spans="1:3">
      <c r="A34" t="s">
        <v>64</v>
      </c>
      <c r="B34" s="3" t="s">
        <v>235</v>
      </c>
      <c r="C34" s="3" t="s">
        <v>220</v>
      </c>
    </row>
    <row r="35" spans="1:3">
      <c r="A35" t="s">
        <v>76</v>
      </c>
      <c r="B35" s="3" t="s">
        <v>235</v>
      </c>
      <c r="C35" s="3" t="s">
        <v>223</v>
      </c>
    </row>
    <row r="36" spans="1:3">
      <c r="A36" t="s">
        <v>130</v>
      </c>
      <c r="B36" s="3" t="s">
        <v>235</v>
      </c>
      <c r="C36" s="3" t="s">
        <v>226</v>
      </c>
    </row>
    <row r="37" spans="1:3">
      <c r="A37" t="s">
        <v>141</v>
      </c>
      <c r="B37" s="3" t="s">
        <v>235</v>
      </c>
      <c r="C37" s="3" t="s">
        <v>229</v>
      </c>
    </row>
    <row r="38" spans="1:3">
      <c r="A38" t="s">
        <v>137</v>
      </c>
      <c r="B38" s="3" t="s">
        <v>235</v>
      </c>
      <c r="C38" s="3" t="s">
        <v>230</v>
      </c>
    </row>
    <row r="39" spans="1:3">
      <c r="A39" t="s">
        <v>159</v>
      </c>
      <c r="B39" s="3" t="s">
        <v>235</v>
      </c>
      <c r="C39" s="3" t="s">
        <v>232</v>
      </c>
    </row>
    <row r="40" spans="1:3">
      <c r="A40" t="s">
        <v>121</v>
      </c>
      <c r="B40" s="3" t="s">
        <v>236</v>
      </c>
      <c r="C40" s="3" t="s">
        <v>197</v>
      </c>
    </row>
    <row r="41" spans="1:3">
      <c r="A41" t="s">
        <v>63</v>
      </c>
      <c r="B41" s="3" t="s">
        <v>236</v>
      </c>
      <c r="C41" s="3" t="s">
        <v>201</v>
      </c>
    </row>
    <row r="42" spans="1:3">
      <c r="A42" t="s">
        <v>75</v>
      </c>
      <c r="B42" s="3" t="s">
        <v>236</v>
      </c>
      <c r="C42" s="3" t="s">
        <v>206</v>
      </c>
    </row>
    <row r="43" spans="1:3">
      <c r="A43" t="s">
        <v>105</v>
      </c>
      <c r="B43" s="3" t="s">
        <v>236</v>
      </c>
      <c r="C43" s="3" t="s">
        <v>211</v>
      </c>
    </row>
    <row r="44" spans="1:3">
      <c r="A44" t="s">
        <v>86</v>
      </c>
      <c r="B44" s="3" t="s">
        <v>236</v>
      </c>
      <c r="C44" s="3" t="s">
        <v>214</v>
      </c>
    </row>
    <row r="45" spans="1:3">
      <c r="A45" t="s">
        <v>90</v>
      </c>
      <c r="B45" s="3" t="s">
        <v>236</v>
      </c>
      <c r="C45" s="3" t="s">
        <v>217</v>
      </c>
    </row>
    <row r="46" spans="1:3">
      <c r="A46" t="s">
        <v>66</v>
      </c>
      <c r="B46" s="3" t="s">
        <v>236</v>
      </c>
      <c r="C46" s="3" t="s">
        <v>220</v>
      </c>
    </row>
    <row r="47" spans="1:3">
      <c r="A47" t="s">
        <v>78</v>
      </c>
      <c r="B47" s="3" t="s">
        <v>236</v>
      </c>
      <c r="C47" s="3" t="s">
        <v>223</v>
      </c>
    </row>
    <row r="48" spans="1:3">
      <c r="A48" t="s">
        <v>131</v>
      </c>
      <c r="B48" s="3" t="s">
        <v>236</v>
      </c>
      <c r="C48" s="3" t="s">
        <v>226</v>
      </c>
    </row>
    <row r="49" spans="1:3">
      <c r="A49" t="s">
        <v>142</v>
      </c>
      <c r="B49" s="3" t="s">
        <v>236</v>
      </c>
      <c r="C49" s="3" t="s">
        <v>229</v>
      </c>
    </row>
    <row r="50" spans="1:3">
      <c r="A50" t="s">
        <v>138</v>
      </c>
      <c r="B50" s="3" t="s">
        <v>236</v>
      </c>
      <c r="C50" s="3" t="s">
        <v>230</v>
      </c>
    </row>
    <row r="51" spans="1:3">
      <c r="A51" t="s">
        <v>160</v>
      </c>
      <c r="B51" s="3" t="s">
        <v>236</v>
      </c>
      <c r="C51" s="3" t="s">
        <v>232</v>
      </c>
    </row>
    <row r="52" spans="1:3">
      <c r="A52" t="s">
        <v>122</v>
      </c>
      <c r="B52" s="3" t="s">
        <v>237</v>
      </c>
      <c r="C52" s="3" t="s">
        <v>197</v>
      </c>
    </row>
    <row r="53" spans="1:3">
      <c r="A53" t="s">
        <v>65</v>
      </c>
      <c r="B53" s="3" t="s">
        <v>237</v>
      </c>
      <c r="C53" s="3" t="s">
        <v>201</v>
      </c>
    </row>
    <row r="54" spans="1:3">
      <c r="A54" t="s">
        <v>77</v>
      </c>
      <c r="B54" s="3" t="s">
        <v>237</v>
      </c>
      <c r="C54" s="3" t="s">
        <v>206</v>
      </c>
    </row>
    <row r="55" spans="1:3">
      <c r="A55" t="s">
        <v>106</v>
      </c>
      <c r="B55" s="3" t="s">
        <v>237</v>
      </c>
      <c r="C55" s="3" t="s">
        <v>211</v>
      </c>
    </row>
    <row r="56" spans="1:3" ht="17">
      <c r="A56" t="s">
        <v>108</v>
      </c>
      <c r="B56" s="3" t="s">
        <v>237</v>
      </c>
      <c r="C56" s="3" t="s">
        <v>214</v>
      </c>
    </row>
    <row r="57" spans="1:3" ht="17">
      <c r="A57" t="s">
        <v>91</v>
      </c>
      <c r="B57" s="3" t="s">
        <v>237</v>
      </c>
      <c r="C57" s="3" t="s">
        <v>217</v>
      </c>
    </row>
    <row r="58" spans="1:3" ht="17">
      <c r="A58" t="s">
        <v>68</v>
      </c>
      <c r="B58" s="3" t="s">
        <v>237</v>
      </c>
      <c r="C58" s="3" t="s">
        <v>220</v>
      </c>
    </row>
    <row r="59" spans="1:3" ht="17">
      <c r="A59" t="s">
        <v>80</v>
      </c>
      <c r="B59" s="3" t="s">
        <v>237</v>
      </c>
      <c r="C59" s="3" t="s">
        <v>223</v>
      </c>
    </row>
    <row r="60" spans="1:3" ht="17">
      <c r="A60" t="s">
        <v>132</v>
      </c>
      <c r="B60" s="3" t="s">
        <v>237</v>
      </c>
      <c r="C60" s="3" t="s">
        <v>226</v>
      </c>
    </row>
    <row r="61" spans="1:3" ht="17">
      <c r="A61" t="s">
        <v>143</v>
      </c>
      <c r="B61" s="3" t="s">
        <v>237</v>
      </c>
      <c r="C61" s="3" t="s">
        <v>229</v>
      </c>
    </row>
    <row r="62" spans="1:3" ht="17">
      <c r="A62" t="s">
        <v>238</v>
      </c>
      <c r="B62" s="3" t="s">
        <v>237</v>
      </c>
      <c r="C62" s="3" t="s">
        <v>230</v>
      </c>
    </row>
    <row r="63" spans="1:3" ht="17">
      <c r="A63" t="s">
        <v>161</v>
      </c>
      <c r="B63" s="3" t="s">
        <v>237</v>
      </c>
      <c r="C63" s="3" t="s">
        <v>232</v>
      </c>
    </row>
    <row r="64" spans="1:3" ht="17">
      <c r="A64" t="s">
        <v>123</v>
      </c>
      <c r="B64" s="5" t="s">
        <v>239</v>
      </c>
      <c r="C64" s="3" t="s">
        <v>197</v>
      </c>
    </row>
    <row r="65" spans="1:3" ht="17">
      <c r="A65" t="s">
        <v>67</v>
      </c>
      <c r="B65" s="5" t="s">
        <v>239</v>
      </c>
      <c r="C65" s="3" t="s">
        <v>201</v>
      </c>
    </row>
    <row r="66" spans="1:3" ht="17">
      <c r="A66" t="s">
        <v>79</v>
      </c>
      <c r="B66" s="5" t="s">
        <v>239</v>
      </c>
      <c r="C66" s="3" t="s">
        <v>206</v>
      </c>
    </row>
    <row r="67" spans="1:3" ht="17">
      <c r="A67" t="s">
        <v>107</v>
      </c>
      <c r="B67" s="5" t="s">
        <v>239</v>
      </c>
      <c r="C67" s="3" t="s">
        <v>211</v>
      </c>
    </row>
    <row r="68" spans="1:3" ht="17">
      <c r="A68" t="s">
        <v>109</v>
      </c>
      <c r="B68" s="5" t="s">
        <v>239</v>
      </c>
      <c r="C68" s="3" t="s">
        <v>214</v>
      </c>
    </row>
    <row r="69" spans="1:3" ht="17">
      <c r="A69" t="s">
        <v>92</v>
      </c>
      <c r="B69" s="5" t="s">
        <v>239</v>
      </c>
      <c r="C69" s="3" t="s">
        <v>217</v>
      </c>
    </row>
    <row r="70" spans="1:3" ht="17">
      <c r="A70" t="s">
        <v>70</v>
      </c>
      <c r="B70" s="5" t="s">
        <v>239</v>
      </c>
      <c r="C70" s="3" t="s">
        <v>220</v>
      </c>
    </row>
    <row r="71" spans="1:3" ht="17">
      <c r="A71" t="s">
        <v>82</v>
      </c>
      <c r="B71" s="5" t="s">
        <v>239</v>
      </c>
      <c r="C71" s="3" t="s">
        <v>223</v>
      </c>
    </row>
    <row r="72" spans="1:3" ht="17">
      <c r="A72" t="s">
        <v>150</v>
      </c>
      <c r="B72" s="5" t="s">
        <v>239</v>
      </c>
      <c r="C72" s="3" t="s">
        <v>226</v>
      </c>
    </row>
    <row r="73" spans="1:3" ht="17">
      <c r="A73" t="s">
        <v>144</v>
      </c>
      <c r="B73" s="5" t="s">
        <v>239</v>
      </c>
      <c r="C73" s="3" t="s">
        <v>229</v>
      </c>
    </row>
    <row r="74" spans="1:3" ht="17">
      <c r="A74" t="s">
        <v>240</v>
      </c>
      <c r="B74" s="5" t="s">
        <v>239</v>
      </c>
      <c r="C74" s="3" t="s">
        <v>230</v>
      </c>
    </row>
    <row r="75" spans="1:3" ht="17">
      <c r="A75" t="s">
        <v>162</v>
      </c>
      <c r="B75" s="5" t="s">
        <v>239</v>
      </c>
      <c r="C75" s="3" t="s">
        <v>232</v>
      </c>
    </row>
    <row r="76" spans="1:3" ht="17">
      <c r="A76" t="s">
        <v>124</v>
      </c>
      <c r="B76" s="5" t="s">
        <v>241</v>
      </c>
      <c r="C76" s="3" t="s">
        <v>197</v>
      </c>
    </row>
    <row r="77" spans="1:3" ht="17">
      <c r="A77" t="s">
        <v>69</v>
      </c>
      <c r="B77" s="5" t="s">
        <v>241</v>
      </c>
      <c r="C77" s="3" t="s">
        <v>201</v>
      </c>
    </row>
    <row r="78" spans="1:3" ht="17">
      <c r="A78" t="s">
        <v>81</v>
      </c>
      <c r="B78" s="5" t="s">
        <v>241</v>
      </c>
      <c r="C78" s="3" t="s">
        <v>206</v>
      </c>
    </row>
    <row r="79" spans="1:3" ht="17">
      <c r="A79" t="s">
        <v>112</v>
      </c>
      <c r="B79" s="5" t="s">
        <v>241</v>
      </c>
      <c r="C79" s="3" t="s">
        <v>211</v>
      </c>
    </row>
    <row r="80" spans="1:3" ht="17">
      <c r="A80" t="s">
        <v>114</v>
      </c>
      <c r="B80" s="5" t="s">
        <v>241</v>
      </c>
      <c r="C80" s="3" t="s">
        <v>214</v>
      </c>
    </row>
    <row r="81" spans="1:3" ht="17">
      <c r="A81" t="s">
        <v>93</v>
      </c>
      <c r="B81" s="5" t="s">
        <v>241</v>
      </c>
      <c r="C81" s="3" t="s">
        <v>217</v>
      </c>
    </row>
    <row r="82" spans="1:3" ht="17">
      <c r="A82" t="s">
        <v>126</v>
      </c>
      <c r="B82" s="5" t="s">
        <v>241</v>
      </c>
      <c r="C82" s="3" t="s">
        <v>220</v>
      </c>
    </row>
    <row r="83" spans="1:3" ht="17">
      <c r="A83" t="s">
        <v>116</v>
      </c>
      <c r="B83" s="5" t="s">
        <v>241</v>
      </c>
      <c r="C83" s="3" t="s">
        <v>223</v>
      </c>
    </row>
    <row r="84" spans="1:3" ht="17">
      <c r="A84" t="s">
        <v>151</v>
      </c>
      <c r="B84" s="5" t="s">
        <v>241</v>
      </c>
      <c r="C84" s="3" t="s">
        <v>226</v>
      </c>
    </row>
    <row r="85" spans="1:3" ht="17">
      <c r="A85" t="s">
        <v>133</v>
      </c>
      <c r="B85" s="5" t="s">
        <v>241</v>
      </c>
      <c r="C85" s="3" t="s">
        <v>229</v>
      </c>
    </row>
    <row r="86" spans="1:3" ht="17">
      <c r="A86" t="s">
        <v>242</v>
      </c>
      <c r="B86" s="5" t="s">
        <v>241</v>
      </c>
      <c r="C86" s="3" t="s">
        <v>230</v>
      </c>
    </row>
    <row r="87" spans="1:3" ht="17">
      <c r="A87" t="s">
        <v>163</v>
      </c>
      <c r="B87" s="5" t="s">
        <v>241</v>
      </c>
      <c r="C87" s="3" t="s">
        <v>232</v>
      </c>
    </row>
    <row r="88" spans="1:3" ht="17">
      <c r="A88" t="s">
        <v>125</v>
      </c>
      <c r="B88" s="3" t="s">
        <v>243</v>
      </c>
      <c r="C88" s="3" t="s">
        <v>197</v>
      </c>
    </row>
    <row r="89" spans="1:3" ht="17">
      <c r="A89" t="s">
        <v>110</v>
      </c>
      <c r="B89" s="3" t="s">
        <v>243</v>
      </c>
      <c r="C89" s="3" t="s">
        <v>201</v>
      </c>
    </row>
    <row r="90" spans="1:3" ht="17">
      <c r="A90" t="s">
        <v>111</v>
      </c>
      <c r="B90" s="3" t="s">
        <v>243</v>
      </c>
      <c r="C90" s="3" t="s">
        <v>206</v>
      </c>
    </row>
    <row r="91" spans="1:3" ht="17">
      <c r="A91" t="s">
        <v>113</v>
      </c>
      <c r="B91" s="3" t="s">
        <v>243</v>
      </c>
      <c r="C91" s="3" t="s">
        <v>211</v>
      </c>
    </row>
    <row r="92" spans="1:3" ht="17">
      <c r="A92" t="s">
        <v>115</v>
      </c>
      <c r="B92" s="3" t="s">
        <v>243</v>
      </c>
      <c r="C92" s="3" t="s">
        <v>214</v>
      </c>
    </row>
    <row r="93" spans="1:3" ht="17">
      <c r="A93" t="s">
        <v>94</v>
      </c>
      <c r="B93" s="3" t="s">
        <v>243</v>
      </c>
      <c r="C93" s="3" t="s">
        <v>217</v>
      </c>
    </row>
    <row r="94" spans="1:3" ht="17">
      <c r="A94" t="s">
        <v>127</v>
      </c>
      <c r="B94" s="3" t="s">
        <v>243</v>
      </c>
      <c r="C94" s="3" t="s">
        <v>220</v>
      </c>
    </row>
    <row r="95" spans="1:3" ht="17">
      <c r="A95" t="s">
        <v>117</v>
      </c>
      <c r="B95" s="3" t="s">
        <v>243</v>
      </c>
      <c r="C95" s="3" t="s">
        <v>223</v>
      </c>
    </row>
    <row r="96" spans="1:3" ht="17">
      <c r="A96" t="s">
        <v>152</v>
      </c>
      <c r="B96" s="3" t="s">
        <v>243</v>
      </c>
      <c r="C96" s="3" t="s">
        <v>226</v>
      </c>
    </row>
    <row r="97" spans="1:3" ht="17">
      <c r="A97" t="s">
        <v>134</v>
      </c>
      <c r="B97" s="3" t="s">
        <v>243</v>
      </c>
      <c r="C97" s="3" t="s">
        <v>229</v>
      </c>
    </row>
    <row r="98" spans="1:3" ht="17">
      <c r="A98" t="s">
        <v>154</v>
      </c>
      <c r="B98" s="3" t="s">
        <v>243</v>
      </c>
      <c r="C98" s="3" t="s">
        <v>230</v>
      </c>
    </row>
    <row r="99" spans="1:3" ht="17">
      <c r="A99" t="s">
        <v>155</v>
      </c>
      <c r="B99" s="3" t="s">
        <v>243</v>
      </c>
      <c r="C99" s="3" t="s">
        <v>232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083F0CB8476F4ABD52B4EB56178BE7" ma:contentTypeVersion="14" ma:contentTypeDescription="Create a new document." ma:contentTypeScope="" ma:versionID="ca09a06c677a7802154b3a4884059dd2">
  <xsd:schema xmlns:xsd="http://www.w3.org/2001/XMLSchema" xmlns:xs="http://www.w3.org/2001/XMLSchema" xmlns:p="http://schemas.microsoft.com/office/2006/metadata/properties" xmlns:ns1="http://schemas.microsoft.com/sharepoint/v3" xmlns:ns2="ca04aeec-2e36-4b7a-9b01-779c79cfd381" xmlns:ns3="2ff9fd70-2bd9-40e3-8dfb-d94014367dfc" targetNamespace="http://schemas.microsoft.com/office/2006/metadata/properties" ma:root="true" ma:fieldsID="4d82aa6a9660fe98b819a5adfdaedc33" ns1:_="" ns2:_="" ns3:_="">
    <xsd:import namespace="http://schemas.microsoft.com/sharepoint/v3"/>
    <xsd:import namespace="ca04aeec-2e36-4b7a-9b01-779c79cfd381"/>
    <xsd:import namespace="2ff9fd70-2bd9-40e3-8dfb-d94014367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04aeec-2e36-4b7a-9b01-779c79cfd3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9fd70-2bd9-40e3-8dfb-d94014367d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2ff9fd70-2bd9-40e3-8dfb-d94014367dfc">
      <UserInfo>
        <DisplayName>Fu, Rui</DisplayName>
        <AccountId>95</AccountId>
        <AccountType/>
      </UserInfo>
      <UserInfo>
        <DisplayName>Sajek, Marcin</DisplayName>
        <AccountId>100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B088AC-A021-48C6-8C48-4DE2145D3E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04aeec-2e36-4b7a-9b01-779c79cfd381"/>
    <ds:schemaRef ds:uri="2ff9fd70-2bd9-40e3-8dfb-d94014367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8A672A-4DB5-41E6-898A-572AF408A30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ff9fd70-2bd9-40e3-8dfb-d94014367dfc"/>
  </ds:schemaRefs>
</ds:datastoreItem>
</file>

<file path=customXml/itemProps3.xml><?xml version="1.0" encoding="utf-8"?>
<ds:datastoreItem xmlns:ds="http://schemas.openxmlformats.org/officeDocument/2006/customXml" ds:itemID="{43BCF7F8-7428-4142-81A5-C6892C5341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Adapters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Amber</dc:creator>
  <cp:keywords/>
  <dc:description/>
  <cp:lastModifiedBy>Walters, Kathryn</cp:lastModifiedBy>
  <cp:revision/>
  <dcterms:created xsi:type="dcterms:W3CDTF">2018-05-14T21:30:11Z</dcterms:created>
  <dcterms:modified xsi:type="dcterms:W3CDTF">2024-03-14T23:35:05Z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0x01010004083F0CB8476F4ABD52B4EB56178BE7</vt:lpwstr>
  </property>
  <property fmtid="{D5CDD505-2E9C-101B-9397-08002B2CF9AE}" pid="3" name="AuthorIds_UIVersion_9216">
    <vt:lpwstr>13</vt:lpwstr>
  </property>
  <property fmtid="{D5CDD505-2E9C-101B-9397-08002B2CF9AE}" pid="4" name="AuthorIds_UIVersion_10752">
    <vt:lpwstr>13</vt:lpwstr>
  </property>
</Properties>
</file>