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blic\PD Calculation Housing\Test Sample 02\"/>
    </mc:Choice>
  </mc:AlternateContent>
  <bookViews>
    <workbookView xWindow="0" yWindow="0" windowWidth="20490" windowHeight="7050"/>
  </bookViews>
  <sheets>
    <sheet name="Sheet1" sheetId="1" r:id="rId1"/>
    <sheet name="1 Year" sheetId="3" r:id="rId2"/>
    <sheet name="2 Year" sheetId="4" r:id="rId3"/>
    <sheet name="3 Year" sheetId="5" r:id="rId4"/>
    <sheet name="4 Year" sheetId="6" r:id="rId5"/>
    <sheet name="5 Year" sheetId="8" r:id="rId6"/>
    <sheet name="6 Year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5" i="1" l="1"/>
  <c r="E65" i="1"/>
  <c r="F64" i="1"/>
  <c r="D64" i="1"/>
  <c r="H61" i="1"/>
  <c r="H68" i="1" s="1"/>
  <c r="G61" i="1"/>
  <c r="G68" i="1" s="1"/>
  <c r="F61" i="1"/>
  <c r="F68" i="1" s="1"/>
  <c r="E61" i="1"/>
  <c r="E68" i="1" s="1"/>
  <c r="D61" i="1"/>
  <c r="D68" i="1" s="1"/>
  <c r="H60" i="1"/>
  <c r="G60" i="1"/>
  <c r="F60" i="1"/>
  <c r="E60" i="1"/>
  <c r="E67" i="1" s="1"/>
  <c r="D60" i="1"/>
  <c r="D67" i="1" s="1"/>
  <c r="H59" i="1"/>
  <c r="G59" i="1"/>
  <c r="F59" i="1"/>
  <c r="F66" i="1" s="1"/>
  <c r="E59" i="1"/>
  <c r="E66" i="1" s="1"/>
  <c r="D59" i="1"/>
  <c r="D66" i="1" s="1"/>
  <c r="H58" i="1"/>
  <c r="G58" i="1"/>
  <c r="F58" i="1"/>
  <c r="E58" i="1"/>
  <c r="D58" i="1"/>
  <c r="D65" i="1" s="1"/>
  <c r="H57" i="1"/>
  <c r="G57" i="1"/>
  <c r="F57" i="1"/>
  <c r="E57" i="1"/>
  <c r="E64" i="1" s="1"/>
  <c r="D57" i="1"/>
  <c r="C61" i="1"/>
  <c r="C68" i="1" s="1"/>
  <c r="C60" i="1"/>
  <c r="C67" i="1" s="1"/>
  <c r="C59" i="1"/>
  <c r="C66" i="1" s="1"/>
  <c r="C58" i="1"/>
  <c r="C65" i="1" s="1"/>
  <c r="C57" i="1"/>
  <c r="C64" i="1" s="1"/>
  <c r="K64" i="1" l="1"/>
  <c r="AB66" i="1"/>
  <c r="T66" i="1"/>
  <c r="L66" i="1"/>
  <c r="W66" i="1"/>
  <c r="AA66" i="1"/>
  <c r="S66" i="1"/>
  <c r="K66" i="1"/>
  <c r="O66" i="1"/>
  <c r="Z66" i="1"/>
  <c r="R66" i="1"/>
  <c r="J66" i="1"/>
  <c r="AE66" i="1"/>
  <c r="G66" i="1"/>
  <c r="Y66" i="1"/>
  <c r="Q66" i="1"/>
  <c r="I66" i="1"/>
  <c r="AF66" i="1"/>
  <c r="X66" i="1"/>
  <c r="P66" i="1"/>
  <c r="H66" i="1"/>
  <c r="AD66" i="1"/>
  <c r="V66" i="1"/>
  <c r="N66" i="1"/>
  <c r="AC66" i="1"/>
  <c r="M66" i="1"/>
  <c r="U66" i="1"/>
  <c r="AF64" i="1"/>
  <c r="AD67" i="1"/>
  <c r="V67" i="1"/>
  <c r="N67" i="1"/>
  <c r="F67" i="1"/>
  <c r="AC67" i="1"/>
  <c r="U67" i="1"/>
  <c r="M67" i="1"/>
  <c r="I67" i="1"/>
  <c r="AB67" i="1"/>
  <c r="T67" i="1"/>
  <c r="L67" i="1"/>
  <c r="AA67" i="1"/>
  <c r="S67" i="1"/>
  <c r="K67" i="1"/>
  <c r="Q67" i="1"/>
  <c r="Z67" i="1"/>
  <c r="R67" i="1"/>
  <c r="J67" i="1"/>
  <c r="Y67" i="1"/>
  <c r="AF67" i="1"/>
  <c r="X67" i="1"/>
  <c r="P67" i="1"/>
  <c r="H67" i="1"/>
  <c r="AE67" i="1"/>
  <c r="W67" i="1"/>
  <c r="O67" i="1"/>
  <c r="G67" i="1"/>
  <c r="Z65" i="1"/>
  <c r="R65" i="1"/>
  <c r="J65" i="1"/>
  <c r="N65" i="1"/>
  <c r="M65" i="1"/>
  <c r="Y65" i="1"/>
  <c r="Q65" i="1"/>
  <c r="I65" i="1"/>
  <c r="AF65" i="1"/>
  <c r="X65" i="1"/>
  <c r="P65" i="1"/>
  <c r="H65" i="1"/>
  <c r="AE65" i="1"/>
  <c r="W65" i="1"/>
  <c r="O65" i="1"/>
  <c r="G65" i="1"/>
  <c r="U65" i="1"/>
  <c r="AD65" i="1"/>
  <c r="V65" i="1"/>
  <c r="AC65" i="1"/>
  <c r="AB65" i="1"/>
  <c r="T65" i="1"/>
  <c r="L65" i="1"/>
  <c r="K65" i="1"/>
  <c r="AA65" i="1"/>
  <c r="S65" i="1"/>
  <c r="AF68" i="1"/>
  <c r="X68" i="1"/>
  <c r="P68" i="1"/>
  <c r="S68" i="1"/>
  <c r="AE68" i="1"/>
  <c r="W68" i="1"/>
  <c r="O68" i="1"/>
  <c r="AD68" i="1"/>
  <c r="V68" i="1"/>
  <c r="N68" i="1"/>
  <c r="K68" i="1"/>
  <c r="AC68" i="1"/>
  <c r="U68" i="1"/>
  <c r="M68" i="1"/>
  <c r="AB68" i="1"/>
  <c r="T68" i="1"/>
  <c r="L68" i="1"/>
  <c r="AA68" i="1"/>
  <c r="Z68" i="1"/>
  <c r="R68" i="1"/>
  <c r="J68" i="1"/>
  <c r="Y68" i="1"/>
  <c r="Q68" i="1"/>
  <c r="I68" i="1"/>
  <c r="I64" i="1"/>
  <c r="Y64" i="1"/>
  <c r="Q64" i="1"/>
  <c r="J64" i="1"/>
  <c r="R64" i="1"/>
  <c r="Z64" i="1"/>
  <c r="T64" i="1"/>
  <c r="M64" i="1"/>
  <c r="U64" i="1"/>
  <c r="AC64" i="1"/>
  <c r="AA64" i="1"/>
  <c r="AB64" i="1"/>
  <c r="N64" i="1"/>
  <c r="V64" i="1"/>
  <c r="AD64" i="1"/>
  <c r="L64" i="1"/>
  <c r="G64" i="1"/>
  <c r="O64" i="1"/>
  <c r="W64" i="1"/>
  <c r="AE64" i="1"/>
  <c r="S64" i="1"/>
  <c r="H64" i="1"/>
  <c r="P64" i="1"/>
  <c r="X64" i="1"/>
  <c r="F8" i="9" l="1"/>
  <c r="E8" i="9"/>
  <c r="D8" i="9"/>
  <c r="C8" i="9"/>
  <c r="B8" i="9"/>
  <c r="F7" i="9"/>
  <c r="E7" i="9"/>
  <c r="D7" i="9"/>
  <c r="C7" i="9"/>
  <c r="B7" i="9"/>
  <c r="F6" i="9"/>
  <c r="H6" i="9" s="1"/>
  <c r="E6" i="9"/>
  <c r="D6" i="9"/>
  <c r="C6" i="9"/>
  <c r="B6" i="9"/>
  <c r="F5" i="9"/>
  <c r="E5" i="9"/>
  <c r="D5" i="9"/>
  <c r="C5" i="9"/>
  <c r="B5" i="9"/>
  <c r="F4" i="9"/>
  <c r="E4" i="9"/>
  <c r="D4" i="9"/>
  <c r="C4" i="9"/>
  <c r="B4" i="9"/>
  <c r="F3" i="9"/>
  <c r="E3" i="9"/>
  <c r="D3" i="9"/>
  <c r="C3" i="9"/>
  <c r="B3" i="9"/>
  <c r="F8" i="8"/>
  <c r="E8" i="8"/>
  <c r="D8" i="8"/>
  <c r="C8" i="8"/>
  <c r="B8" i="8"/>
  <c r="F7" i="8"/>
  <c r="E7" i="8"/>
  <c r="D7" i="8"/>
  <c r="C7" i="8"/>
  <c r="B7" i="8"/>
  <c r="F6" i="8"/>
  <c r="H6" i="8" s="1"/>
  <c r="E6" i="8"/>
  <c r="D6" i="8"/>
  <c r="C6" i="8"/>
  <c r="B6" i="8"/>
  <c r="F5" i="8"/>
  <c r="E5" i="8"/>
  <c r="D5" i="8"/>
  <c r="C5" i="8"/>
  <c r="B5" i="8"/>
  <c r="F4" i="8"/>
  <c r="E4" i="8"/>
  <c r="D4" i="8"/>
  <c r="C4" i="8"/>
  <c r="B4" i="8"/>
  <c r="F3" i="8"/>
  <c r="E3" i="8"/>
  <c r="D3" i="8"/>
  <c r="C3" i="8"/>
  <c r="B3" i="8"/>
  <c r="F8" i="6"/>
  <c r="E8" i="6"/>
  <c r="D8" i="6"/>
  <c r="C8" i="6"/>
  <c r="B8" i="6"/>
  <c r="F7" i="6"/>
  <c r="E7" i="6"/>
  <c r="D7" i="6"/>
  <c r="C7" i="6"/>
  <c r="B7" i="6"/>
  <c r="F6" i="6"/>
  <c r="H6" i="6" s="1"/>
  <c r="E6" i="6"/>
  <c r="D6" i="6"/>
  <c r="C6" i="6"/>
  <c r="B6" i="6"/>
  <c r="F5" i="6"/>
  <c r="E5" i="6"/>
  <c r="H5" i="6" s="1"/>
  <c r="D5" i="6"/>
  <c r="C5" i="6"/>
  <c r="B5" i="6"/>
  <c r="F4" i="6"/>
  <c r="E4" i="6"/>
  <c r="D4" i="6"/>
  <c r="C4" i="6"/>
  <c r="B4" i="6"/>
  <c r="F3" i="6"/>
  <c r="E3" i="6"/>
  <c r="D3" i="6"/>
  <c r="C3" i="6"/>
  <c r="B3" i="6"/>
  <c r="F8" i="5"/>
  <c r="E8" i="5"/>
  <c r="D8" i="5"/>
  <c r="C8" i="5"/>
  <c r="B8" i="5"/>
  <c r="F7" i="5"/>
  <c r="E7" i="5"/>
  <c r="D7" i="5"/>
  <c r="C7" i="5"/>
  <c r="B7" i="5"/>
  <c r="F6" i="5"/>
  <c r="H6" i="5" s="1"/>
  <c r="E6" i="5"/>
  <c r="D6" i="5"/>
  <c r="C6" i="5"/>
  <c r="B6" i="5"/>
  <c r="F5" i="5"/>
  <c r="E5" i="5"/>
  <c r="H5" i="5" s="1"/>
  <c r="H4" i="5" s="1"/>
  <c r="H3" i="5" s="1"/>
  <c r="D5" i="5"/>
  <c r="C5" i="5"/>
  <c r="B5" i="5"/>
  <c r="F4" i="5"/>
  <c r="E4" i="5"/>
  <c r="D4" i="5"/>
  <c r="C4" i="5"/>
  <c r="B4" i="5"/>
  <c r="F3" i="5"/>
  <c r="E3" i="5"/>
  <c r="D3" i="5"/>
  <c r="C3" i="5"/>
  <c r="B3" i="5"/>
  <c r="F8" i="4"/>
  <c r="E8" i="4"/>
  <c r="D8" i="4"/>
  <c r="C8" i="4"/>
  <c r="B8" i="4"/>
  <c r="F7" i="4"/>
  <c r="E7" i="4"/>
  <c r="D7" i="4"/>
  <c r="C7" i="4"/>
  <c r="B7" i="4"/>
  <c r="F6" i="4"/>
  <c r="H6" i="4" s="1"/>
  <c r="E6" i="4"/>
  <c r="D6" i="4"/>
  <c r="C6" i="4"/>
  <c r="B6" i="4"/>
  <c r="F5" i="4"/>
  <c r="E5" i="4"/>
  <c r="D5" i="4"/>
  <c r="C5" i="4"/>
  <c r="B5" i="4"/>
  <c r="F4" i="4"/>
  <c r="E4" i="4"/>
  <c r="D4" i="4"/>
  <c r="C4" i="4"/>
  <c r="B4" i="4"/>
  <c r="F3" i="4"/>
  <c r="E3" i="4"/>
  <c r="D3" i="4"/>
  <c r="C3" i="4"/>
  <c r="B3" i="4"/>
  <c r="H5" i="9" l="1"/>
  <c r="H4" i="9" s="1"/>
  <c r="H3" i="9" s="1"/>
  <c r="H5" i="8"/>
  <c r="H4" i="8" s="1"/>
  <c r="H3" i="8" s="1"/>
  <c r="H4" i="6"/>
  <c r="H3" i="6" s="1"/>
  <c r="H5" i="4"/>
  <c r="H4" i="4" s="1"/>
  <c r="H3" i="4" s="1"/>
  <c r="B4" i="3" l="1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C3" i="3"/>
  <c r="D3" i="3"/>
  <c r="E3" i="3"/>
  <c r="F3" i="3"/>
  <c r="B3" i="3"/>
  <c r="H6" i="3" l="1"/>
  <c r="H5" i="3" l="1"/>
  <c r="H4" i="3"/>
  <c r="H3" i="3" l="1"/>
</calcChain>
</file>

<file path=xl/sharedStrings.xml><?xml version="1.0" encoding="utf-8"?>
<sst xmlns="http://schemas.openxmlformats.org/spreadsheetml/2006/main" count="237" uniqueCount="62">
  <si>
    <t>Row Labels</t>
  </si>
  <si>
    <t>0 days</t>
  </si>
  <si>
    <t>0-30 days</t>
  </si>
  <si>
    <t>31-60 days</t>
  </si>
  <si>
    <t>61-90 days-</t>
  </si>
  <si>
    <t>above 90 days</t>
  </si>
  <si>
    <t>Cumulative</t>
  </si>
  <si>
    <t>Adjusted</t>
  </si>
  <si>
    <t>Base Year 2012</t>
  </si>
  <si>
    <t>PD 2012-2013</t>
  </si>
  <si>
    <t>PD 2012-2014</t>
  </si>
  <si>
    <t>PD 2012-2015</t>
  </si>
  <si>
    <t>PD 2012-2016</t>
  </si>
  <si>
    <t>PD 2012-2017</t>
  </si>
  <si>
    <t>1 year</t>
  </si>
  <si>
    <t>2 year</t>
  </si>
  <si>
    <t>3 year</t>
  </si>
  <si>
    <t>4 year</t>
  </si>
  <si>
    <t>5 year</t>
  </si>
  <si>
    <t>6 year</t>
  </si>
  <si>
    <t>61-90 days</t>
  </si>
  <si>
    <t>Base Year 2013</t>
  </si>
  <si>
    <t>PD 2013-2014</t>
  </si>
  <si>
    <t>PD 2013-2015</t>
  </si>
  <si>
    <t>PD 2013-2016</t>
  </si>
  <si>
    <t>PD 2013-2017</t>
  </si>
  <si>
    <t>PD 2014-2015</t>
  </si>
  <si>
    <t>PD 2014-2016</t>
  </si>
  <si>
    <t>PD 2014-2017</t>
  </si>
  <si>
    <t>Base Year 2014</t>
  </si>
  <si>
    <t>Base Year 2015</t>
  </si>
  <si>
    <t>PD 2015-2016</t>
  </si>
  <si>
    <t>PD 2015-2017</t>
  </si>
  <si>
    <t>Base Year 2016</t>
  </si>
  <si>
    <t>PD 2016-2017</t>
  </si>
  <si>
    <t>Base Year 2017</t>
  </si>
  <si>
    <t>0 Days</t>
  </si>
  <si>
    <t>Above 90 Days</t>
  </si>
  <si>
    <t>#N/A</t>
  </si>
  <si>
    <t>Grand Total</t>
  </si>
  <si>
    <t>0 30 Days</t>
  </si>
  <si>
    <t>31 60 Days</t>
  </si>
  <si>
    <t>PD 2017 - 2018</t>
  </si>
  <si>
    <t>61 90 Days</t>
  </si>
  <si>
    <t>Base Year 2011</t>
  </si>
  <si>
    <t>PD 2011-2012</t>
  </si>
  <si>
    <t>PD 2011-2013</t>
  </si>
  <si>
    <t>PD 2011-2014</t>
  </si>
  <si>
    <t>PD 2011-2015</t>
  </si>
  <si>
    <t>PD 2011-2016</t>
  </si>
  <si>
    <t>PD 2011-2017</t>
  </si>
  <si>
    <t>PD 2016 - 2018</t>
  </si>
  <si>
    <t>PD 2015 - 2018</t>
  </si>
  <si>
    <t>PD 2014 - 2018</t>
  </si>
  <si>
    <t>PD 2013 - 2018</t>
  </si>
  <si>
    <t>PD 2012 - 2018</t>
  </si>
  <si>
    <t>PD 2012-2018</t>
  </si>
  <si>
    <t>PD 2013-2018</t>
  </si>
  <si>
    <t>PD 2014-2018</t>
  </si>
  <si>
    <t>PD 2015-2018</t>
  </si>
  <si>
    <t>PD 2016-2018</t>
  </si>
  <si>
    <t>PD 2017-2018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</si>
</sst>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00000%"/>
    <numFmt numFmtId="165" formatCode="0.000000000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Font="1" applyBorder="1" applyAlignment="1">
      <alignment horizontal="left"/>
    </xf>
    <xf numFmtId="10" fontId="0" fillId="2" borderId="1" xfId="1" applyNumberFormat="1" applyFont="1" applyFill="1" applyBorder="1"/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0" fontId="0" fillId="3" borderId="1" xfId="1" applyNumberFormat="1" applyFont="1" applyFill="1" applyBorder="1"/>
    <xf numFmtId="10" fontId="0" fillId="3" borderId="1" xfId="0" applyNumberFormat="1" applyFill="1" applyBorder="1"/>
    <xf numFmtId="10" fontId="0" fillId="0" borderId="1" xfId="1" applyNumberFormat="1" applyFont="1" applyFill="1" applyBorder="1"/>
    <xf numFmtId="10" fontId="0" fillId="4" borderId="1" xfId="1" applyNumberFormat="1" applyFont="1" applyFill="1" applyBorder="1"/>
    <xf numFmtId="10" fontId="0" fillId="0" borderId="1" xfId="0" applyNumberFormat="1" applyFill="1" applyBorder="1"/>
    <xf numFmtId="10" fontId="0" fillId="2" borderId="1" xfId="0" applyNumberFormat="1" applyFill="1" applyBorder="1"/>
    <xf numFmtId="0" fontId="0" fillId="0" borderId="0" xfId="0" applyFill="1"/>
    <xf numFmtId="0" fontId="0" fillId="0" borderId="1" xfId="0" applyFill="1" applyBorder="1"/>
    <xf numFmtId="0" fontId="0" fillId="2" borderId="1" xfId="0" applyFill="1" applyBorder="1"/>
    <xf numFmtId="10" fontId="0" fillId="4" borderId="1" xfId="0" applyNumberFormat="1" applyFill="1" applyBorder="1"/>
    <xf numFmtId="10" fontId="0" fillId="0" borderId="0" xfId="1" applyNumberFormat="1" applyFont="1" applyFill="1" applyBorder="1"/>
    <xf numFmtId="0" fontId="0" fillId="0" borderId="0" xfId="0" applyAlignment="1">
      <alignment horizontal="left"/>
    </xf>
    <xf numFmtId="10" fontId="0" fillId="0" borderId="0" xfId="0" applyNumberFormat="1"/>
    <xf numFmtId="10" fontId="0" fillId="0" borderId="1" xfId="0" applyNumberFormat="1" applyFont="1" applyBorder="1" applyAlignment="1">
      <alignment horizontal="left"/>
    </xf>
    <xf numFmtId="10" fontId="0" fillId="0" borderId="3" xfId="0" applyNumberFormat="1" applyFont="1" applyBorder="1" applyAlignment="1">
      <alignment horizontal="left"/>
    </xf>
    <xf numFmtId="10" fontId="0" fillId="0" borderId="0" xfId="1" applyNumberFormat="1" applyFont="1"/>
    <xf numFmtId="164" fontId="0" fillId="0" borderId="0" xfId="1" applyNumberFormat="1" applyFont="1"/>
    <xf numFmtId="165" fontId="0" fillId="0" borderId="0" xfId="1" applyNumberFormat="1" applyFont="1"/>
    <xf numFmtId="0" fontId="0" fillId="5" borderId="0" xfId="0" applyFill="1"/>
    <xf numFmtId="10" fontId="0" fillId="6" borderId="0" xfId="0" applyNumberFormat="1" applyFill="1"/>
    <xf numFmtId="0" fontId="0" fillId="7" borderId="0" xfId="0" applyFill="1"/>
    <xf numFmtId="10" fontId="0" fillId="8" borderId="0" xfId="0" applyNumberFormat="1" applyFill="1"/>
    <xf numFmtId="9" fontId="0" fillId="0" borderId="0" xfId="1" applyFont="1" applyFill="1"/>
    <xf numFmtId="10" fontId="0" fillId="8" borderId="0" xfId="1" applyNumberFormat="1" applyFont="1" applyFill="1"/>
    <xf numFmtId="0" fontId="0" fillId="9" borderId="1" xfId="0" applyFill="1" applyBorder="1"/>
    <xf numFmtId="10" fontId="0" fillId="0" borderId="3" xfId="1" applyNumberFormat="1" applyFont="1" applyBorder="1" applyAlignment="1">
      <alignment horizontal="left"/>
    </xf>
    <xf numFmtId="10" fontId="0" fillId="0" borderId="0" xfId="0" applyNumberFormat="1" applyFill="1"/>
    <xf numFmtId="10" fontId="0" fillId="0" borderId="1" xfId="1" applyNumberFormat="1" applyFon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F68"/>
  <sheetViews>
    <sheetView tabSelected="1" topLeftCell="M52" workbookViewId="0">
      <selection activeCell="AF68" sqref="AA64:AF68"/>
    </sheetView>
  </sheetViews>
  <sheetFormatPr defaultRowHeight="15" x14ac:dyDescent="0.25"/>
  <cols>
    <col min="2" max="2" width="14.140625" bestFit="1" customWidth="1"/>
    <col min="3" max="8" width="12.5703125" bestFit="1" customWidth="1"/>
  </cols>
  <sheetData>
    <row r="4" spans="2:8" x14ac:dyDescent="0.25">
      <c r="C4" s="1" t="s">
        <v>14</v>
      </c>
      <c r="D4" s="1" t="s">
        <v>15</v>
      </c>
      <c r="E4" s="1" t="s">
        <v>16</v>
      </c>
      <c r="F4" s="1" t="s">
        <v>17</v>
      </c>
      <c r="G4" s="1" t="s">
        <v>18</v>
      </c>
      <c r="H4" s="1" t="s">
        <v>19</v>
      </c>
    </row>
    <row r="5" spans="2:8" x14ac:dyDescent="0.25">
      <c r="B5" s="30" t="s">
        <v>44</v>
      </c>
      <c r="C5" s="13" t="s">
        <v>45</v>
      </c>
      <c r="D5" s="13" t="s">
        <v>46</v>
      </c>
      <c r="E5" s="13" t="s">
        <v>47</v>
      </c>
      <c r="F5" s="13" t="s">
        <v>48</v>
      </c>
      <c r="G5" s="13" t="s">
        <v>49</v>
      </c>
      <c r="H5" s="13" t="s">
        <v>50</v>
      </c>
    </row>
    <row r="6" spans="2:8" x14ac:dyDescent="0.25">
      <c r="B6" s="13" t="s">
        <v>1</v>
      </c>
      <c r="C6" s="8">
        <v>8.7777757833953779E-3</v>
      </c>
      <c r="D6" s="8">
        <v>2.4739422053467946E-2</v>
      </c>
      <c r="E6" s="8">
        <v>3.6838775549794839E-2</v>
      </c>
      <c r="F6" s="8">
        <v>3.6900931115131722E-2</v>
      </c>
      <c r="G6" s="8">
        <v>2.7940296695752834E-2</v>
      </c>
      <c r="H6" s="8">
        <v>2.3103029148425873E-2</v>
      </c>
    </row>
    <row r="7" spans="2:8" x14ac:dyDescent="0.25">
      <c r="B7" s="13" t="s">
        <v>2</v>
      </c>
      <c r="C7" s="8">
        <v>3.1435051399876832E-2</v>
      </c>
      <c r="D7" s="8">
        <v>6.3894878766367985E-2</v>
      </c>
      <c r="E7" s="8">
        <v>9.2005780733811521E-2</v>
      </c>
      <c r="F7" s="8">
        <v>9.3465553888472122E-2</v>
      </c>
      <c r="G7" s="8">
        <v>6.7244408561935171E-2</v>
      </c>
      <c r="H7" s="8">
        <v>6.1453853983839762E-2</v>
      </c>
    </row>
    <row r="8" spans="2:8" x14ac:dyDescent="0.25">
      <c r="B8" s="13" t="s">
        <v>3</v>
      </c>
      <c r="C8" s="8">
        <v>4.7130050842922128E-2</v>
      </c>
      <c r="D8" s="8">
        <v>8.3113456464379953E-2</v>
      </c>
      <c r="E8" s="8">
        <v>0.13215839072127583</v>
      </c>
      <c r="F8" s="8">
        <v>0.13837209302325582</v>
      </c>
      <c r="G8" s="8">
        <v>0.10476038847317307</v>
      </c>
      <c r="H8" s="8">
        <v>0.10346288255850895</v>
      </c>
    </row>
    <row r="9" spans="2:8" x14ac:dyDescent="0.25">
      <c r="B9" s="13" t="s">
        <v>4</v>
      </c>
      <c r="C9" s="8">
        <v>0.16216216216216217</v>
      </c>
      <c r="D9" s="8">
        <v>0.25</v>
      </c>
      <c r="E9" s="8">
        <v>0.25806451612903225</v>
      </c>
      <c r="F9" s="8">
        <v>0.20833333333333334</v>
      </c>
      <c r="G9" s="8">
        <v>0.18181818181818182</v>
      </c>
      <c r="H9" s="8">
        <v>0.21052631578947367</v>
      </c>
    </row>
    <row r="10" spans="2:8" x14ac:dyDescent="0.25">
      <c r="B10" s="13" t="s">
        <v>5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</row>
    <row r="13" spans="2:8" x14ac:dyDescent="0.25">
      <c r="B13" s="5" t="s">
        <v>8</v>
      </c>
      <c r="C13" s="1" t="s">
        <v>9</v>
      </c>
      <c r="D13" s="1" t="s">
        <v>10</v>
      </c>
      <c r="E13" s="1" t="s">
        <v>11</v>
      </c>
      <c r="F13" s="1" t="s">
        <v>12</v>
      </c>
      <c r="G13" s="1" t="s">
        <v>13</v>
      </c>
      <c r="H13" s="1" t="s">
        <v>56</v>
      </c>
    </row>
    <row r="14" spans="2:8" x14ac:dyDescent="0.25">
      <c r="B14" s="1" t="s">
        <v>1</v>
      </c>
      <c r="C14" s="6">
        <v>1.5500846091464467E-2</v>
      </c>
      <c r="D14" s="6">
        <v>2.7186283260311139E-2</v>
      </c>
      <c r="E14" s="6">
        <v>2.5827629591830173E-2</v>
      </c>
      <c r="F14" s="7">
        <v>2.6202057401210763E-2</v>
      </c>
      <c r="G14" s="7">
        <v>2.3628771177267513E-2</v>
      </c>
      <c r="H14" s="7">
        <v>2.7024552818361677E-2</v>
      </c>
    </row>
    <row r="15" spans="2:8" x14ac:dyDescent="0.25">
      <c r="B15" s="1" t="s">
        <v>2</v>
      </c>
      <c r="C15" s="8">
        <v>4.0193135681755629E-2</v>
      </c>
      <c r="D15" s="9">
        <v>7.0667725011131971E-2</v>
      </c>
      <c r="E15" s="9">
        <v>7.3954682040503789E-2</v>
      </c>
      <c r="F15" s="10">
        <v>6.8715155740265321E-2</v>
      </c>
      <c r="G15" s="10">
        <v>5.3872474222037267E-2</v>
      </c>
      <c r="H15" s="11">
        <v>7.1514297788420902E-2</v>
      </c>
    </row>
    <row r="16" spans="2:8" x14ac:dyDescent="0.25">
      <c r="B16" s="1" t="s">
        <v>3</v>
      </c>
      <c r="C16" s="8">
        <v>7.4377705627705626E-2</v>
      </c>
      <c r="D16" s="9">
        <v>0.1070063694267516</v>
      </c>
      <c r="E16" s="9">
        <v>9.56141525007808E-2</v>
      </c>
      <c r="F16" s="10">
        <v>9.8810563072893931E-2</v>
      </c>
      <c r="G16" s="10">
        <v>0.10589849108367627</v>
      </c>
      <c r="H16" s="11">
        <v>0.10698689956331878</v>
      </c>
    </row>
    <row r="17" spans="2:8" x14ac:dyDescent="0.25">
      <c r="B17" s="1" t="s">
        <v>20</v>
      </c>
      <c r="C17" s="8">
        <v>0.34090909090909088</v>
      </c>
      <c r="D17" s="9">
        <v>0.33333333333333331</v>
      </c>
      <c r="E17" s="9">
        <v>0.35483870967741937</v>
      </c>
      <c r="F17" s="10">
        <v>0.34482758620689657</v>
      </c>
      <c r="G17" s="10">
        <v>0.29629629629629628</v>
      </c>
      <c r="H17" s="11">
        <v>0.33333333333333331</v>
      </c>
    </row>
    <row r="18" spans="2:8" x14ac:dyDescent="0.25">
      <c r="B18" s="1" t="s">
        <v>5</v>
      </c>
      <c r="C18" s="8">
        <v>1</v>
      </c>
      <c r="D18" s="9">
        <v>1</v>
      </c>
      <c r="E18" s="9">
        <v>1</v>
      </c>
      <c r="F18" s="10">
        <v>1</v>
      </c>
      <c r="G18" s="10">
        <v>1</v>
      </c>
      <c r="H18" s="11">
        <v>1</v>
      </c>
    </row>
    <row r="19" spans="2:8" x14ac:dyDescent="0.25">
      <c r="C19" s="12"/>
      <c r="D19" s="12"/>
      <c r="E19" s="12"/>
      <c r="F19" s="12"/>
      <c r="G19" s="12"/>
      <c r="H19" s="12"/>
    </row>
    <row r="20" spans="2:8" x14ac:dyDescent="0.25">
      <c r="B20" s="5" t="s">
        <v>21</v>
      </c>
      <c r="C20" s="8" t="s">
        <v>22</v>
      </c>
      <c r="D20" s="9" t="s">
        <v>23</v>
      </c>
      <c r="E20" s="13" t="s">
        <v>24</v>
      </c>
      <c r="F20" s="13" t="s">
        <v>25</v>
      </c>
      <c r="G20" s="14" t="s">
        <v>57</v>
      </c>
      <c r="H20" s="12"/>
    </row>
    <row r="21" spans="2:8" x14ac:dyDescent="0.25">
      <c r="B21" s="1" t="s">
        <v>1</v>
      </c>
      <c r="C21" s="6">
        <v>1.1325544121883295E-2</v>
      </c>
      <c r="D21" s="6">
        <v>1.6202715373452473E-2</v>
      </c>
      <c r="E21" s="7">
        <v>1.9588233285636837E-2</v>
      </c>
      <c r="F21" s="7">
        <v>1.9909773765835276E-2</v>
      </c>
      <c r="G21" s="7">
        <v>2.5473955581869382E-2</v>
      </c>
      <c r="H21" s="12"/>
    </row>
    <row r="22" spans="2:8" x14ac:dyDescent="0.25">
      <c r="B22" s="1" t="s">
        <v>2</v>
      </c>
      <c r="C22" s="8">
        <v>3.6045148229667673E-2</v>
      </c>
      <c r="D22" s="9">
        <v>4.4054478908437687E-2</v>
      </c>
      <c r="E22" s="10">
        <v>4.6771655135946277E-2</v>
      </c>
      <c r="F22" s="10">
        <v>4.8858854610477412E-2</v>
      </c>
      <c r="G22" s="11">
        <v>6.7399388624230339E-2</v>
      </c>
      <c r="H22" s="12"/>
    </row>
    <row r="23" spans="2:8" x14ac:dyDescent="0.25">
      <c r="B23" s="1" t="s">
        <v>3</v>
      </c>
      <c r="C23" s="8">
        <v>8.2845744680851055E-2</v>
      </c>
      <c r="D23" s="9">
        <v>9.0066331015743628E-2</v>
      </c>
      <c r="E23" s="10">
        <v>9.6665658551338268E-2</v>
      </c>
      <c r="F23" s="10">
        <v>9.0304623473016862E-2</v>
      </c>
      <c r="G23" s="11">
        <v>9.3587521663778164E-2</v>
      </c>
      <c r="H23" s="12"/>
    </row>
    <row r="24" spans="2:8" x14ac:dyDescent="0.25">
      <c r="B24" s="1" t="s">
        <v>20</v>
      </c>
      <c r="C24" s="8">
        <v>0.29166666666666669</v>
      </c>
      <c r="D24" s="9">
        <v>0.30232558139534882</v>
      </c>
      <c r="E24" s="10">
        <v>0.38235294117647056</v>
      </c>
      <c r="F24" s="10">
        <v>0.34482758620689657</v>
      </c>
      <c r="G24" s="11">
        <v>0.38461538461538464</v>
      </c>
      <c r="H24" s="12"/>
    </row>
    <row r="25" spans="2:8" x14ac:dyDescent="0.25">
      <c r="B25" s="1" t="s">
        <v>5</v>
      </c>
      <c r="C25" s="8">
        <v>1</v>
      </c>
      <c r="D25" s="9">
        <v>1</v>
      </c>
      <c r="E25" s="10">
        <v>1</v>
      </c>
      <c r="F25" s="10">
        <v>1</v>
      </c>
      <c r="G25" s="11">
        <v>1</v>
      </c>
      <c r="H25" s="12"/>
    </row>
    <row r="26" spans="2:8" x14ac:dyDescent="0.25">
      <c r="C26" s="12"/>
      <c r="D26" s="12"/>
      <c r="E26" s="12"/>
      <c r="F26" s="12"/>
      <c r="G26" s="12"/>
      <c r="H26" s="12"/>
    </row>
    <row r="27" spans="2:8" x14ac:dyDescent="0.25">
      <c r="B27" s="5" t="s">
        <v>29</v>
      </c>
      <c r="C27" s="9" t="s">
        <v>26</v>
      </c>
      <c r="D27" s="9" t="s">
        <v>27</v>
      </c>
      <c r="E27" s="9" t="s">
        <v>28</v>
      </c>
      <c r="F27" s="8" t="s">
        <v>58</v>
      </c>
      <c r="G27" s="12"/>
      <c r="H27" s="12"/>
    </row>
    <row r="28" spans="2:8" x14ac:dyDescent="0.25">
      <c r="B28" s="1" t="s">
        <v>1</v>
      </c>
      <c r="C28" s="6">
        <v>5.8232452836655593E-3</v>
      </c>
      <c r="D28" s="7">
        <v>1.1491450963168504E-2</v>
      </c>
      <c r="E28" s="7">
        <v>1.4117526945377259E-2</v>
      </c>
      <c r="F28" s="7">
        <v>2.3426814791865258E-2</v>
      </c>
      <c r="G28" s="12"/>
      <c r="H28" s="12"/>
    </row>
    <row r="29" spans="2:8" x14ac:dyDescent="0.25">
      <c r="B29" s="1" t="s">
        <v>2</v>
      </c>
      <c r="C29" s="9">
        <v>2.109047044462049E-2</v>
      </c>
      <c r="D29" s="15">
        <v>3.425783814650505E-2</v>
      </c>
      <c r="E29" s="15">
        <v>4.0227679480284287E-2</v>
      </c>
      <c r="F29" s="11">
        <v>5.8902413158452897E-2</v>
      </c>
      <c r="G29" s="12"/>
      <c r="H29" s="12"/>
    </row>
    <row r="30" spans="2:8" x14ac:dyDescent="0.25">
      <c r="B30" s="1" t="s">
        <v>3</v>
      </c>
      <c r="C30" s="9">
        <v>4.467983434214718E-2</v>
      </c>
      <c r="D30" s="15">
        <v>6.3052367761509034E-2</v>
      </c>
      <c r="E30" s="15">
        <v>6.0874559028632376E-2</v>
      </c>
      <c r="F30" s="11">
        <v>8.0906148867313912E-2</v>
      </c>
      <c r="G30" s="12"/>
      <c r="H30" s="12"/>
    </row>
    <row r="31" spans="2:8" x14ac:dyDescent="0.25">
      <c r="B31" s="1" t="s">
        <v>20</v>
      </c>
      <c r="C31" s="9">
        <v>0.20930232558139536</v>
      </c>
      <c r="D31" s="15">
        <v>0.23684210526315788</v>
      </c>
      <c r="E31" s="15">
        <v>0.23529411764705882</v>
      </c>
      <c r="F31" s="11">
        <v>0.3125</v>
      </c>
      <c r="G31" s="12"/>
      <c r="H31" s="12"/>
    </row>
    <row r="32" spans="2:8" x14ac:dyDescent="0.25">
      <c r="B32" s="1" t="s">
        <v>5</v>
      </c>
      <c r="C32" s="9">
        <v>1</v>
      </c>
      <c r="D32" s="15">
        <v>1</v>
      </c>
      <c r="E32" s="15">
        <v>1</v>
      </c>
      <c r="F32" s="11">
        <v>1</v>
      </c>
      <c r="G32" s="12"/>
      <c r="H32" s="12"/>
    </row>
    <row r="33" spans="2:8" x14ac:dyDescent="0.25">
      <c r="C33" s="16"/>
      <c r="D33" s="12"/>
      <c r="E33" s="12"/>
      <c r="F33" s="12"/>
      <c r="G33" s="12"/>
      <c r="H33" s="12"/>
    </row>
    <row r="34" spans="2:8" x14ac:dyDescent="0.25">
      <c r="B34" s="5" t="s">
        <v>30</v>
      </c>
      <c r="C34" s="8" t="s">
        <v>31</v>
      </c>
      <c r="D34" s="8" t="s">
        <v>32</v>
      </c>
      <c r="E34" s="2" t="s">
        <v>59</v>
      </c>
      <c r="F34" s="12"/>
      <c r="G34" s="12"/>
      <c r="H34" s="12"/>
    </row>
    <row r="35" spans="2:8" x14ac:dyDescent="0.25">
      <c r="B35" s="1" t="s">
        <v>1</v>
      </c>
      <c r="C35" s="6">
        <v>7.3815412780146479E-3</v>
      </c>
      <c r="D35" s="7">
        <v>1.4143702385328841E-2</v>
      </c>
      <c r="E35" s="7">
        <v>2.5385536554586384E-2</v>
      </c>
      <c r="F35" s="12"/>
      <c r="G35" s="12"/>
      <c r="H35" s="12"/>
    </row>
    <row r="36" spans="2:8" x14ac:dyDescent="0.25">
      <c r="B36" s="1" t="s">
        <v>2</v>
      </c>
      <c r="C36" s="8">
        <v>2.4667742769142124E-2</v>
      </c>
      <c r="D36" s="10">
        <v>3.9323932852116564E-2</v>
      </c>
      <c r="E36" s="11">
        <v>5.8718152866242032E-2</v>
      </c>
      <c r="F36" s="12"/>
      <c r="G36" s="12"/>
      <c r="H36" s="12"/>
    </row>
    <row r="37" spans="2:8" x14ac:dyDescent="0.25">
      <c r="B37" s="1" t="s">
        <v>3</v>
      </c>
      <c r="C37" s="8">
        <v>4.6204620462046209E-2</v>
      </c>
      <c r="D37" s="10">
        <v>6.4768564768564768E-2</v>
      </c>
      <c r="E37" s="11">
        <v>9.1295116772823773E-2</v>
      </c>
      <c r="F37" s="12"/>
      <c r="G37" s="12"/>
      <c r="H37" s="12"/>
    </row>
    <row r="38" spans="2:8" x14ac:dyDescent="0.25">
      <c r="B38" s="1" t="s">
        <v>20</v>
      </c>
      <c r="C38" s="8">
        <v>0.41666666666666669</v>
      </c>
      <c r="D38" s="10">
        <v>0.54545454545454541</v>
      </c>
      <c r="E38" s="11">
        <v>0.52631578947368418</v>
      </c>
      <c r="F38" s="12"/>
      <c r="G38" s="12"/>
      <c r="H38" s="12"/>
    </row>
    <row r="39" spans="2:8" x14ac:dyDescent="0.25">
      <c r="B39" s="1" t="s">
        <v>5</v>
      </c>
      <c r="C39" s="8">
        <v>1</v>
      </c>
      <c r="D39" s="10">
        <v>1</v>
      </c>
      <c r="E39" s="11">
        <v>1</v>
      </c>
      <c r="F39" s="12"/>
      <c r="G39" s="12"/>
      <c r="H39" s="12"/>
    </row>
    <row r="40" spans="2:8" x14ac:dyDescent="0.25">
      <c r="B40" s="4"/>
      <c r="C40" s="16"/>
      <c r="D40" s="12"/>
      <c r="E40" s="12"/>
      <c r="F40" s="12"/>
      <c r="G40" s="12"/>
      <c r="H40" s="12"/>
    </row>
    <row r="41" spans="2:8" x14ac:dyDescent="0.25">
      <c r="B41" s="5" t="s">
        <v>33</v>
      </c>
      <c r="C41" s="8" t="s">
        <v>34</v>
      </c>
      <c r="D41" s="2" t="s">
        <v>60</v>
      </c>
      <c r="E41" s="12"/>
      <c r="F41" s="12"/>
      <c r="G41" s="12"/>
      <c r="H41" s="12"/>
    </row>
    <row r="42" spans="2:8" x14ac:dyDescent="0.25">
      <c r="B42" s="1" t="s">
        <v>1</v>
      </c>
      <c r="C42" s="6">
        <v>7.8591947009952513E-3</v>
      </c>
      <c r="D42" s="7">
        <v>2.1650656927115222E-2</v>
      </c>
      <c r="E42" s="12"/>
      <c r="F42" s="12"/>
      <c r="G42" s="12"/>
      <c r="H42" s="12"/>
    </row>
    <row r="43" spans="2:8" x14ac:dyDescent="0.25">
      <c r="B43" s="1" t="s">
        <v>2</v>
      </c>
      <c r="C43" s="8">
        <v>2.4561557296185803E-2</v>
      </c>
      <c r="D43" s="11">
        <v>5.3379099923722348E-2</v>
      </c>
      <c r="E43" s="12"/>
      <c r="F43" s="12"/>
      <c r="G43" s="12"/>
      <c r="H43" s="12"/>
    </row>
    <row r="44" spans="2:8" x14ac:dyDescent="0.25">
      <c r="B44" s="1" t="s">
        <v>3</v>
      </c>
      <c r="C44" s="8">
        <v>5.7397959183673464E-2</v>
      </c>
      <c r="D44" s="11">
        <v>0.10350877192982456</v>
      </c>
      <c r="E44" s="12"/>
      <c r="F44" s="12"/>
      <c r="G44" s="12"/>
      <c r="H44" s="12"/>
    </row>
    <row r="45" spans="2:8" x14ac:dyDescent="0.25">
      <c r="B45" s="1" t="s">
        <v>20</v>
      </c>
      <c r="C45" s="8">
        <v>0.21428571428571427</v>
      </c>
      <c r="D45" s="11">
        <v>0.35294117647058826</v>
      </c>
      <c r="E45" s="12"/>
      <c r="F45" s="12"/>
      <c r="G45" s="12"/>
      <c r="H45" s="12"/>
    </row>
    <row r="46" spans="2:8" x14ac:dyDescent="0.25">
      <c r="B46" s="1" t="s">
        <v>5</v>
      </c>
      <c r="C46" s="8">
        <v>1</v>
      </c>
      <c r="D46" s="11">
        <v>1</v>
      </c>
      <c r="E46" s="12"/>
      <c r="F46" s="12"/>
      <c r="G46" s="12"/>
      <c r="H46" s="12"/>
    </row>
    <row r="47" spans="2:8" x14ac:dyDescent="0.25">
      <c r="B47" s="4"/>
      <c r="C47" s="4"/>
      <c r="D47" s="4"/>
      <c r="E47" s="4"/>
    </row>
    <row r="48" spans="2:8" x14ac:dyDescent="0.25">
      <c r="B48" s="5" t="s">
        <v>35</v>
      </c>
      <c r="C48" s="1" t="s">
        <v>61</v>
      </c>
      <c r="D48" s="4"/>
      <c r="E48" s="4"/>
    </row>
    <row r="49" spans="2:32" x14ac:dyDescent="0.25">
      <c r="B49" s="1" t="s">
        <v>1</v>
      </c>
      <c r="C49" s="11">
        <v>1.1593414185965722E-2</v>
      </c>
      <c r="D49" s="4"/>
      <c r="E49" s="4"/>
    </row>
    <row r="50" spans="2:32" x14ac:dyDescent="0.25">
      <c r="B50" s="1" t="s">
        <v>2</v>
      </c>
      <c r="C50" s="11">
        <v>4.2358954669726938E-2</v>
      </c>
      <c r="D50" s="4"/>
      <c r="E50" s="4"/>
    </row>
    <row r="51" spans="2:32" x14ac:dyDescent="0.25">
      <c r="B51" s="1" t="s">
        <v>3</v>
      </c>
      <c r="C51" s="11">
        <v>0.11084905660377359</v>
      </c>
      <c r="D51" s="4"/>
      <c r="E51" s="4"/>
    </row>
    <row r="52" spans="2:32" x14ac:dyDescent="0.25">
      <c r="B52" s="1" t="s">
        <v>20</v>
      </c>
      <c r="C52" s="11">
        <v>0</v>
      </c>
      <c r="D52" s="4"/>
      <c r="E52" s="4"/>
    </row>
    <row r="53" spans="2:32" x14ac:dyDescent="0.25">
      <c r="B53" s="1" t="s">
        <v>5</v>
      </c>
      <c r="C53" s="11">
        <v>1</v>
      </c>
      <c r="D53" s="4"/>
      <c r="E53" s="4"/>
    </row>
    <row r="54" spans="2:32" x14ac:dyDescent="0.25">
      <c r="B54" s="4"/>
      <c r="C54" s="4"/>
      <c r="D54" s="4"/>
      <c r="E54" s="4"/>
    </row>
    <row r="55" spans="2:32" x14ac:dyDescent="0.25">
      <c r="B55" s="4"/>
      <c r="C55" s="4"/>
      <c r="D55" s="4"/>
      <c r="E55" s="4"/>
    </row>
    <row r="56" spans="2:32" x14ac:dyDescent="0.25">
      <c r="B56" s="5" t="s">
        <v>6</v>
      </c>
      <c r="C56" s="1">
        <v>1</v>
      </c>
      <c r="D56" s="1">
        <v>2</v>
      </c>
      <c r="E56" s="1">
        <v>3</v>
      </c>
      <c r="F56" s="3">
        <v>4</v>
      </c>
      <c r="G56" s="1">
        <v>5</v>
      </c>
      <c r="H56" s="1">
        <v>6</v>
      </c>
    </row>
    <row r="57" spans="2:32" x14ac:dyDescent="0.25">
      <c r="B57" s="1" t="s">
        <v>1</v>
      </c>
      <c r="C57" s="19">
        <f>(C49+C42+C35+C28+C21+C14)/6</f>
        <v>9.9139642769981561E-3</v>
      </c>
      <c r="D57" s="19">
        <f>(D42+D35+D28+D21+D14+D6)/6</f>
        <v>1.9235705160474022E-2</v>
      </c>
      <c r="E57" s="19">
        <f>(E35+E28+E21+E14+E6)/5</f>
        <v>2.4351540385445097E-2</v>
      </c>
      <c r="F57" s="19">
        <f>(F28+F21+F14+F6)/4</f>
        <v>2.6609894268510754E-2</v>
      </c>
      <c r="G57" s="31">
        <f>(G21+G14+G6)/3</f>
        <v>2.5681007818296575E-2</v>
      </c>
      <c r="H57" s="31">
        <f>(H14+H6)/2</f>
        <v>2.5063790983393775E-2</v>
      </c>
    </row>
    <row r="58" spans="2:32" x14ac:dyDescent="0.25">
      <c r="B58" s="1" t="s">
        <v>2</v>
      </c>
      <c r="C58" s="19">
        <f t="shared" ref="C58:C61" si="0">(C50+C43+C36+C29+C22+C15)/6</f>
        <v>3.1486168181849773E-2</v>
      </c>
      <c r="D58" s="19">
        <f t="shared" ref="D58:D61" si="1">(D43+D36+D29+D22+D15+D7)/6</f>
        <v>5.0929658934713601E-2</v>
      </c>
      <c r="E58" s="19">
        <f t="shared" ref="E58:E61" si="2">(E36+E29+E22+E15+E7)/5</f>
        <v>6.2335590051357581E-2</v>
      </c>
      <c r="F58" s="19">
        <f t="shared" ref="F58:F61" si="3">(F29+F22+F15+F7)/4</f>
        <v>6.7485494349416933E-2</v>
      </c>
      <c r="G58" s="31">
        <f t="shared" ref="G58:G61" si="4">(G22+G15+G7)/3</f>
        <v>6.2838757136067583E-2</v>
      </c>
      <c r="H58" s="31">
        <f t="shared" ref="H58:H61" si="5">(H15+H7)/2</f>
        <v>6.6484075886130339E-2</v>
      </c>
    </row>
    <row r="59" spans="2:32" x14ac:dyDescent="0.25">
      <c r="B59" s="1" t="s">
        <v>3</v>
      </c>
      <c r="C59" s="19">
        <f t="shared" si="0"/>
        <v>6.9392486816699517E-2</v>
      </c>
      <c r="D59" s="19">
        <f t="shared" si="1"/>
        <v>8.5252643561128924E-2</v>
      </c>
      <c r="E59" s="19">
        <f t="shared" si="2"/>
        <v>9.5321575514970211E-2</v>
      </c>
      <c r="F59" s="19">
        <f t="shared" si="3"/>
        <v>0.10209835710912013</v>
      </c>
      <c r="G59" s="31">
        <f t="shared" si="4"/>
        <v>0.1014154670735425</v>
      </c>
      <c r="H59" s="31">
        <f t="shared" si="5"/>
        <v>0.10522489106091387</v>
      </c>
    </row>
    <row r="60" spans="2:32" x14ac:dyDescent="0.25">
      <c r="B60" s="1" t="s">
        <v>4</v>
      </c>
      <c r="C60" s="19">
        <f t="shared" si="0"/>
        <v>0.24547174401825564</v>
      </c>
      <c r="D60" s="19">
        <f t="shared" si="1"/>
        <v>0.33681612365282892</v>
      </c>
      <c r="E60" s="19">
        <f t="shared" si="2"/>
        <v>0.35137321482073303</v>
      </c>
      <c r="F60" s="19">
        <f t="shared" si="3"/>
        <v>0.3026221264367816</v>
      </c>
      <c r="G60" s="31">
        <f t="shared" si="4"/>
        <v>0.28757662090995423</v>
      </c>
      <c r="H60" s="31">
        <f t="shared" si="5"/>
        <v>0.27192982456140347</v>
      </c>
    </row>
    <row r="61" spans="2:32" x14ac:dyDescent="0.25">
      <c r="B61" s="1" t="s">
        <v>5</v>
      </c>
      <c r="C61" s="19">
        <f t="shared" si="0"/>
        <v>1</v>
      </c>
      <c r="D61" s="19">
        <f t="shared" si="1"/>
        <v>1</v>
      </c>
      <c r="E61" s="19">
        <f t="shared" si="2"/>
        <v>1</v>
      </c>
      <c r="F61" s="19">
        <f t="shared" si="3"/>
        <v>1</v>
      </c>
      <c r="G61" s="31">
        <f t="shared" si="4"/>
        <v>1</v>
      </c>
      <c r="H61" s="31">
        <f t="shared" si="5"/>
        <v>1</v>
      </c>
    </row>
    <row r="63" spans="2:32" x14ac:dyDescent="0.25">
      <c r="B63" s="5" t="s">
        <v>7</v>
      </c>
      <c r="C63" s="1">
        <v>1</v>
      </c>
      <c r="D63" s="1">
        <v>2</v>
      </c>
      <c r="E63" s="1">
        <v>3</v>
      </c>
      <c r="F63" s="3">
        <v>4</v>
      </c>
      <c r="G63" s="1">
        <v>5</v>
      </c>
      <c r="H63" s="1">
        <v>6</v>
      </c>
      <c r="I63" s="1">
        <v>7</v>
      </c>
      <c r="J63" s="1">
        <v>8</v>
      </c>
      <c r="K63" s="1">
        <v>9</v>
      </c>
      <c r="L63" s="3">
        <v>10</v>
      </c>
      <c r="M63" s="1">
        <v>11</v>
      </c>
      <c r="N63" s="1">
        <v>12</v>
      </c>
      <c r="O63" s="1">
        <v>13</v>
      </c>
      <c r="P63" s="1">
        <v>14</v>
      </c>
      <c r="Q63" s="1">
        <v>15</v>
      </c>
      <c r="R63" s="3">
        <v>16</v>
      </c>
      <c r="S63" s="1">
        <v>17</v>
      </c>
      <c r="T63" s="1">
        <v>18</v>
      </c>
      <c r="U63" s="1">
        <v>19</v>
      </c>
      <c r="V63" s="1">
        <v>20</v>
      </c>
      <c r="W63" s="1">
        <v>21</v>
      </c>
      <c r="X63" s="3">
        <v>22</v>
      </c>
      <c r="Y63" s="1">
        <v>23</v>
      </c>
      <c r="Z63" s="1">
        <v>24</v>
      </c>
      <c r="AA63" s="1">
        <v>25</v>
      </c>
      <c r="AB63" s="1">
        <v>26</v>
      </c>
      <c r="AC63" s="1">
        <v>27</v>
      </c>
      <c r="AD63" s="3">
        <v>28</v>
      </c>
      <c r="AE63" s="1">
        <v>29</v>
      </c>
      <c r="AF63" s="1">
        <v>30</v>
      </c>
    </row>
    <row r="64" spans="2:32" x14ac:dyDescent="0.25">
      <c r="B64" s="1" t="s">
        <v>1</v>
      </c>
      <c r="C64" s="19">
        <f>C57</f>
        <v>9.9139642769981561E-3</v>
      </c>
      <c r="D64" s="19">
        <f t="shared" ref="D64:F64" si="6">D57</f>
        <v>1.9235705160474022E-2</v>
      </c>
      <c r="E64" s="19">
        <f t="shared" si="6"/>
        <v>2.4351540385445097E-2</v>
      </c>
      <c r="F64" s="19">
        <f t="shared" si="6"/>
        <v>2.6609894268510754E-2</v>
      </c>
      <c r="G64" s="19">
        <f t="shared" ref="G64:V68" si="7">(ROUND(INDEX(LINEST($C64:$E64,LN($C$63:$E$63)),1),4)*LN(G$63))+ROUND(INDEX(LINEST($C64:$E64,LN($C$63:$E$63)),1,2),4)</f>
        <v>3.1244580444130123E-2</v>
      </c>
      <c r="H64" s="19">
        <f t="shared" si="7"/>
        <v>3.3651224993810326E-2</v>
      </c>
      <c r="I64" s="19">
        <f t="shared" si="7"/>
        <v>3.5686013967530135E-2</v>
      </c>
      <c r="J64" s="19">
        <f t="shared" si="7"/>
        <v>3.7448628350173832E-2</v>
      </c>
      <c r="K64" s="19">
        <f t="shared" si="7"/>
        <v>3.9003364420838099E-2</v>
      </c>
      <c r="L64" s="19">
        <f t="shared" si="7"/>
        <v>4.0394123227521408E-2</v>
      </c>
      <c r="M64" s="20">
        <f t="shared" si="7"/>
        <v>4.1652217600938492E-2</v>
      </c>
      <c r="N64" s="20">
        <f t="shared" si="7"/>
        <v>4.2800767777201605E-2</v>
      </c>
      <c r="O64" s="19">
        <f t="shared" si="7"/>
        <v>4.385733151849229E-2</v>
      </c>
      <c r="P64" s="19">
        <f t="shared" si="7"/>
        <v>4.4835556750921414E-2</v>
      </c>
      <c r="Q64" s="19">
        <f t="shared" si="7"/>
        <v>4.5746262654549175E-2</v>
      </c>
      <c r="R64" s="19">
        <f t="shared" si="7"/>
        <v>4.6598171133565111E-2</v>
      </c>
      <c r="S64" s="20">
        <f t="shared" si="7"/>
        <v>4.7398416141542055E-2</v>
      </c>
      <c r="T64" s="20">
        <f t="shared" si="7"/>
        <v>4.8152907204229371E-2</v>
      </c>
      <c r="U64" s="19">
        <f t="shared" si="7"/>
        <v>4.886659452499701E-2</v>
      </c>
      <c r="V64" s="19">
        <f t="shared" si="7"/>
        <v>4.9543666010912681E-2</v>
      </c>
      <c r="W64" s="19">
        <f t="shared" ref="Q64:AF68" si="8">(ROUND(INDEX(LINEST($C64:$E64,LN($C$63:$E$63)),1),4)*LN(W$63))+ROUND(INDEX(LINEST($C64:$E64,LN($C$63:$E$63)),1,2),4)</f>
        <v>5.0187696177949187E-2</v>
      </c>
      <c r="X64" s="19">
        <f t="shared" si="8"/>
        <v>5.0801760384329771E-2</v>
      </c>
      <c r="Y64" s="20">
        <f t="shared" si="8"/>
        <v>5.1388523650264778E-2</v>
      </c>
      <c r="Z64" s="20">
        <f t="shared" si="8"/>
        <v>5.1950310560592884E-2</v>
      </c>
      <c r="AA64" s="33">
        <f t="shared" si="8"/>
        <v>5.248916088826025E-2</v>
      </c>
      <c r="AB64" s="33">
        <f t="shared" si="8"/>
        <v>5.3006874301883569E-2</v>
      </c>
      <c r="AC64" s="33">
        <f t="shared" si="8"/>
        <v>5.3505046631257144E-2</v>
      </c>
      <c r="AD64" s="33">
        <f t="shared" si="8"/>
        <v>5.3985099534312693E-2</v>
      </c>
      <c r="AE64" s="31">
        <f t="shared" si="8"/>
        <v>5.444830495582146E-2</v>
      </c>
      <c r="AF64" s="31">
        <f t="shared" si="8"/>
        <v>5.4895805437940454E-2</v>
      </c>
    </row>
    <row r="65" spans="2:32" x14ac:dyDescent="0.25">
      <c r="B65" s="1" t="s">
        <v>2</v>
      </c>
      <c r="C65" s="19">
        <f t="shared" ref="C65:H68" si="9">C58</f>
        <v>3.1486168181849773E-2</v>
      </c>
      <c r="D65" s="19">
        <f t="shared" si="9"/>
        <v>5.0929658934713601E-2</v>
      </c>
      <c r="E65" s="19">
        <f t="shared" si="9"/>
        <v>6.2335590051357581E-2</v>
      </c>
      <c r="F65" s="19">
        <f t="shared" si="9"/>
        <v>6.7485494349416933E-2</v>
      </c>
      <c r="G65" s="19">
        <f t="shared" si="7"/>
        <v>7.6725205339398223E-2</v>
      </c>
      <c r="H65" s="19">
        <f t="shared" si="7"/>
        <v>8.1848441085308338E-2</v>
      </c>
      <c r="I65" s="19">
        <f t="shared" si="7"/>
        <v>8.6180075188454303E-2</v>
      </c>
      <c r="J65" s="19">
        <f t="shared" si="7"/>
        <v>8.9932307321203386E-2</v>
      </c>
      <c r="K65" s="19">
        <f t="shared" si="7"/>
        <v>9.324201062314777E-2</v>
      </c>
      <c r="L65" s="19">
        <f t="shared" si="7"/>
        <v>9.6202641113132689E-2</v>
      </c>
      <c r="M65" s="19">
        <f t="shared" si="7"/>
        <v>9.8880857165634217E-2</v>
      </c>
      <c r="N65" s="19">
        <f t="shared" si="7"/>
        <v>0.1013258768590428</v>
      </c>
      <c r="O65" s="19">
        <f t="shared" si="7"/>
        <v>0.10357507694466918</v>
      </c>
      <c r="P65" s="19">
        <f t="shared" si="7"/>
        <v>0.10565751096218876</v>
      </c>
      <c r="Q65" s="19">
        <f t="shared" si="8"/>
        <v>0.10759621065097211</v>
      </c>
      <c r="R65" s="19">
        <f t="shared" si="8"/>
        <v>0.10940974309493785</v>
      </c>
      <c r="S65" s="19">
        <f t="shared" si="8"/>
        <v>0.11111329496797967</v>
      </c>
      <c r="T65" s="19">
        <f t="shared" si="8"/>
        <v>0.11271944639688222</v>
      </c>
      <c r="U65" s="19">
        <f t="shared" si="8"/>
        <v>0.11423873531457697</v>
      </c>
      <c r="V65" s="19">
        <f t="shared" si="8"/>
        <v>0.11568007688686714</v>
      </c>
      <c r="W65" s="19">
        <f t="shared" si="8"/>
        <v>0.11705108050002819</v>
      </c>
      <c r="X65" s="19">
        <f t="shared" si="8"/>
        <v>0.11835829293936868</v>
      </c>
      <c r="Y65" s="19">
        <f t="shared" si="8"/>
        <v>0.1196073874676091</v>
      </c>
      <c r="Z65" s="19">
        <f t="shared" si="8"/>
        <v>0.12080331263277727</v>
      </c>
      <c r="AA65" s="33">
        <f t="shared" si="8"/>
        <v>0.12195041067879643</v>
      </c>
      <c r="AB65" s="33">
        <f t="shared" si="8"/>
        <v>0.12305251271840364</v>
      </c>
      <c r="AC65" s="33">
        <f t="shared" si="8"/>
        <v>0.12411301593472165</v>
      </c>
      <c r="AD65" s="33">
        <f t="shared" si="8"/>
        <v>0.12513494673592324</v>
      </c>
      <c r="AE65" s="33">
        <f t="shared" si="8"/>
        <v>0.12612101282261992</v>
      </c>
      <c r="AF65" s="33">
        <f t="shared" si="8"/>
        <v>0.12707364642470659</v>
      </c>
    </row>
    <row r="66" spans="2:32" x14ac:dyDescent="0.25">
      <c r="B66" s="1" t="s">
        <v>3</v>
      </c>
      <c r="C66" s="19">
        <f t="shared" si="9"/>
        <v>6.9392486816699517E-2</v>
      </c>
      <c r="D66" s="19">
        <f t="shared" si="9"/>
        <v>8.5252643561128924E-2</v>
      </c>
      <c r="E66" s="19">
        <f t="shared" si="9"/>
        <v>9.5321575514970211E-2</v>
      </c>
      <c r="F66" s="19">
        <f t="shared" si="9"/>
        <v>0.10209835710912013</v>
      </c>
      <c r="G66" s="19">
        <f t="shared" si="7"/>
        <v>0.10712179094220137</v>
      </c>
      <c r="H66" s="19">
        <f t="shared" si="7"/>
        <v>0.1114063475268593</v>
      </c>
      <c r="I66" s="19">
        <f t="shared" si="7"/>
        <v>0.11502888850279985</v>
      </c>
      <c r="J66" s="19">
        <f t="shared" si="7"/>
        <v>0.11816687622947614</v>
      </c>
      <c r="K66" s="19">
        <f t="shared" si="7"/>
        <v>0.12093477756740116</v>
      </c>
      <c r="L66" s="19">
        <f t="shared" si="7"/>
        <v>0.12341074968536009</v>
      </c>
      <c r="M66" s="19">
        <f t="shared" si="7"/>
        <v>0.12565053891076172</v>
      </c>
      <c r="N66" s="19">
        <f t="shared" si="7"/>
        <v>0.12769530627001802</v>
      </c>
      <c r="O66" s="19">
        <f t="shared" si="7"/>
        <v>0.1295763099003461</v>
      </c>
      <c r="P66" s="19">
        <f t="shared" si="7"/>
        <v>0.13131784724595857</v>
      </c>
      <c r="Q66" s="19">
        <f t="shared" si="8"/>
        <v>0.13293917972590194</v>
      </c>
      <c r="R66" s="19">
        <f t="shared" si="8"/>
        <v>0.13445583497263486</v>
      </c>
      <c r="S66" s="19">
        <f t="shared" si="8"/>
        <v>0.13588051358532108</v>
      </c>
      <c r="T66" s="19">
        <f t="shared" si="8"/>
        <v>0.13722373631055987</v>
      </c>
      <c r="U66" s="19">
        <f t="shared" si="8"/>
        <v>0.13849431601041134</v>
      </c>
      <c r="V66" s="19">
        <f t="shared" si="8"/>
        <v>0.13969970842851878</v>
      </c>
      <c r="W66" s="19">
        <f t="shared" si="8"/>
        <v>0.14084627728650045</v>
      </c>
      <c r="X66" s="19">
        <f t="shared" si="8"/>
        <v>0.14193949765392044</v>
      </c>
      <c r="Y66" s="19">
        <f t="shared" si="8"/>
        <v>0.14298411407433503</v>
      </c>
      <c r="Z66" s="19">
        <f t="shared" si="8"/>
        <v>0.14398426501317674</v>
      </c>
      <c r="AA66" s="33">
        <f t="shared" si="8"/>
        <v>0.14494358188440271</v>
      </c>
      <c r="AB66" s="33">
        <f t="shared" si="8"/>
        <v>0.14586526864350483</v>
      </c>
      <c r="AC66" s="33">
        <f t="shared" si="8"/>
        <v>0.14675216635110172</v>
      </c>
      <c r="AD66" s="33">
        <f t="shared" si="8"/>
        <v>0.1476068059891173</v>
      </c>
      <c r="AE66" s="33">
        <f t="shared" si="8"/>
        <v>0.14843145200468216</v>
      </c>
      <c r="AF66" s="33">
        <f t="shared" si="8"/>
        <v>0.14922813846906063</v>
      </c>
    </row>
    <row r="67" spans="2:32" x14ac:dyDescent="0.25">
      <c r="B67" s="1" t="s">
        <v>4</v>
      </c>
      <c r="C67" s="19">
        <f t="shared" si="9"/>
        <v>0.24547174401825564</v>
      </c>
      <c r="D67" s="19">
        <f t="shared" si="9"/>
        <v>0.33681612365282892</v>
      </c>
      <c r="E67" s="19">
        <f t="shared" si="9"/>
        <v>0.35137321482073303</v>
      </c>
      <c r="F67" s="19">
        <f>(ROUND(INDEX(LINEST($C67:$E67,LN($C$63:$E$63)),1),4)*LN(F$63))+ROUND(INDEX(LINEST($C67:$E67,LN($C$63:$E$63)),1,2),4)</f>
        <v>0.39030669498421305</v>
      </c>
      <c r="G67" s="19">
        <f t="shared" si="7"/>
        <v>0.41266567882589689</v>
      </c>
      <c r="H67" s="19">
        <f t="shared" si="7"/>
        <v>0.43093429881665113</v>
      </c>
      <c r="I67" s="19">
        <f t="shared" si="7"/>
        <v>0.44638019693534237</v>
      </c>
      <c r="J67" s="19">
        <f t="shared" si="7"/>
        <v>0.45976004247631952</v>
      </c>
      <c r="K67" s="19">
        <f t="shared" si="7"/>
        <v>0.4715619026490892</v>
      </c>
      <c r="L67" s="19">
        <f t="shared" si="7"/>
        <v>0.48211902631800341</v>
      </c>
      <c r="M67" s="19">
        <f t="shared" si="7"/>
        <v>0.49166910633439675</v>
      </c>
      <c r="N67" s="19">
        <f t="shared" si="7"/>
        <v>0.50038764630875765</v>
      </c>
      <c r="O67" s="19">
        <f t="shared" si="7"/>
        <v>0.50840792561764592</v>
      </c>
      <c r="P67" s="19">
        <f t="shared" si="7"/>
        <v>0.51583354442744889</v>
      </c>
      <c r="Q67" s="19">
        <f t="shared" si="8"/>
        <v>0.52274663015044143</v>
      </c>
      <c r="R67" s="19">
        <f t="shared" si="8"/>
        <v>0.52921338996842615</v>
      </c>
      <c r="S67" s="19">
        <f t="shared" si="8"/>
        <v>0.53528797707443287</v>
      </c>
      <c r="T67" s="19">
        <f t="shared" si="8"/>
        <v>0.54101525014119567</v>
      </c>
      <c r="U67" s="19">
        <f t="shared" si="8"/>
        <v>0.54643278571247733</v>
      </c>
      <c r="V67" s="19">
        <f t="shared" si="8"/>
        <v>0.55157237381010993</v>
      </c>
      <c r="W67" s="19">
        <f t="shared" si="8"/>
        <v>0.55646114825988702</v>
      </c>
      <c r="X67" s="19">
        <f t="shared" si="8"/>
        <v>0.56112245382650328</v>
      </c>
      <c r="Y67" s="19">
        <f t="shared" si="8"/>
        <v>0.56557652043610074</v>
      </c>
      <c r="Z67" s="19">
        <f t="shared" si="8"/>
        <v>0.56984099380086417</v>
      </c>
      <c r="AA67" s="33">
        <f t="shared" si="8"/>
        <v>0.57393135765179371</v>
      </c>
      <c r="AB67" s="33">
        <f t="shared" si="8"/>
        <v>0.57786127310975255</v>
      </c>
      <c r="AC67" s="33">
        <f t="shared" si="8"/>
        <v>0.5816428539736338</v>
      </c>
      <c r="AD67" s="33">
        <f t="shared" si="8"/>
        <v>0.58528689191955541</v>
      </c>
      <c r="AE67" s="33">
        <f t="shared" si="8"/>
        <v>0.58880304216464463</v>
      </c>
      <c r="AF67" s="33">
        <f t="shared" si="8"/>
        <v>0.59219997764254795</v>
      </c>
    </row>
    <row r="68" spans="2:32" x14ac:dyDescent="0.25">
      <c r="B68" s="1" t="s">
        <v>5</v>
      </c>
      <c r="C68" s="19">
        <f t="shared" si="9"/>
        <v>1</v>
      </c>
      <c r="D68" s="19">
        <f t="shared" si="9"/>
        <v>1</v>
      </c>
      <c r="E68" s="19">
        <f t="shared" si="9"/>
        <v>1</v>
      </c>
      <c r="F68" s="19">
        <f t="shared" si="9"/>
        <v>1</v>
      </c>
      <c r="G68" s="19">
        <f t="shared" si="9"/>
        <v>1</v>
      </c>
      <c r="H68" s="19">
        <f t="shared" si="9"/>
        <v>1</v>
      </c>
      <c r="I68" s="19">
        <f t="shared" si="7"/>
        <v>1</v>
      </c>
      <c r="J68" s="19">
        <f t="shared" si="7"/>
        <v>1</v>
      </c>
      <c r="K68" s="19">
        <f t="shared" si="7"/>
        <v>1</v>
      </c>
      <c r="L68" s="19">
        <f t="shared" si="7"/>
        <v>1</v>
      </c>
      <c r="M68" s="19">
        <f t="shared" si="7"/>
        <v>1</v>
      </c>
      <c r="N68" s="19">
        <f t="shared" si="7"/>
        <v>1</v>
      </c>
      <c r="O68" s="19">
        <f t="shared" si="7"/>
        <v>1</v>
      </c>
      <c r="P68" s="19">
        <f t="shared" si="7"/>
        <v>1</v>
      </c>
      <c r="Q68" s="19">
        <f t="shared" si="7"/>
        <v>1</v>
      </c>
      <c r="R68" s="19">
        <f t="shared" si="7"/>
        <v>1</v>
      </c>
      <c r="S68" s="19">
        <f t="shared" si="7"/>
        <v>1</v>
      </c>
      <c r="T68" s="19">
        <f t="shared" si="7"/>
        <v>1</v>
      </c>
      <c r="U68" s="19">
        <f t="shared" si="7"/>
        <v>1</v>
      </c>
      <c r="V68" s="19">
        <f t="shared" si="7"/>
        <v>1</v>
      </c>
      <c r="W68" s="19">
        <f t="shared" si="8"/>
        <v>1</v>
      </c>
      <c r="X68" s="19">
        <f t="shared" si="8"/>
        <v>1</v>
      </c>
      <c r="Y68" s="19">
        <f t="shared" si="8"/>
        <v>1</v>
      </c>
      <c r="Z68" s="19">
        <f t="shared" si="8"/>
        <v>1</v>
      </c>
      <c r="AA68" s="33">
        <f t="shared" si="8"/>
        <v>1</v>
      </c>
      <c r="AB68" s="33">
        <f t="shared" si="8"/>
        <v>1</v>
      </c>
      <c r="AC68" s="33">
        <f t="shared" si="8"/>
        <v>1</v>
      </c>
      <c r="AD68" s="33">
        <f t="shared" si="8"/>
        <v>1</v>
      </c>
      <c r="AE68" s="33">
        <f t="shared" si="8"/>
        <v>1</v>
      </c>
      <c r="AF68" s="33">
        <f t="shared" si="8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workbookViewId="0">
      <selection activeCell="H2" sqref="H2"/>
    </sheetView>
  </sheetViews>
  <sheetFormatPr defaultRowHeight="15" x14ac:dyDescent="0.25"/>
  <cols>
    <col min="1" max="1" width="13.42578125" bestFit="1" customWidth="1"/>
    <col min="4" max="4" width="10.140625" bestFit="1" customWidth="1"/>
    <col min="5" max="5" width="10.85546875" bestFit="1" customWidth="1"/>
    <col min="6" max="6" width="13.42578125" bestFit="1" customWidth="1"/>
    <col min="8" max="9" width="20.42578125" bestFit="1" customWidth="1"/>
  </cols>
  <sheetData>
    <row r="2" spans="1:10" x14ac:dyDescent="0.25">
      <c r="A2" s="24" t="s">
        <v>0</v>
      </c>
      <c r="B2" s="24" t="s">
        <v>36</v>
      </c>
      <c r="C2" s="24" t="s">
        <v>40</v>
      </c>
      <c r="D2" s="24" t="s">
        <v>41</v>
      </c>
      <c r="E2" s="24" t="s">
        <v>43</v>
      </c>
      <c r="F2" s="24" t="s">
        <v>37</v>
      </c>
      <c r="H2" s="26" t="s">
        <v>42</v>
      </c>
    </row>
    <row r="3" spans="1:10" x14ac:dyDescent="0.25">
      <c r="A3" s="17" t="s">
        <v>1</v>
      </c>
      <c r="B3" s="25">
        <f>IFERROR(INDEX($A$10:$G$15,MATCH($A3,$A$10:$A$15,0),MATCH(B$2,$A$10:$F$10,0)),0)</f>
        <v>0.768642447418738</v>
      </c>
      <c r="C3" s="25">
        <f t="shared" ref="C3:F8" si="0">IFERROR(INDEX($A$10:$G$15,MATCH($A3,$A$10:$A$15,0),MATCH(C$2,$A$10:$F$10,0)),0)</f>
        <v>0.1507039805318964</v>
      </c>
      <c r="D3" s="25">
        <f t="shared" si="0"/>
        <v>1.877281418390405E-2</v>
      </c>
      <c r="E3" s="25">
        <f t="shared" si="0"/>
        <v>0</v>
      </c>
      <c r="F3" s="25">
        <f t="shared" si="0"/>
        <v>3.1288023639840083E-3</v>
      </c>
      <c r="G3" s="18"/>
      <c r="H3" s="27">
        <f>C3*H4+D3*H5+E3*H6+F3*H7</f>
        <v>1.1593414185965722E-2</v>
      </c>
      <c r="J3" s="21"/>
    </row>
    <row r="4" spans="1:10" x14ac:dyDescent="0.25">
      <c r="A4" s="17" t="s">
        <v>2</v>
      </c>
      <c r="B4" s="25">
        <f t="shared" ref="B4:B8" si="1">IFERROR(INDEX($A$10:$G$15,MATCH($A4,$A$10:$A$15,0),MATCH(B$2,$A$10:$F$10,0)),0)</f>
        <v>0.25670840787119859</v>
      </c>
      <c r="C4" s="25">
        <f t="shared" si="0"/>
        <v>0.5201252236135957</v>
      </c>
      <c r="D4" s="25">
        <f t="shared" si="0"/>
        <v>0.10778175313059034</v>
      </c>
      <c r="E4" s="25">
        <f t="shared" si="0"/>
        <v>0</v>
      </c>
      <c r="F4" s="25">
        <f t="shared" si="0"/>
        <v>3.041144901610018E-2</v>
      </c>
      <c r="G4" s="18"/>
      <c r="H4" s="27">
        <f>D4*H5+E4*H6+F4*H7</f>
        <v>4.2358954669726938E-2</v>
      </c>
      <c r="J4" s="21"/>
    </row>
    <row r="5" spans="1:10" x14ac:dyDescent="0.25">
      <c r="A5" s="17" t="s">
        <v>3</v>
      </c>
      <c r="B5" s="25">
        <f t="shared" si="1"/>
        <v>0.14858490566037735</v>
      </c>
      <c r="C5" s="25">
        <f t="shared" si="0"/>
        <v>0.37264150943396224</v>
      </c>
      <c r="D5" s="25">
        <f t="shared" si="0"/>
        <v>0.2617924528301887</v>
      </c>
      <c r="E5" s="25">
        <f t="shared" si="0"/>
        <v>0</v>
      </c>
      <c r="F5" s="25">
        <f t="shared" si="0"/>
        <v>0.11084905660377359</v>
      </c>
      <c r="G5" s="18"/>
      <c r="H5" s="27">
        <f>E5*H6+F5*H7</f>
        <v>0.11084905660377359</v>
      </c>
      <c r="J5" s="23"/>
    </row>
    <row r="6" spans="1:10" x14ac:dyDescent="0.25">
      <c r="A6" s="17" t="s">
        <v>20</v>
      </c>
      <c r="B6" s="25">
        <f t="shared" si="1"/>
        <v>0</v>
      </c>
      <c r="C6" s="25">
        <f t="shared" si="0"/>
        <v>0</v>
      </c>
      <c r="D6" s="25">
        <f t="shared" si="0"/>
        <v>0</v>
      </c>
      <c r="E6" s="25">
        <f t="shared" si="0"/>
        <v>0</v>
      </c>
      <c r="F6" s="25">
        <f t="shared" si="0"/>
        <v>0</v>
      </c>
      <c r="G6" s="18"/>
      <c r="H6" s="27">
        <f>F6*H7</f>
        <v>0</v>
      </c>
      <c r="J6" s="22"/>
    </row>
    <row r="7" spans="1:10" x14ac:dyDescent="0.25">
      <c r="A7" s="17" t="s">
        <v>5</v>
      </c>
      <c r="B7" s="25">
        <f t="shared" si="1"/>
        <v>5.9574468085106386E-2</v>
      </c>
      <c r="C7" s="25">
        <f t="shared" si="0"/>
        <v>7.6595744680851063E-2</v>
      </c>
      <c r="D7" s="25">
        <f t="shared" si="0"/>
        <v>8.5106382978723402E-2</v>
      </c>
      <c r="E7" s="25">
        <f t="shared" si="0"/>
        <v>0</v>
      </c>
      <c r="F7" s="25">
        <f t="shared" si="0"/>
        <v>0.62553191489361704</v>
      </c>
      <c r="G7" s="18"/>
      <c r="H7" s="29">
        <v>1</v>
      </c>
      <c r="J7" s="21"/>
    </row>
    <row r="8" spans="1:10" x14ac:dyDescent="0.25">
      <c r="A8" s="17" t="s">
        <v>39</v>
      </c>
      <c r="B8" s="25">
        <f t="shared" si="1"/>
        <v>0.58660962072155409</v>
      </c>
      <c r="C8" s="25">
        <f t="shared" si="0"/>
        <v>0.25508788159111934</v>
      </c>
      <c r="D8" s="25">
        <f t="shared" si="0"/>
        <v>5.5504162812210912E-2</v>
      </c>
      <c r="E8" s="25">
        <f t="shared" si="0"/>
        <v>0</v>
      </c>
      <c r="F8" s="25">
        <f t="shared" si="0"/>
        <v>3.2377428307123035E-2</v>
      </c>
      <c r="H8" s="28"/>
    </row>
    <row r="9" spans="1:10" x14ac:dyDescent="0.25">
      <c r="A9" s="17"/>
      <c r="B9" s="32"/>
      <c r="C9" s="32"/>
      <c r="D9" s="32"/>
      <c r="E9" s="32"/>
      <c r="F9" s="32"/>
      <c r="H9" s="28"/>
    </row>
    <row r="10" spans="1:10" x14ac:dyDescent="0.25">
      <c r="A10" t="s">
        <v>0</v>
      </c>
      <c r="B10" t="s">
        <v>40</v>
      </c>
      <c r="C10" t="s">
        <v>36</v>
      </c>
      <c r="D10" t="s">
        <v>41</v>
      </c>
      <c r="E10" t="s">
        <v>37</v>
      </c>
      <c r="F10" t="s">
        <v>38</v>
      </c>
      <c r="G10" t="s">
        <v>39</v>
      </c>
    </row>
    <row r="11" spans="1:10" x14ac:dyDescent="0.25">
      <c r="A11" s="17" t="s">
        <v>1</v>
      </c>
      <c r="B11" s="18">
        <v>0.1507039805318964</v>
      </c>
      <c r="C11" s="18">
        <v>0.768642447418738</v>
      </c>
      <c r="D11" s="18">
        <v>1.877281418390405E-2</v>
      </c>
      <c r="E11" s="18">
        <v>3.1288023639840083E-3</v>
      </c>
      <c r="F11" s="18">
        <v>5.8751955501477493E-2</v>
      </c>
      <c r="G11" s="18">
        <v>1</v>
      </c>
    </row>
    <row r="12" spans="1:10" x14ac:dyDescent="0.25">
      <c r="A12" s="17" t="s">
        <v>2</v>
      </c>
      <c r="B12" s="18">
        <v>0.5201252236135957</v>
      </c>
      <c r="C12" s="18">
        <v>0.25670840787119859</v>
      </c>
      <c r="D12" s="18">
        <v>0.10778175313059034</v>
      </c>
      <c r="E12" s="18">
        <v>3.041144901610018E-2</v>
      </c>
      <c r="F12" s="18">
        <v>8.4973166368515207E-2</v>
      </c>
      <c r="G12" s="18">
        <v>1</v>
      </c>
    </row>
    <row r="13" spans="1:10" x14ac:dyDescent="0.25">
      <c r="A13" s="17" t="s">
        <v>3</v>
      </c>
      <c r="B13" s="18">
        <v>0.37264150943396224</v>
      </c>
      <c r="C13" s="18">
        <v>0.14858490566037735</v>
      </c>
      <c r="D13" s="18">
        <v>0.2617924528301887</v>
      </c>
      <c r="E13" s="18">
        <v>0.11084905660377359</v>
      </c>
      <c r="F13" s="18">
        <v>0.10613207547169812</v>
      </c>
      <c r="G13" s="18">
        <v>1</v>
      </c>
    </row>
    <row r="14" spans="1:10" x14ac:dyDescent="0.25">
      <c r="A14" s="17" t="s">
        <v>5</v>
      </c>
      <c r="B14" s="18">
        <v>7.6595744680851063E-2</v>
      </c>
      <c r="C14" s="18">
        <v>5.9574468085106386E-2</v>
      </c>
      <c r="D14" s="18">
        <v>8.5106382978723402E-2</v>
      </c>
      <c r="E14" s="18">
        <v>0.62553191489361704</v>
      </c>
      <c r="F14" s="18">
        <v>0.15319148936170213</v>
      </c>
      <c r="G14" s="18">
        <v>1</v>
      </c>
    </row>
    <row r="15" spans="1:10" x14ac:dyDescent="0.25">
      <c r="A15" s="17" t="s">
        <v>39</v>
      </c>
      <c r="B15" s="18">
        <v>0.25508788159111934</v>
      </c>
      <c r="C15" s="18">
        <v>0.58660962072155409</v>
      </c>
      <c r="D15" s="18">
        <v>5.5504162812210912E-2</v>
      </c>
      <c r="E15" s="18">
        <v>3.2377428307123035E-2</v>
      </c>
      <c r="F15" s="18">
        <v>7.0420906567992603E-2</v>
      </c>
      <c r="G15" s="1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workbookViewId="0">
      <selection activeCell="H3" sqref="H3"/>
    </sheetView>
  </sheetViews>
  <sheetFormatPr defaultRowHeight="15" x14ac:dyDescent="0.25"/>
  <cols>
    <col min="1" max="1" width="13.42578125" bestFit="1" customWidth="1"/>
    <col min="4" max="4" width="10.140625" bestFit="1" customWidth="1"/>
    <col min="5" max="5" width="10.85546875" bestFit="1" customWidth="1"/>
    <col min="6" max="6" width="13.42578125" bestFit="1" customWidth="1"/>
    <col min="8" max="9" width="20.42578125" bestFit="1" customWidth="1"/>
  </cols>
  <sheetData>
    <row r="2" spans="1:10" x14ac:dyDescent="0.25">
      <c r="A2" s="24" t="s">
        <v>0</v>
      </c>
      <c r="B2" s="24" t="s">
        <v>36</v>
      </c>
      <c r="C2" s="24" t="s">
        <v>40</v>
      </c>
      <c r="D2" s="24" t="s">
        <v>41</v>
      </c>
      <c r="E2" s="24" t="s">
        <v>43</v>
      </c>
      <c r="F2" s="24" t="s">
        <v>37</v>
      </c>
      <c r="H2" s="26" t="s">
        <v>51</v>
      </c>
    </row>
    <row r="3" spans="1:10" x14ac:dyDescent="0.25">
      <c r="A3" s="17" t="s">
        <v>1</v>
      </c>
      <c r="B3" s="25">
        <f>IFERROR(INDEX($A$10:$G$15,MATCH($A3,$A$10:$A$15,0),MATCH(B$2,$A$10:$F$10,0)),0)</f>
        <v>0.768642447418738</v>
      </c>
      <c r="C3" s="25">
        <f t="shared" ref="C3:F8" si="0">IFERROR(INDEX($A$10:$G$15,MATCH($A3,$A$10:$A$15,0),MATCH(C$2,$A$10:$F$10,0)),0)</f>
        <v>0.1507039805318964</v>
      </c>
      <c r="D3" s="25">
        <f t="shared" si="0"/>
        <v>1.877281418390405E-2</v>
      </c>
      <c r="E3" s="25">
        <f t="shared" si="0"/>
        <v>0</v>
      </c>
      <c r="F3" s="25">
        <f t="shared" si="0"/>
        <v>3.1288023639840083E-3</v>
      </c>
      <c r="G3" s="18"/>
      <c r="H3" s="27">
        <f>C3*H4+D3*H5+E3*H6+F3*H7</f>
        <v>1.1593414185965722E-2</v>
      </c>
      <c r="J3" s="21"/>
    </row>
    <row r="4" spans="1:10" x14ac:dyDescent="0.25">
      <c r="A4" s="17" t="s">
        <v>2</v>
      </c>
      <c r="B4" s="25">
        <f t="shared" ref="B4:B8" si="1">IFERROR(INDEX($A$10:$G$15,MATCH($A4,$A$10:$A$15,0),MATCH(B$2,$A$10:$F$10,0)),0)</f>
        <v>0.25670840787119859</v>
      </c>
      <c r="C4" s="25">
        <f t="shared" si="0"/>
        <v>0.5201252236135957</v>
      </c>
      <c r="D4" s="25">
        <f t="shared" si="0"/>
        <v>0.10778175313059034</v>
      </c>
      <c r="E4" s="25">
        <f t="shared" si="0"/>
        <v>0</v>
      </c>
      <c r="F4" s="25">
        <f t="shared" si="0"/>
        <v>3.041144901610018E-2</v>
      </c>
      <c r="G4" s="18"/>
      <c r="H4" s="27">
        <f>D4*H5+E4*H6+F4*H7</f>
        <v>4.2358954669726938E-2</v>
      </c>
      <c r="J4" s="21"/>
    </row>
    <row r="5" spans="1:10" x14ac:dyDescent="0.25">
      <c r="A5" s="17" t="s">
        <v>3</v>
      </c>
      <c r="B5" s="25">
        <f t="shared" si="1"/>
        <v>0.14858490566037735</v>
      </c>
      <c r="C5" s="25">
        <f t="shared" si="0"/>
        <v>0.37264150943396224</v>
      </c>
      <c r="D5" s="25">
        <f t="shared" si="0"/>
        <v>0.2617924528301887</v>
      </c>
      <c r="E5" s="25">
        <f t="shared" si="0"/>
        <v>0</v>
      </c>
      <c r="F5" s="25">
        <f t="shared" si="0"/>
        <v>0.11084905660377359</v>
      </c>
      <c r="G5" s="18"/>
      <c r="H5" s="27">
        <f>E5*H6+F5*H7</f>
        <v>0.11084905660377359</v>
      </c>
      <c r="J5" s="23"/>
    </row>
    <row r="6" spans="1:10" x14ac:dyDescent="0.25">
      <c r="A6" s="17" t="s">
        <v>20</v>
      </c>
      <c r="B6" s="25">
        <f t="shared" si="1"/>
        <v>0</v>
      </c>
      <c r="C6" s="25">
        <f t="shared" si="0"/>
        <v>0</v>
      </c>
      <c r="D6" s="25">
        <f t="shared" si="0"/>
        <v>0</v>
      </c>
      <c r="E6" s="25">
        <f t="shared" si="0"/>
        <v>0</v>
      </c>
      <c r="F6" s="25">
        <f t="shared" si="0"/>
        <v>0</v>
      </c>
      <c r="G6" s="18"/>
      <c r="H6" s="27">
        <f>F6*H7</f>
        <v>0</v>
      </c>
      <c r="J6" s="22"/>
    </row>
    <row r="7" spans="1:10" x14ac:dyDescent="0.25">
      <c r="A7" s="17" t="s">
        <v>5</v>
      </c>
      <c r="B7" s="25">
        <f t="shared" si="1"/>
        <v>5.9574468085106386E-2</v>
      </c>
      <c r="C7" s="25">
        <f t="shared" si="0"/>
        <v>7.6595744680851063E-2</v>
      </c>
      <c r="D7" s="25">
        <f t="shared" si="0"/>
        <v>8.5106382978723402E-2</v>
      </c>
      <c r="E7" s="25">
        <f t="shared" si="0"/>
        <v>0</v>
      </c>
      <c r="F7" s="25">
        <f t="shared" si="0"/>
        <v>0.62553191489361704</v>
      </c>
      <c r="G7" s="18"/>
      <c r="H7" s="29">
        <v>1</v>
      </c>
      <c r="J7" s="21"/>
    </row>
    <row r="8" spans="1:10" x14ac:dyDescent="0.25">
      <c r="A8" s="17" t="s">
        <v>39</v>
      </c>
      <c r="B8" s="25">
        <f t="shared" si="1"/>
        <v>0.58660962072155409</v>
      </c>
      <c r="C8" s="25">
        <f t="shared" si="0"/>
        <v>0.25508788159111934</v>
      </c>
      <c r="D8" s="25">
        <f t="shared" si="0"/>
        <v>5.5504162812210912E-2</v>
      </c>
      <c r="E8" s="25">
        <f t="shared" si="0"/>
        <v>0</v>
      </c>
      <c r="F8" s="25">
        <f t="shared" si="0"/>
        <v>3.2377428307123035E-2</v>
      </c>
      <c r="H8" s="28"/>
    </row>
    <row r="9" spans="1:10" x14ac:dyDescent="0.25">
      <c r="A9" s="17"/>
      <c r="B9" s="32"/>
      <c r="C9" s="32"/>
      <c r="D9" s="32"/>
      <c r="E9" s="32"/>
      <c r="F9" s="32"/>
      <c r="H9" s="28"/>
    </row>
    <row r="10" spans="1:10" x14ac:dyDescent="0.25">
      <c r="A10" t="s">
        <v>0</v>
      </c>
      <c r="B10" t="s">
        <v>40</v>
      </c>
      <c r="C10" t="s">
        <v>36</v>
      </c>
      <c r="D10" t="s">
        <v>41</v>
      </c>
      <c r="E10" t="s">
        <v>37</v>
      </c>
      <c r="F10" t="s">
        <v>38</v>
      </c>
      <c r="G10" t="s">
        <v>39</v>
      </c>
    </row>
    <row r="11" spans="1:10" x14ac:dyDescent="0.25">
      <c r="A11" s="17" t="s">
        <v>1</v>
      </c>
      <c r="B11" s="18">
        <v>0.1507039805318964</v>
      </c>
      <c r="C11" s="18">
        <v>0.768642447418738</v>
      </c>
      <c r="D11" s="18">
        <v>1.877281418390405E-2</v>
      </c>
      <c r="E11" s="18">
        <v>3.1288023639840083E-3</v>
      </c>
      <c r="F11" s="18">
        <v>5.8751955501477493E-2</v>
      </c>
      <c r="G11" s="18">
        <v>1</v>
      </c>
    </row>
    <row r="12" spans="1:10" x14ac:dyDescent="0.25">
      <c r="A12" s="17" t="s">
        <v>2</v>
      </c>
      <c r="B12" s="18">
        <v>0.5201252236135957</v>
      </c>
      <c r="C12" s="18">
        <v>0.25670840787119859</v>
      </c>
      <c r="D12" s="18">
        <v>0.10778175313059034</v>
      </c>
      <c r="E12" s="18">
        <v>3.041144901610018E-2</v>
      </c>
      <c r="F12" s="18">
        <v>8.4973166368515207E-2</v>
      </c>
      <c r="G12" s="18">
        <v>1</v>
      </c>
    </row>
    <row r="13" spans="1:10" x14ac:dyDescent="0.25">
      <c r="A13" s="17" t="s">
        <v>3</v>
      </c>
      <c r="B13" s="18">
        <v>0.37264150943396224</v>
      </c>
      <c r="C13" s="18">
        <v>0.14858490566037735</v>
      </c>
      <c r="D13" s="18">
        <v>0.2617924528301887</v>
      </c>
      <c r="E13" s="18">
        <v>0.11084905660377359</v>
      </c>
      <c r="F13" s="18">
        <v>0.10613207547169812</v>
      </c>
      <c r="G13" s="18">
        <v>1</v>
      </c>
    </row>
    <row r="14" spans="1:10" x14ac:dyDescent="0.25">
      <c r="A14" s="17" t="s">
        <v>5</v>
      </c>
      <c r="B14" s="18">
        <v>7.6595744680851063E-2</v>
      </c>
      <c r="C14" s="18">
        <v>5.9574468085106386E-2</v>
      </c>
      <c r="D14" s="18">
        <v>8.5106382978723402E-2</v>
      </c>
      <c r="E14" s="18">
        <v>0.62553191489361704</v>
      </c>
      <c r="F14" s="18">
        <v>0.15319148936170213</v>
      </c>
      <c r="G14" s="18">
        <v>1</v>
      </c>
    </row>
    <row r="15" spans="1:10" x14ac:dyDescent="0.25">
      <c r="A15" s="17" t="s">
        <v>39</v>
      </c>
      <c r="B15" s="18">
        <v>0.25508788159111934</v>
      </c>
      <c r="C15" s="18">
        <v>0.58660962072155409</v>
      </c>
      <c r="D15" s="18">
        <v>5.5504162812210912E-2</v>
      </c>
      <c r="E15" s="18">
        <v>3.2377428307123035E-2</v>
      </c>
      <c r="F15" s="18">
        <v>7.0420906567992603E-2</v>
      </c>
      <c r="G15" s="1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workbookViewId="0">
      <selection activeCell="H3" sqref="H3"/>
    </sheetView>
  </sheetViews>
  <sheetFormatPr defaultRowHeight="15" x14ac:dyDescent="0.25"/>
  <cols>
    <col min="1" max="1" width="13.42578125" bestFit="1" customWidth="1"/>
    <col min="4" max="4" width="10.140625" bestFit="1" customWidth="1"/>
    <col min="5" max="5" width="10.85546875" bestFit="1" customWidth="1"/>
    <col min="6" max="6" width="13.42578125" bestFit="1" customWidth="1"/>
    <col min="8" max="9" width="20.42578125" bestFit="1" customWidth="1"/>
  </cols>
  <sheetData>
    <row r="2" spans="1:10" x14ac:dyDescent="0.25">
      <c r="A2" s="24" t="s">
        <v>0</v>
      </c>
      <c r="B2" s="24" t="s">
        <v>36</v>
      </c>
      <c r="C2" s="24" t="s">
        <v>40</v>
      </c>
      <c r="D2" s="24" t="s">
        <v>41</v>
      </c>
      <c r="E2" s="24" t="s">
        <v>43</v>
      </c>
      <c r="F2" s="24" t="s">
        <v>37</v>
      </c>
      <c r="H2" s="26" t="s">
        <v>52</v>
      </c>
    </row>
    <row r="3" spans="1:10" x14ac:dyDescent="0.25">
      <c r="A3" s="17" t="s">
        <v>1</v>
      </c>
      <c r="B3" s="25">
        <f>IFERROR(INDEX($A$10:$G$15,MATCH($A3,$A$10:$A$15,0),MATCH(B$2,$A$10:$F$10,0)),0)</f>
        <v>0.768642447418738</v>
      </c>
      <c r="C3" s="25">
        <f t="shared" ref="C3:F8" si="0">IFERROR(INDEX($A$10:$G$15,MATCH($A3,$A$10:$A$15,0),MATCH(C$2,$A$10:$F$10,0)),0)</f>
        <v>0.1507039805318964</v>
      </c>
      <c r="D3" s="25">
        <f t="shared" si="0"/>
        <v>1.877281418390405E-2</v>
      </c>
      <c r="E3" s="25">
        <f t="shared" si="0"/>
        <v>0</v>
      </c>
      <c r="F3" s="25">
        <f t="shared" si="0"/>
        <v>3.1288023639840083E-3</v>
      </c>
      <c r="G3" s="18"/>
      <c r="H3" s="27">
        <f>C3*H4+D3*H5+E3*H6+F3*H7</f>
        <v>1.1593414185965722E-2</v>
      </c>
      <c r="J3" s="21"/>
    </row>
    <row r="4" spans="1:10" x14ac:dyDescent="0.25">
      <c r="A4" s="17" t="s">
        <v>2</v>
      </c>
      <c r="B4" s="25">
        <f t="shared" ref="B4:B8" si="1">IFERROR(INDEX($A$10:$G$15,MATCH($A4,$A$10:$A$15,0),MATCH(B$2,$A$10:$F$10,0)),0)</f>
        <v>0.25670840787119859</v>
      </c>
      <c r="C4" s="25">
        <f t="shared" si="0"/>
        <v>0.5201252236135957</v>
      </c>
      <c r="D4" s="25">
        <f t="shared" si="0"/>
        <v>0.10778175313059034</v>
      </c>
      <c r="E4" s="25">
        <f t="shared" si="0"/>
        <v>0</v>
      </c>
      <c r="F4" s="25">
        <f t="shared" si="0"/>
        <v>3.041144901610018E-2</v>
      </c>
      <c r="G4" s="18"/>
      <c r="H4" s="27">
        <f>D4*H5+E4*H6+F4*H7</f>
        <v>4.2358954669726938E-2</v>
      </c>
      <c r="J4" s="21"/>
    </row>
    <row r="5" spans="1:10" x14ac:dyDescent="0.25">
      <c r="A5" s="17" t="s">
        <v>3</v>
      </c>
      <c r="B5" s="25">
        <f t="shared" si="1"/>
        <v>0.14858490566037735</v>
      </c>
      <c r="C5" s="25">
        <f t="shared" si="0"/>
        <v>0.37264150943396224</v>
      </c>
      <c r="D5" s="25">
        <f t="shared" si="0"/>
        <v>0.2617924528301887</v>
      </c>
      <c r="E5" s="25">
        <f t="shared" si="0"/>
        <v>0</v>
      </c>
      <c r="F5" s="25">
        <f t="shared" si="0"/>
        <v>0.11084905660377359</v>
      </c>
      <c r="G5" s="18"/>
      <c r="H5" s="27">
        <f>E5*H6+F5*H7</f>
        <v>0.11084905660377359</v>
      </c>
      <c r="J5" s="23"/>
    </row>
    <row r="6" spans="1:10" x14ac:dyDescent="0.25">
      <c r="A6" s="17" t="s">
        <v>20</v>
      </c>
      <c r="B6" s="25">
        <f t="shared" si="1"/>
        <v>0</v>
      </c>
      <c r="C6" s="25">
        <f t="shared" si="0"/>
        <v>0</v>
      </c>
      <c r="D6" s="25">
        <f t="shared" si="0"/>
        <v>0</v>
      </c>
      <c r="E6" s="25">
        <f t="shared" si="0"/>
        <v>0</v>
      </c>
      <c r="F6" s="25">
        <f t="shared" si="0"/>
        <v>0</v>
      </c>
      <c r="G6" s="18"/>
      <c r="H6" s="27">
        <f>F6*H7</f>
        <v>0</v>
      </c>
      <c r="J6" s="22"/>
    </row>
    <row r="7" spans="1:10" x14ac:dyDescent="0.25">
      <c r="A7" s="17" t="s">
        <v>5</v>
      </c>
      <c r="B7" s="25">
        <f t="shared" si="1"/>
        <v>5.9574468085106386E-2</v>
      </c>
      <c r="C7" s="25">
        <f t="shared" si="0"/>
        <v>7.6595744680851063E-2</v>
      </c>
      <c r="D7" s="25">
        <f t="shared" si="0"/>
        <v>8.5106382978723402E-2</v>
      </c>
      <c r="E7" s="25">
        <f t="shared" si="0"/>
        <v>0</v>
      </c>
      <c r="F7" s="25">
        <f t="shared" si="0"/>
        <v>0.62553191489361704</v>
      </c>
      <c r="G7" s="18"/>
      <c r="H7" s="29">
        <v>1</v>
      </c>
      <c r="J7" s="21"/>
    </row>
    <row r="8" spans="1:10" x14ac:dyDescent="0.25">
      <c r="A8" s="17" t="s">
        <v>39</v>
      </c>
      <c r="B8" s="25">
        <f t="shared" si="1"/>
        <v>0.58660962072155409</v>
      </c>
      <c r="C8" s="25">
        <f t="shared" si="0"/>
        <v>0.25508788159111934</v>
      </c>
      <c r="D8" s="25">
        <f t="shared" si="0"/>
        <v>5.5504162812210912E-2</v>
      </c>
      <c r="E8" s="25">
        <f t="shared" si="0"/>
        <v>0</v>
      </c>
      <c r="F8" s="25">
        <f t="shared" si="0"/>
        <v>3.2377428307123035E-2</v>
      </c>
      <c r="H8" s="28"/>
    </row>
    <row r="9" spans="1:10" x14ac:dyDescent="0.25">
      <c r="A9" s="17"/>
      <c r="B9" s="32"/>
      <c r="C9" s="32"/>
      <c r="D9" s="32"/>
      <c r="E9" s="32"/>
      <c r="F9" s="32"/>
      <c r="H9" s="28"/>
    </row>
    <row r="10" spans="1:10" x14ac:dyDescent="0.25">
      <c r="A10" t="s">
        <v>0</v>
      </c>
      <c r="B10" t="s">
        <v>40</v>
      </c>
      <c r="C10" t="s">
        <v>36</v>
      </c>
      <c r="D10" t="s">
        <v>41</v>
      </c>
      <c r="E10" t="s">
        <v>37</v>
      </c>
      <c r="F10" t="s">
        <v>38</v>
      </c>
      <c r="G10" t="s">
        <v>39</v>
      </c>
    </row>
    <row r="11" spans="1:10" x14ac:dyDescent="0.25">
      <c r="A11" s="17" t="s">
        <v>1</v>
      </c>
      <c r="B11" s="18">
        <v>0.1507039805318964</v>
      </c>
      <c r="C11" s="18">
        <v>0.768642447418738</v>
      </c>
      <c r="D11" s="18">
        <v>1.877281418390405E-2</v>
      </c>
      <c r="E11" s="18">
        <v>3.1288023639840083E-3</v>
      </c>
      <c r="F11" s="18">
        <v>5.8751955501477493E-2</v>
      </c>
      <c r="G11" s="18">
        <v>1</v>
      </c>
    </row>
    <row r="12" spans="1:10" x14ac:dyDescent="0.25">
      <c r="A12" s="17" t="s">
        <v>2</v>
      </c>
      <c r="B12" s="18">
        <v>0.5201252236135957</v>
      </c>
      <c r="C12" s="18">
        <v>0.25670840787119859</v>
      </c>
      <c r="D12" s="18">
        <v>0.10778175313059034</v>
      </c>
      <c r="E12" s="18">
        <v>3.041144901610018E-2</v>
      </c>
      <c r="F12" s="18">
        <v>8.4973166368515207E-2</v>
      </c>
      <c r="G12" s="18">
        <v>1</v>
      </c>
    </row>
    <row r="13" spans="1:10" x14ac:dyDescent="0.25">
      <c r="A13" s="17" t="s">
        <v>3</v>
      </c>
      <c r="B13" s="18">
        <v>0.37264150943396224</v>
      </c>
      <c r="C13" s="18">
        <v>0.14858490566037735</v>
      </c>
      <c r="D13" s="18">
        <v>0.2617924528301887</v>
      </c>
      <c r="E13" s="18">
        <v>0.11084905660377359</v>
      </c>
      <c r="F13" s="18">
        <v>0.10613207547169812</v>
      </c>
      <c r="G13" s="18">
        <v>1</v>
      </c>
    </row>
    <row r="14" spans="1:10" x14ac:dyDescent="0.25">
      <c r="A14" s="17" t="s">
        <v>5</v>
      </c>
      <c r="B14" s="18">
        <v>7.6595744680851063E-2</v>
      </c>
      <c r="C14" s="18">
        <v>5.9574468085106386E-2</v>
      </c>
      <c r="D14" s="18">
        <v>8.5106382978723402E-2</v>
      </c>
      <c r="E14" s="18">
        <v>0.62553191489361704</v>
      </c>
      <c r="F14" s="18">
        <v>0.15319148936170213</v>
      </c>
      <c r="G14" s="18">
        <v>1</v>
      </c>
    </row>
    <row r="15" spans="1:10" x14ac:dyDescent="0.25">
      <c r="A15" s="17" t="s">
        <v>39</v>
      </c>
      <c r="B15" s="18">
        <v>0.25508788159111934</v>
      </c>
      <c r="C15" s="18">
        <v>0.58660962072155409</v>
      </c>
      <c r="D15" s="18">
        <v>5.5504162812210912E-2</v>
      </c>
      <c r="E15" s="18">
        <v>3.2377428307123035E-2</v>
      </c>
      <c r="F15" s="18">
        <v>7.0420906567992603E-2</v>
      </c>
      <c r="G15" s="1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workbookViewId="0">
      <selection activeCell="H3" sqref="H3"/>
    </sheetView>
  </sheetViews>
  <sheetFormatPr defaultRowHeight="15" x14ac:dyDescent="0.25"/>
  <cols>
    <col min="1" max="1" width="13.42578125" bestFit="1" customWidth="1"/>
    <col min="4" max="4" width="10.140625" bestFit="1" customWidth="1"/>
    <col min="5" max="5" width="10.85546875" bestFit="1" customWidth="1"/>
    <col min="6" max="6" width="13.42578125" bestFit="1" customWidth="1"/>
    <col min="8" max="9" width="20.42578125" bestFit="1" customWidth="1"/>
  </cols>
  <sheetData>
    <row r="2" spans="1:10" x14ac:dyDescent="0.25">
      <c r="A2" s="24" t="s">
        <v>0</v>
      </c>
      <c r="B2" s="24" t="s">
        <v>36</v>
      </c>
      <c r="C2" s="24" t="s">
        <v>40</v>
      </c>
      <c r="D2" s="24" t="s">
        <v>41</v>
      </c>
      <c r="E2" s="24" t="s">
        <v>43</v>
      </c>
      <c r="F2" s="24" t="s">
        <v>37</v>
      </c>
      <c r="H2" s="26" t="s">
        <v>53</v>
      </c>
    </row>
    <row r="3" spans="1:10" x14ac:dyDescent="0.25">
      <c r="A3" s="17" t="s">
        <v>1</v>
      </c>
      <c r="B3" s="25">
        <f>IFERROR(INDEX($A$10:$G$15,MATCH($A3,$A$10:$A$15,0),MATCH(B$2,$A$10:$F$10,0)),0)</f>
        <v>0.768642447418738</v>
      </c>
      <c r="C3" s="25">
        <f t="shared" ref="C3:F8" si="0">IFERROR(INDEX($A$10:$G$15,MATCH($A3,$A$10:$A$15,0),MATCH(C$2,$A$10:$F$10,0)),0)</f>
        <v>0.1507039805318964</v>
      </c>
      <c r="D3" s="25">
        <f t="shared" si="0"/>
        <v>1.877281418390405E-2</v>
      </c>
      <c r="E3" s="25">
        <f t="shared" si="0"/>
        <v>0</v>
      </c>
      <c r="F3" s="25">
        <f t="shared" si="0"/>
        <v>3.1288023639840083E-3</v>
      </c>
      <c r="G3" s="18"/>
      <c r="H3" s="27">
        <f>C3*H4+D3*H5+E3*H6+F3*H7</f>
        <v>1.1593414185965722E-2</v>
      </c>
      <c r="J3" s="21"/>
    </row>
    <row r="4" spans="1:10" x14ac:dyDescent="0.25">
      <c r="A4" s="17" t="s">
        <v>2</v>
      </c>
      <c r="B4" s="25">
        <f t="shared" ref="B4:B8" si="1">IFERROR(INDEX($A$10:$G$15,MATCH($A4,$A$10:$A$15,0),MATCH(B$2,$A$10:$F$10,0)),0)</f>
        <v>0.25670840787119859</v>
      </c>
      <c r="C4" s="25">
        <f t="shared" si="0"/>
        <v>0.5201252236135957</v>
      </c>
      <c r="D4" s="25">
        <f t="shared" si="0"/>
        <v>0.10778175313059034</v>
      </c>
      <c r="E4" s="25">
        <f t="shared" si="0"/>
        <v>0</v>
      </c>
      <c r="F4" s="25">
        <f t="shared" si="0"/>
        <v>3.041144901610018E-2</v>
      </c>
      <c r="G4" s="18"/>
      <c r="H4" s="27">
        <f>D4*H5+E4*H6+F4*H7</f>
        <v>4.2358954669726938E-2</v>
      </c>
      <c r="J4" s="21"/>
    </row>
    <row r="5" spans="1:10" x14ac:dyDescent="0.25">
      <c r="A5" s="17" t="s">
        <v>3</v>
      </c>
      <c r="B5" s="25">
        <f t="shared" si="1"/>
        <v>0.14858490566037735</v>
      </c>
      <c r="C5" s="25">
        <f t="shared" si="0"/>
        <v>0.37264150943396224</v>
      </c>
      <c r="D5" s="25">
        <f t="shared" si="0"/>
        <v>0.2617924528301887</v>
      </c>
      <c r="E5" s="25">
        <f t="shared" si="0"/>
        <v>0</v>
      </c>
      <c r="F5" s="25">
        <f t="shared" si="0"/>
        <v>0.11084905660377359</v>
      </c>
      <c r="G5" s="18"/>
      <c r="H5" s="27">
        <f>E5*H6+F5*H7</f>
        <v>0.11084905660377359</v>
      </c>
      <c r="J5" s="23"/>
    </row>
    <row r="6" spans="1:10" x14ac:dyDescent="0.25">
      <c r="A6" s="17" t="s">
        <v>20</v>
      </c>
      <c r="B6" s="25">
        <f t="shared" si="1"/>
        <v>0</v>
      </c>
      <c r="C6" s="25">
        <f t="shared" si="0"/>
        <v>0</v>
      </c>
      <c r="D6" s="25">
        <f t="shared" si="0"/>
        <v>0</v>
      </c>
      <c r="E6" s="25">
        <f t="shared" si="0"/>
        <v>0</v>
      </c>
      <c r="F6" s="25">
        <f t="shared" si="0"/>
        <v>0</v>
      </c>
      <c r="G6" s="18"/>
      <c r="H6" s="27">
        <f>F6*H7</f>
        <v>0</v>
      </c>
      <c r="J6" s="22"/>
    </row>
    <row r="7" spans="1:10" x14ac:dyDescent="0.25">
      <c r="A7" s="17" t="s">
        <v>5</v>
      </c>
      <c r="B7" s="25">
        <f t="shared" si="1"/>
        <v>5.9574468085106386E-2</v>
      </c>
      <c r="C7" s="25">
        <f t="shared" si="0"/>
        <v>7.6595744680851063E-2</v>
      </c>
      <c r="D7" s="25">
        <f t="shared" si="0"/>
        <v>8.5106382978723402E-2</v>
      </c>
      <c r="E7" s="25">
        <f t="shared" si="0"/>
        <v>0</v>
      </c>
      <c r="F7" s="25">
        <f t="shared" si="0"/>
        <v>0.62553191489361704</v>
      </c>
      <c r="G7" s="18"/>
      <c r="H7" s="29">
        <v>1</v>
      </c>
      <c r="J7" s="21"/>
    </row>
    <row r="8" spans="1:10" x14ac:dyDescent="0.25">
      <c r="A8" s="17" t="s">
        <v>39</v>
      </c>
      <c r="B8" s="25">
        <f t="shared" si="1"/>
        <v>0.58660962072155409</v>
      </c>
      <c r="C8" s="25">
        <f t="shared" si="0"/>
        <v>0.25508788159111934</v>
      </c>
      <c r="D8" s="25">
        <f t="shared" si="0"/>
        <v>5.5504162812210912E-2</v>
      </c>
      <c r="E8" s="25">
        <f t="shared" si="0"/>
        <v>0</v>
      </c>
      <c r="F8" s="25">
        <f t="shared" si="0"/>
        <v>3.2377428307123035E-2</v>
      </c>
      <c r="H8" s="28"/>
    </row>
    <row r="9" spans="1:10" x14ac:dyDescent="0.25">
      <c r="A9" s="17"/>
      <c r="B9" s="32"/>
      <c r="C9" s="32"/>
      <c r="D9" s="32"/>
      <c r="E9" s="32"/>
      <c r="F9" s="32"/>
      <c r="H9" s="28"/>
    </row>
    <row r="10" spans="1:10" x14ac:dyDescent="0.25">
      <c r="A10" t="s">
        <v>0</v>
      </c>
      <c r="B10" t="s">
        <v>40</v>
      </c>
      <c r="C10" t="s">
        <v>36</v>
      </c>
      <c r="D10" t="s">
        <v>41</v>
      </c>
      <c r="E10" t="s">
        <v>37</v>
      </c>
      <c r="F10" t="s">
        <v>38</v>
      </c>
      <c r="G10" t="s">
        <v>39</v>
      </c>
    </row>
    <row r="11" spans="1:10" x14ac:dyDescent="0.25">
      <c r="A11" s="17" t="s">
        <v>1</v>
      </c>
      <c r="B11" s="18">
        <v>0.1507039805318964</v>
      </c>
      <c r="C11" s="18">
        <v>0.768642447418738</v>
      </c>
      <c r="D11" s="18">
        <v>1.877281418390405E-2</v>
      </c>
      <c r="E11" s="18">
        <v>3.1288023639840083E-3</v>
      </c>
      <c r="F11" s="18">
        <v>5.8751955501477493E-2</v>
      </c>
      <c r="G11" s="18">
        <v>1</v>
      </c>
    </row>
    <row r="12" spans="1:10" x14ac:dyDescent="0.25">
      <c r="A12" s="17" t="s">
        <v>2</v>
      </c>
      <c r="B12" s="18">
        <v>0.5201252236135957</v>
      </c>
      <c r="C12" s="18">
        <v>0.25670840787119859</v>
      </c>
      <c r="D12" s="18">
        <v>0.10778175313059034</v>
      </c>
      <c r="E12" s="18">
        <v>3.041144901610018E-2</v>
      </c>
      <c r="F12" s="18">
        <v>8.4973166368515207E-2</v>
      </c>
      <c r="G12" s="18">
        <v>1</v>
      </c>
    </row>
    <row r="13" spans="1:10" x14ac:dyDescent="0.25">
      <c r="A13" s="17" t="s">
        <v>3</v>
      </c>
      <c r="B13" s="18">
        <v>0.37264150943396224</v>
      </c>
      <c r="C13" s="18">
        <v>0.14858490566037735</v>
      </c>
      <c r="D13" s="18">
        <v>0.2617924528301887</v>
      </c>
      <c r="E13" s="18">
        <v>0.11084905660377359</v>
      </c>
      <c r="F13" s="18">
        <v>0.10613207547169812</v>
      </c>
      <c r="G13" s="18">
        <v>1</v>
      </c>
    </row>
    <row r="14" spans="1:10" x14ac:dyDescent="0.25">
      <c r="A14" s="17" t="s">
        <v>5</v>
      </c>
      <c r="B14" s="18">
        <v>7.6595744680851063E-2</v>
      </c>
      <c r="C14" s="18">
        <v>5.9574468085106386E-2</v>
      </c>
      <c r="D14" s="18">
        <v>8.5106382978723402E-2</v>
      </c>
      <c r="E14" s="18">
        <v>0.62553191489361704</v>
      </c>
      <c r="F14" s="18">
        <v>0.15319148936170213</v>
      </c>
      <c r="G14" s="18">
        <v>1</v>
      </c>
    </row>
    <row r="15" spans="1:10" x14ac:dyDescent="0.25">
      <c r="A15" s="17" t="s">
        <v>39</v>
      </c>
      <c r="B15" s="18">
        <v>0.25508788159111934</v>
      </c>
      <c r="C15" s="18">
        <v>0.58660962072155409</v>
      </c>
      <c r="D15" s="18">
        <v>5.5504162812210912E-2</v>
      </c>
      <c r="E15" s="18">
        <v>3.2377428307123035E-2</v>
      </c>
      <c r="F15" s="18">
        <v>7.0420906567992603E-2</v>
      </c>
      <c r="G15" s="1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workbookViewId="0">
      <selection activeCell="B3" sqref="B3"/>
    </sheetView>
  </sheetViews>
  <sheetFormatPr defaultRowHeight="15" x14ac:dyDescent="0.25"/>
  <cols>
    <col min="1" max="1" width="13.42578125" bestFit="1" customWidth="1"/>
    <col min="4" max="4" width="10.140625" bestFit="1" customWidth="1"/>
    <col min="5" max="5" width="10.85546875" bestFit="1" customWidth="1"/>
    <col min="6" max="6" width="13.42578125" bestFit="1" customWidth="1"/>
    <col min="8" max="9" width="20.42578125" bestFit="1" customWidth="1"/>
  </cols>
  <sheetData>
    <row r="2" spans="1:10" x14ac:dyDescent="0.25">
      <c r="A2" s="24" t="s">
        <v>0</v>
      </c>
      <c r="B2" s="24" t="s">
        <v>36</v>
      </c>
      <c r="C2" s="24" t="s">
        <v>40</v>
      </c>
      <c r="D2" s="24" t="s">
        <v>41</v>
      </c>
      <c r="E2" s="24" t="s">
        <v>43</v>
      </c>
      <c r="F2" s="24" t="s">
        <v>37</v>
      </c>
      <c r="H2" s="26" t="s">
        <v>54</v>
      </c>
    </row>
    <row r="3" spans="1:10" x14ac:dyDescent="0.25">
      <c r="A3" s="17" t="s">
        <v>1</v>
      </c>
      <c r="B3" s="25">
        <f>IFERROR(INDEX($A$10:$G$15,MATCH($A3,$A$10:$A$15,0),MATCH(B$2,$A$10:$F$10,0)),0)</f>
        <v>0.768642447418738</v>
      </c>
      <c r="C3" s="25">
        <f t="shared" ref="C3:F8" si="0">IFERROR(INDEX($A$10:$G$15,MATCH($A3,$A$10:$A$15,0),MATCH(C$2,$A$10:$F$10,0)),0)</f>
        <v>0.1507039805318964</v>
      </c>
      <c r="D3" s="25">
        <f t="shared" si="0"/>
        <v>1.877281418390405E-2</v>
      </c>
      <c r="E3" s="25">
        <f t="shared" si="0"/>
        <v>0</v>
      </c>
      <c r="F3" s="25">
        <f t="shared" si="0"/>
        <v>3.1288023639840083E-3</v>
      </c>
      <c r="G3" s="18"/>
      <c r="H3" s="27">
        <f>C3*H4+D3*H5+E3*H6+F3*H7</f>
        <v>1.1593414185965722E-2</v>
      </c>
      <c r="J3" s="21"/>
    </row>
    <row r="4" spans="1:10" x14ac:dyDescent="0.25">
      <c r="A4" s="17" t="s">
        <v>2</v>
      </c>
      <c r="B4" s="25">
        <f t="shared" ref="B4:B8" si="1">IFERROR(INDEX($A$10:$G$15,MATCH($A4,$A$10:$A$15,0),MATCH(B$2,$A$10:$F$10,0)),0)</f>
        <v>0.25670840787119859</v>
      </c>
      <c r="C4" s="25">
        <f t="shared" si="0"/>
        <v>0.5201252236135957</v>
      </c>
      <c r="D4" s="25">
        <f t="shared" si="0"/>
        <v>0.10778175313059034</v>
      </c>
      <c r="E4" s="25">
        <f t="shared" si="0"/>
        <v>0</v>
      </c>
      <c r="F4" s="25">
        <f t="shared" si="0"/>
        <v>3.041144901610018E-2</v>
      </c>
      <c r="G4" s="18"/>
      <c r="H4" s="27">
        <f>D4*H5+E4*H6+F4*H7</f>
        <v>4.2358954669726938E-2</v>
      </c>
      <c r="J4" s="21"/>
    </row>
    <row r="5" spans="1:10" x14ac:dyDescent="0.25">
      <c r="A5" s="17" t="s">
        <v>3</v>
      </c>
      <c r="B5" s="25">
        <f t="shared" si="1"/>
        <v>0.14858490566037735</v>
      </c>
      <c r="C5" s="25">
        <f t="shared" si="0"/>
        <v>0.37264150943396224</v>
      </c>
      <c r="D5" s="25">
        <f t="shared" si="0"/>
        <v>0.2617924528301887</v>
      </c>
      <c r="E5" s="25">
        <f t="shared" si="0"/>
        <v>0</v>
      </c>
      <c r="F5" s="25">
        <f t="shared" si="0"/>
        <v>0.11084905660377359</v>
      </c>
      <c r="G5" s="18"/>
      <c r="H5" s="27">
        <f>E5*H6+F5*H7</f>
        <v>0.11084905660377359</v>
      </c>
      <c r="J5" s="23"/>
    </row>
    <row r="6" spans="1:10" x14ac:dyDescent="0.25">
      <c r="A6" s="17" t="s">
        <v>20</v>
      </c>
      <c r="B6" s="25">
        <f t="shared" si="1"/>
        <v>0</v>
      </c>
      <c r="C6" s="25">
        <f t="shared" si="0"/>
        <v>0</v>
      </c>
      <c r="D6" s="25">
        <f t="shared" si="0"/>
        <v>0</v>
      </c>
      <c r="E6" s="25">
        <f t="shared" si="0"/>
        <v>0</v>
      </c>
      <c r="F6" s="25">
        <f t="shared" si="0"/>
        <v>0</v>
      </c>
      <c r="G6" s="18"/>
      <c r="H6" s="27">
        <f>F6*H7</f>
        <v>0</v>
      </c>
      <c r="J6" s="22"/>
    </row>
    <row r="7" spans="1:10" x14ac:dyDescent="0.25">
      <c r="A7" s="17" t="s">
        <v>5</v>
      </c>
      <c r="B7" s="25">
        <f t="shared" si="1"/>
        <v>5.9574468085106386E-2</v>
      </c>
      <c r="C7" s="25">
        <f t="shared" si="0"/>
        <v>7.6595744680851063E-2</v>
      </c>
      <c r="D7" s="25">
        <f t="shared" si="0"/>
        <v>8.5106382978723402E-2</v>
      </c>
      <c r="E7" s="25">
        <f t="shared" si="0"/>
        <v>0</v>
      </c>
      <c r="F7" s="25">
        <f t="shared" si="0"/>
        <v>0.62553191489361704</v>
      </c>
      <c r="G7" s="18"/>
      <c r="H7" s="29">
        <v>1</v>
      </c>
      <c r="J7" s="21"/>
    </row>
    <row r="8" spans="1:10" x14ac:dyDescent="0.25">
      <c r="A8" s="17" t="s">
        <v>39</v>
      </c>
      <c r="B8" s="25">
        <f t="shared" si="1"/>
        <v>0.58660962072155409</v>
      </c>
      <c r="C8" s="25">
        <f t="shared" si="0"/>
        <v>0.25508788159111934</v>
      </c>
      <c r="D8" s="25">
        <f t="shared" si="0"/>
        <v>5.5504162812210912E-2</v>
      </c>
      <c r="E8" s="25">
        <f t="shared" si="0"/>
        <v>0</v>
      </c>
      <c r="F8" s="25">
        <f t="shared" si="0"/>
        <v>3.2377428307123035E-2</v>
      </c>
      <c r="H8" s="28"/>
    </row>
    <row r="9" spans="1:10" x14ac:dyDescent="0.25">
      <c r="A9" s="17"/>
      <c r="B9" s="32"/>
      <c r="C9" s="32"/>
      <c r="D9" s="32"/>
      <c r="E9" s="32"/>
      <c r="F9" s="32"/>
      <c r="H9" s="28"/>
    </row>
    <row r="10" spans="1:10" x14ac:dyDescent="0.25">
      <c r="A10" t="s">
        <v>0</v>
      </c>
      <c r="B10" t="s">
        <v>40</v>
      </c>
      <c r="C10" t="s">
        <v>36</v>
      </c>
      <c r="D10" t="s">
        <v>41</v>
      </c>
      <c r="E10" t="s">
        <v>37</v>
      </c>
      <c r="F10" t="s">
        <v>38</v>
      </c>
      <c r="G10" t="s">
        <v>39</v>
      </c>
    </row>
    <row r="11" spans="1:10" x14ac:dyDescent="0.25">
      <c r="A11" s="17" t="s">
        <v>1</v>
      </c>
      <c r="B11" s="18">
        <v>0.1507039805318964</v>
      </c>
      <c r="C11" s="18">
        <v>0.768642447418738</v>
      </c>
      <c r="D11" s="18">
        <v>1.877281418390405E-2</v>
      </c>
      <c r="E11" s="18">
        <v>3.1288023639840083E-3</v>
      </c>
      <c r="F11" s="18">
        <v>5.8751955501477493E-2</v>
      </c>
      <c r="G11" s="18">
        <v>1</v>
      </c>
    </row>
    <row r="12" spans="1:10" x14ac:dyDescent="0.25">
      <c r="A12" s="17" t="s">
        <v>2</v>
      </c>
      <c r="B12" s="18">
        <v>0.5201252236135957</v>
      </c>
      <c r="C12" s="18">
        <v>0.25670840787119859</v>
      </c>
      <c r="D12" s="18">
        <v>0.10778175313059034</v>
      </c>
      <c r="E12" s="18">
        <v>3.041144901610018E-2</v>
      </c>
      <c r="F12" s="18">
        <v>8.4973166368515207E-2</v>
      </c>
      <c r="G12" s="18">
        <v>1</v>
      </c>
    </row>
    <row r="13" spans="1:10" x14ac:dyDescent="0.25">
      <c r="A13" s="17" t="s">
        <v>3</v>
      </c>
      <c r="B13" s="18">
        <v>0.37264150943396224</v>
      </c>
      <c r="C13" s="18">
        <v>0.14858490566037735</v>
      </c>
      <c r="D13" s="18">
        <v>0.2617924528301887</v>
      </c>
      <c r="E13" s="18">
        <v>0.11084905660377359</v>
      </c>
      <c r="F13" s="18">
        <v>0.10613207547169812</v>
      </c>
      <c r="G13" s="18">
        <v>1</v>
      </c>
    </row>
    <row r="14" spans="1:10" x14ac:dyDescent="0.25">
      <c r="A14" s="17" t="s">
        <v>5</v>
      </c>
      <c r="B14" s="18">
        <v>7.6595744680851063E-2</v>
      </c>
      <c r="C14" s="18">
        <v>5.9574468085106386E-2</v>
      </c>
      <c r="D14" s="18">
        <v>8.5106382978723402E-2</v>
      </c>
      <c r="E14" s="18">
        <v>0.62553191489361704</v>
      </c>
      <c r="F14" s="18">
        <v>0.15319148936170213</v>
      </c>
      <c r="G14" s="18">
        <v>1</v>
      </c>
    </row>
    <row r="15" spans="1:10" x14ac:dyDescent="0.25">
      <c r="A15" s="17" t="s">
        <v>39</v>
      </c>
      <c r="B15" s="18">
        <v>0.25508788159111934</v>
      </c>
      <c r="C15" s="18">
        <v>0.58660962072155409</v>
      </c>
      <c r="D15" s="18">
        <v>5.5504162812210912E-2</v>
      </c>
      <c r="E15" s="18">
        <v>3.2377428307123035E-2</v>
      </c>
      <c r="F15" s="18">
        <v>7.0420906567992603E-2</v>
      </c>
      <c r="G15" s="1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workbookViewId="0">
      <selection activeCell="H3" sqref="H3"/>
    </sheetView>
  </sheetViews>
  <sheetFormatPr defaultRowHeight="15" x14ac:dyDescent="0.25"/>
  <cols>
    <col min="1" max="1" width="13.42578125" bestFit="1" customWidth="1"/>
    <col min="4" max="4" width="10.140625" bestFit="1" customWidth="1"/>
    <col min="5" max="5" width="10.85546875" bestFit="1" customWidth="1"/>
    <col min="6" max="6" width="13.42578125" bestFit="1" customWidth="1"/>
    <col min="8" max="9" width="20.42578125" bestFit="1" customWidth="1"/>
  </cols>
  <sheetData>
    <row r="2" spans="1:10" x14ac:dyDescent="0.25">
      <c r="A2" s="24" t="s">
        <v>0</v>
      </c>
      <c r="B2" s="24" t="s">
        <v>36</v>
      </c>
      <c r="C2" s="24" t="s">
        <v>40</v>
      </c>
      <c r="D2" s="24" t="s">
        <v>41</v>
      </c>
      <c r="E2" s="24" t="s">
        <v>43</v>
      </c>
      <c r="F2" s="24" t="s">
        <v>37</v>
      </c>
      <c r="H2" s="26" t="s">
        <v>55</v>
      </c>
    </row>
    <row r="3" spans="1:10" x14ac:dyDescent="0.25">
      <c r="A3" s="17" t="s">
        <v>1</v>
      </c>
      <c r="B3" s="25">
        <f>IFERROR(INDEX($A$10:$G$15,MATCH($A3,$A$10:$A$15,0),MATCH(B$2,$A$10:$F$10,0)),0)</f>
        <v>0.768642447418738</v>
      </c>
      <c r="C3" s="25">
        <f t="shared" ref="C3:F8" si="0">IFERROR(INDEX($A$10:$G$15,MATCH($A3,$A$10:$A$15,0),MATCH(C$2,$A$10:$F$10,0)),0)</f>
        <v>0.1507039805318964</v>
      </c>
      <c r="D3" s="25">
        <f t="shared" si="0"/>
        <v>1.877281418390405E-2</v>
      </c>
      <c r="E3" s="25">
        <f t="shared" si="0"/>
        <v>0</v>
      </c>
      <c r="F3" s="25">
        <f t="shared" si="0"/>
        <v>3.1288023639840083E-3</v>
      </c>
      <c r="G3" s="18"/>
      <c r="H3" s="27">
        <f>C3*H4+D3*H5+E3*H6+F3*H7</f>
        <v>1.1593414185965722E-2</v>
      </c>
      <c r="J3" s="21"/>
    </row>
    <row r="4" spans="1:10" x14ac:dyDescent="0.25">
      <c r="A4" s="17" t="s">
        <v>2</v>
      </c>
      <c r="B4" s="25">
        <f t="shared" ref="B4:B8" si="1">IFERROR(INDEX($A$10:$G$15,MATCH($A4,$A$10:$A$15,0),MATCH(B$2,$A$10:$F$10,0)),0)</f>
        <v>0.25670840787119859</v>
      </c>
      <c r="C4" s="25">
        <f t="shared" si="0"/>
        <v>0.5201252236135957</v>
      </c>
      <c r="D4" s="25">
        <f t="shared" si="0"/>
        <v>0.10778175313059034</v>
      </c>
      <c r="E4" s="25">
        <f t="shared" si="0"/>
        <v>0</v>
      </c>
      <c r="F4" s="25">
        <f t="shared" si="0"/>
        <v>3.041144901610018E-2</v>
      </c>
      <c r="G4" s="18"/>
      <c r="H4" s="27">
        <f>D4*H5+E4*H6+F4*H7</f>
        <v>4.2358954669726938E-2</v>
      </c>
      <c r="J4" s="21"/>
    </row>
    <row r="5" spans="1:10" x14ac:dyDescent="0.25">
      <c r="A5" s="17" t="s">
        <v>3</v>
      </c>
      <c r="B5" s="25">
        <f t="shared" si="1"/>
        <v>0.14858490566037735</v>
      </c>
      <c r="C5" s="25">
        <f t="shared" si="0"/>
        <v>0.37264150943396224</v>
      </c>
      <c r="D5" s="25">
        <f t="shared" si="0"/>
        <v>0.2617924528301887</v>
      </c>
      <c r="E5" s="25">
        <f t="shared" si="0"/>
        <v>0</v>
      </c>
      <c r="F5" s="25">
        <f t="shared" si="0"/>
        <v>0.11084905660377359</v>
      </c>
      <c r="G5" s="18"/>
      <c r="H5" s="27">
        <f>E5*H6+F5*H7</f>
        <v>0.11084905660377359</v>
      </c>
      <c r="J5" s="23"/>
    </row>
    <row r="6" spans="1:10" x14ac:dyDescent="0.25">
      <c r="A6" s="17" t="s">
        <v>20</v>
      </c>
      <c r="B6" s="25">
        <f t="shared" si="1"/>
        <v>0</v>
      </c>
      <c r="C6" s="25">
        <f t="shared" si="0"/>
        <v>0</v>
      </c>
      <c r="D6" s="25">
        <f t="shared" si="0"/>
        <v>0</v>
      </c>
      <c r="E6" s="25">
        <f t="shared" si="0"/>
        <v>0</v>
      </c>
      <c r="F6" s="25">
        <f t="shared" si="0"/>
        <v>0</v>
      </c>
      <c r="G6" s="18"/>
      <c r="H6" s="27">
        <f>F6*H7</f>
        <v>0</v>
      </c>
      <c r="J6" s="22"/>
    </row>
    <row r="7" spans="1:10" x14ac:dyDescent="0.25">
      <c r="A7" s="17" t="s">
        <v>5</v>
      </c>
      <c r="B7" s="25">
        <f t="shared" si="1"/>
        <v>5.9574468085106386E-2</v>
      </c>
      <c r="C7" s="25">
        <f t="shared" si="0"/>
        <v>7.6595744680851063E-2</v>
      </c>
      <c r="D7" s="25">
        <f t="shared" si="0"/>
        <v>8.5106382978723402E-2</v>
      </c>
      <c r="E7" s="25">
        <f t="shared" si="0"/>
        <v>0</v>
      </c>
      <c r="F7" s="25">
        <f t="shared" si="0"/>
        <v>0.62553191489361704</v>
      </c>
      <c r="G7" s="18"/>
      <c r="H7" s="29">
        <v>1</v>
      </c>
      <c r="J7" s="21"/>
    </row>
    <row r="8" spans="1:10" x14ac:dyDescent="0.25">
      <c r="A8" s="17" t="s">
        <v>39</v>
      </c>
      <c r="B8" s="25">
        <f t="shared" si="1"/>
        <v>0.58660962072155409</v>
      </c>
      <c r="C8" s="25">
        <f t="shared" si="0"/>
        <v>0.25508788159111934</v>
      </c>
      <c r="D8" s="25">
        <f t="shared" si="0"/>
        <v>5.5504162812210912E-2</v>
      </c>
      <c r="E8" s="25">
        <f t="shared" si="0"/>
        <v>0</v>
      </c>
      <c r="F8" s="25">
        <f t="shared" si="0"/>
        <v>3.2377428307123035E-2</v>
      </c>
      <c r="H8" s="28"/>
    </row>
    <row r="9" spans="1:10" x14ac:dyDescent="0.25">
      <c r="A9" s="17"/>
      <c r="B9" s="32"/>
      <c r="C9" s="32"/>
      <c r="D9" s="32"/>
      <c r="E9" s="32"/>
      <c r="F9" s="32"/>
      <c r="H9" s="28"/>
    </row>
    <row r="10" spans="1:10" x14ac:dyDescent="0.25">
      <c r="A10" t="s">
        <v>0</v>
      </c>
      <c r="B10" t="s">
        <v>40</v>
      </c>
      <c r="C10" t="s">
        <v>36</v>
      </c>
      <c r="D10" t="s">
        <v>41</v>
      </c>
      <c r="E10" t="s">
        <v>37</v>
      </c>
      <c r="F10" t="s">
        <v>38</v>
      </c>
      <c r="G10" t="s">
        <v>39</v>
      </c>
    </row>
    <row r="11" spans="1:10" x14ac:dyDescent="0.25">
      <c r="A11" s="17" t="s">
        <v>1</v>
      </c>
      <c r="B11" s="18">
        <v>0.1507039805318964</v>
      </c>
      <c r="C11" s="18">
        <v>0.768642447418738</v>
      </c>
      <c r="D11" s="18">
        <v>1.877281418390405E-2</v>
      </c>
      <c r="E11" s="18">
        <v>3.1288023639840083E-3</v>
      </c>
      <c r="F11" s="18">
        <v>5.8751955501477493E-2</v>
      </c>
      <c r="G11" s="18">
        <v>1</v>
      </c>
    </row>
    <row r="12" spans="1:10" x14ac:dyDescent="0.25">
      <c r="A12" s="17" t="s">
        <v>2</v>
      </c>
      <c r="B12" s="18">
        <v>0.5201252236135957</v>
      </c>
      <c r="C12" s="18">
        <v>0.25670840787119859</v>
      </c>
      <c r="D12" s="18">
        <v>0.10778175313059034</v>
      </c>
      <c r="E12" s="18">
        <v>3.041144901610018E-2</v>
      </c>
      <c r="F12" s="18">
        <v>8.4973166368515207E-2</v>
      </c>
      <c r="G12" s="18">
        <v>1</v>
      </c>
    </row>
    <row r="13" spans="1:10" x14ac:dyDescent="0.25">
      <c r="A13" s="17" t="s">
        <v>3</v>
      </c>
      <c r="B13" s="18">
        <v>0.37264150943396224</v>
      </c>
      <c r="C13" s="18">
        <v>0.14858490566037735</v>
      </c>
      <c r="D13" s="18">
        <v>0.2617924528301887</v>
      </c>
      <c r="E13" s="18">
        <v>0.11084905660377359</v>
      </c>
      <c r="F13" s="18">
        <v>0.10613207547169812</v>
      </c>
      <c r="G13" s="18">
        <v>1</v>
      </c>
    </row>
    <row r="14" spans="1:10" x14ac:dyDescent="0.25">
      <c r="A14" s="17" t="s">
        <v>5</v>
      </c>
      <c r="B14" s="18">
        <v>7.6595744680851063E-2</v>
      </c>
      <c r="C14" s="18">
        <v>5.9574468085106386E-2</v>
      </c>
      <c r="D14" s="18">
        <v>8.5106382978723402E-2</v>
      </c>
      <c r="E14" s="18">
        <v>0.62553191489361704</v>
      </c>
      <c r="F14" s="18">
        <v>0.15319148936170213</v>
      </c>
      <c r="G14" s="18">
        <v>1</v>
      </c>
    </row>
    <row r="15" spans="1:10" x14ac:dyDescent="0.25">
      <c r="A15" s="17" t="s">
        <v>39</v>
      </c>
      <c r="B15" s="18">
        <v>0.25508788159111934</v>
      </c>
      <c r="C15" s="18">
        <v>0.58660962072155409</v>
      </c>
      <c r="D15" s="18">
        <v>5.5504162812210912E-2</v>
      </c>
      <c r="E15" s="18">
        <v>3.2377428307123035E-2</v>
      </c>
      <c r="F15" s="18">
        <v>7.0420906567992603E-2</v>
      </c>
      <c r="G15" s="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1 Year</vt:lpstr>
      <vt:lpstr>2 Year</vt:lpstr>
      <vt:lpstr>3 Year</vt:lpstr>
      <vt:lpstr>4 Year</vt:lpstr>
      <vt:lpstr>5 Year</vt:lpstr>
      <vt:lpstr>6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gayanthi nadeeka</dc:creator>
  <cp:lastModifiedBy>gayanthi nadeeka</cp:lastModifiedBy>
  <dcterms:created xsi:type="dcterms:W3CDTF">2019-04-17T10:08:07Z</dcterms:created>
  <dcterms:modified xsi:type="dcterms:W3CDTF">2019-05-10T06:47:33Z</dcterms:modified>
</cp:coreProperties>
</file>