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PD\Term Loans\"/>
    </mc:Choice>
  </mc:AlternateContent>
  <bookViews>
    <workbookView xWindow="0" yWindow="0" windowWidth="19890" windowHeight="8400"/>
  </bookViews>
  <sheets>
    <sheet name="MM Infra &amp; Const" sheetId="1" r:id="rId1"/>
    <sheet name="MM Traders &amp; Manu" sheetId="2" r:id="rId2"/>
    <sheet name="MM Tourism" sheetId="3" r:id="rId3"/>
    <sheet name="MM Other" sheetId="4" r:id="rId4"/>
    <sheet name="20162017" sheetId="5" r:id="rId5"/>
  </sheets>
  <definedNames>
    <definedName name="Infrastructure">#REF!</definedName>
  </definedNames>
  <calcPr calcId="152511"/>
</workbook>
</file>

<file path=xl/calcChain.xml><?xml version="1.0" encoding="utf-8"?>
<calcChain xmlns="http://schemas.openxmlformats.org/spreadsheetml/2006/main">
  <c r="N80" i="1" l="1"/>
  <c r="R78" i="1" l="1"/>
  <c r="Q78" i="1"/>
  <c r="P78" i="1"/>
  <c r="O78" i="1"/>
  <c r="R79" i="1"/>
  <c r="Q79" i="1"/>
  <c r="P79" i="1"/>
  <c r="O79" i="1"/>
  <c r="AI8" i="5" l="1"/>
  <c r="Z8" i="5"/>
  <c r="Q8" i="5"/>
  <c r="H8" i="5"/>
  <c r="AI7" i="5"/>
  <c r="Z7" i="5"/>
  <c r="Q7" i="5"/>
  <c r="H7" i="5"/>
  <c r="AI6" i="5"/>
  <c r="Z6" i="5"/>
  <c r="Q6" i="5"/>
  <c r="H6" i="5"/>
  <c r="AI5" i="5"/>
  <c r="Z5" i="5"/>
  <c r="Q5" i="5"/>
  <c r="H5" i="5"/>
  <c r="AB62" i="4"/>
  <c r="R62" i="4"/>
  <c r="R69" i="4" s="1"/>
  <c r="Q62" i="4"/>
  <c r="Q69" i="4" s="1"/>
  <c r="AD61" i="4"/>
  <c r="Z61" i="4"/>
  <c r="X61" i="4"/>
  <c r="R55" i="4"/>
  <c r="P55" i="4"/>
  <c r="P62" i="4" s="1"/>
  <c r="M55" i="4"/>
  <c r="T55" i="4" s="1"/>
  <c r="T62" i="4" s="1"/>
  <c r="T69" i="4" s="1"/>
  <c r="L55" i="4"/>
  <c r="S55" i="4" s="1"/>
  <c r="S62" i="4" s="1"/>
  <c r="S69" i="4" s="1"/>
  <c r="K55" i="4"/>
  <c r="J55" i="4"/>
  <c r="Q55" i="4" s="1"/>
  <c r="G55" i="4"/>
  <c r="D55" i="4"/>
  <c r="C54" i="4"/>
  <c r="I53" i="4"/>
  <c r="P53" i="4" s="1"/>
  <c r="P60" i="4" s="1"/>
  <c r="D53" i="4"/>
  <c r="G52" i="4"/>
  <c r="C52" i="4"/>
  <c r="M50" i="4"/>
  <c r="L50" i="4"/>
  <c r="K50" i="4"/>
  <c r="J50" i="4"/>
  <c r="F43" i="4"/>
  <c r="F55" i="4" s="1"/>
  <c r="E43" i="4"/>
  <c r="E55" i="4" s="1"/>
  <c r="D43" i="4"/>
  <c r="C43" i="4"/>
  <c r="C55" i="4" s="1"/>
  <c r="B43" i="4"/>
  <c r="G42" i="4"/>
  <c r="G54" i="4" s="1"/>
  <c r="I54" i="4" s="1"/>
  <c r="P54" i="4" s="1"/>
  <c r="P61" i="4" s="1"/>
  <c r="F42" i="4"/>
  <c r="F54" i="4" s="1"/>
  <c r="E42" i="4"/>
  <c r="E54" i="4" s="1"/>
  <c r="D42" i="4"/>
  <c r="D54" i="4" s="1"/>
  <c r="C42" i="4"/>
  <c r="B42" i="4"/>
  <c r="G41" i="4"/>
  <c r="G53" i="4" s="1"/>
  <c r="F41" i="4"/>
  <c r="F53" i="4" s="1"/>
  <c r="E41" i="4"/>
  <c r="E53" i="4" s="1"/>
  <c r="D41" i="4"/>
  <c r="C41" i="4"/>
  <c r="C53" i="4" s="1"/>
  <c r="B41" i="4"/>
  <c r="G40" i="4"/>
  <c r="F40" i="4"/>
  <c r="F52" i="4" s="1"/>
  <c r="E40" i="4"/>
  <c r="E52" i="4" s="1"/>
  <c r="D40" i="4"/>
  <c r="D52" i="4" s="1"/>
  <c r="C40" i="4"/>
  <c r="B40" i="4"/>
  <c r="G39" i="4"/>
  <c r="G51" i="4" s="1"/>
  <c r="F39" i="4"/>
  <c r="F51" i="4" s="1"/>
  <c r="E39" i="4"/>
  <c r="E51" i="4" s="1"/>
  <c r="D39" i="4"/>
  <c r="D51" i="4" s="1"/>
  <c r="C39" i="4"/>
  <c r="C51" i="4" s="1"/>
  <c r="B39" i="4"/>
  <c r="G38" i="4"/>
  <c r="F38" i="4"/>
  <c r="E38" i="4"/>
  <c r="D38" i="4"/>
  <c r="C38" i="4"/>
  <c r="B38" i="4"/>
  <c r="Q58" i="3"/>
  <c r="T51" i="3"/>
  <c r="T58" i="3" s="1"/>
  <c r="P51" i="3"/>
  <c r="P58" i="3" s="1"/>
  <c r="AA58" i="3" s="1"/>
  <c r="M51" i="3"/>
  <c r="L51" i="3"/>
  <c r="S51" i="3" s="1"/>
  <c r="S58" i="3" s="1"/>
  <c r="K51" i="3"/>
  <c r="R51" i="3" s="1"/>
  <c r="R58" i="3" s="1"/>
  <c r="J51" i="3"/>
  <c r="Q51" i="3" s="1"/>
  <c r="G51" i="3"/>
  <c r="E50" i="3"/>
  <c r="D50" i="3"/>
  <c r="G49" i="3"/>
  <c r="F49" i="3"/>
  <c r="C49" i="3"/>
  <c r="E48" i="3"/>
  <c r="M46" i="3"/>
  <c r="L46" i="3"/>
  <c r="K46" i="3"/>
  <c r="J46" i="3"/>
  <c r="F43" i="3"/>
  <c r="F51" i="3" s="1"/>
  <c r="E43" i="3"/>
  <c r="E51" i="3" s="1"/>
  <c r="D43" i="3"/>
  <c r="D51" i="3" s="1"/>
  <c r="C43" i="3"/>
  <c r="C51" i="3" s="1"/>
  <c r="B43" i="3"/>
  <c r="G42" i="3"/>
  <c r="G50" i="3" s="1"/>
  <c r="I50" i="3" s="1"/>
  <c r="P50" i="3" s="1"/>
  <c r="P57" i="3" s="1"/>
  <c r="F42" i="3"/>
  <c r="F50" i="3" s="1"/>
  <c r="E42" i="3"/>
  <c r="D42" i="3"/>
  <c r="C42" i="3"/>
  <c r="C50" i="3" s="1"/>
  <c r="B42" i="3"/>
  <c r="G41" i="3"/>
  <c r="F41" i="3"/>
  <c r="E41" i="3"/>
  <c r="E49" i="3" s="1"/>
  <c r="D41" i="3"/>
  <c r="D49" i="3" s="1"/>
  <c r="C41" i="3"/>
  <c r="B41" i="3"/>
  <c r="G40" i="3"/>
  <c r="G48" i="3" s="1"/>
  <c r="F40" i="3"/>
  <c r="F48" i="3" s="1"/>
  <c r="E40" i="3"/>
  <c r="D40" i="3"/>
  <c r="D48" i="3" s="1"/>
  <c r="C40" i="3"/>
  <c r="C48" i="3" s="1"/>
  <c r="B40" i="3"/>
  <c r="G39" i="3"/>
  <c r="G47" i="3" s="1"/>
  <c r="F39" i="3"/>
  <c r="F47" i="3" s="1"/>
  <c r="E39" i="3"/>
  <c r="E47" i="3" s="1"/>
  <c r="D39" i="3"/>
  <c r="D47" i="3" s="1"/>
  <c r="C39" i="3"/>
  <c r="C47" i="3" s="1"/>
  <c r="B39" i="3"/>
  <c r="G38" i="3"/>
  <c r="F38" i="3"/>
  <c r="E38" i="3"/>
  <c r="D38" i="3"/>
  <c r="C38" i="3"/>
  <c r="B38" i="3"/>
  <c r="AC61" i="2"/>
  <c r="AB61" i="2"/>
  <c r="Y61" i="2"/>
  <c r="U61" i="2"/>
  <c r="T61" i="2"/>
  <c r="P61" i="2"/>
  <c r="V60" i="2"/>
  <c r="R54" i="2"/>
  <c r="R61" i="2" s="1"/>
  <c r="P54" i="2"/>
  <c r="M54" i="2"/>
  <c r="T54" i="2" s="1"/>
  <c r="L54" i="2"/>
  <c r="S54" i="2" s="1"/>
  <c r="S61" i="2" s="1"/>
  <c r="K54" i="2"/>
  <c r="J54" i="2"/>
  <c r="Q54" i="2" s="1"/>
  <c r="Q61" i="2" s="1"/>
  <c r="F54" i="2"/>
  <c r="C54" i="2"/>
  <c r="P53" i="2"/>
  <c r="P60" i="2" s="1"/>
  <c r="W60" i="2" s="1"/>
  <c r="E53" i="2"/>
  <c r="F52" i="2"/>
  <c r="E52" i="2"/>
  <c r="D51" i="2"/>
  <c r="C51" i="2"/>
  <c r="F50" i="2"/>
  <c r="C50" i="2"/>
  <c r="M49" i="2"/>
  <c r="L49" i="2"/>
  <c r="K49" i="2"/>
  <c r="J49" i="2"/>
  <c r="G43" i="2"/>
  <c r="G54" i="2" s="1"/>
  <c r="F43" i="2"/>
  <c r="E43" i="2"/>
  <c r="E54" i="2" s="1"/>
  <c r="D43" i="2"/>
  <c r="D54" i="2" s="1"/>
  <c r="C43" i="2"/>
  <c r="B43" i="2"/>
  <c r="G42" i="2"/>
  <c r="G53" i="2" s="1"/>
  <c r="I53" i="2" s="1"/>
  <c r="F42" i="2"/>
  <c r="F53" i="2" s="1"/>
  <c r="E42" i="2"/>
  <c r="D42" i="2"/>
  <c r="D53" i="2" s="1"/>
  <c r="C42" i="2"/>
  <c r="C53" i="2" s="1"/>
  <c r="B42" i="2"/>
  <c r="G41" i="2"/>
  <c r="G52" i="2" s="1"/>
  <c r="I52" i="2" s="1"/>
  <c r="P52" i="2" s="1"/>
  <c r="P59" i="2" s="1"/>
  <c r="F41" i="2"/>
  <c r="E41" i="2"/>
  <c r="D41" i="2"/>
  <c r="D52" i="2" s="1"/>
  <c r="C41" i="2"/>
  <c r="C52" i="2" s="1"/>
  <c r="B41" i="2"/>
  <c r="G40" i="2"/>
  <c r="G51" i="2" s="1"/>
  <c r="F40" i="2"/>
  <c r="F51" i="2" s="1"/>
  <c r="E40" i="2"/>
  <c r="E51" i="2" s="1"/>
  <c r="D40" i="2"/>
  <c r="C40" i="2"/>
  <c r="B40" i="2"/>
  <c r="G39" i="2"/>
  <c r="G50" i="2" s="1"/>
  <c r="F39" i="2"/>
  <c r="E39" i="2"/>
  <c r="E50" i="2" s="1"/>
  <c r="D39" i="2"/>
  <c r="D50" i="2" s="1"/>
  <c r="C39" i="2"/>
  <c r="B39" i="2"/>
  <c r="G38" i="2"/>
  <c r="F38" i="2"/>
  <c r="E38" i="2"/>
  <c r="D38" i="2"/>
  <c r="C38" i="2"/>
  <c r="B38" i="2"/>
  <c r="R89" i="1"/>
  <c r="Q89" i="1"/>
  <c r="P89" i="1"/>
  <c r="O89" i="1"/>
  <c r="N89" i="1"/>
  <c r="P72" i="1"/>
  <c r="P50" i="1"/>
  <c r="M50" i="1"/>
  <c r="L50" i="1"/>
  <c r="K50" i="1"/>
  <c r="J50" i="1"/>
  <c r="G50" i="1"/>
  <c r="F50" i="1"/>
  <c r="D50" i="1"/>
  <c r="F49" i="1"/>
  <c r="D49" i="1"/>
  <c r="E48" i="1"/>
  <c r="F47" i="1"/>
  <c r="D47" i="1"/>
  <c r="M45" i="1"/>
  <c r="L45" i="1"/>
  <c r="K45" i="1"/>
  <c r="J45" i="1"/>
  <c r="E50" i="1"/>
  <c r="C50" i="1"/>
  <c r="B43" i="1"/>
  <c r="G49" i="1"/>
  <c r="I49" i="1" s="1"/>
  <c r="E49" i="1"/>
  <c r="C49" i="1"/>
  <c r="B42" i="1"/>
  <c r="G48" i="1"/>
  <c r="F48" i="1"/>
  <c r="D48" i="1"/>
  <c r="C48" i="1"/>
  <c r="B41" i="1"/>
  <c r="G47" i="1"/>
  <c r="E47" i="1"/>
  <c r="C47" i="1"/>
  <c r="B40" i="1"/>
  <c r="G46" i="1"/>
  <c r="F46" i="1"/>
  <c r="E46" i="1"/>
  <c r="D46" i="1"/>
  <c r="C46" i="1"/>
  <c r="B39" i="1"/>
  <c r="B38" i="1"/>
  <c r="I48" i="1" l="1"/>
  <c r="I47" i="1" s="1"/>
  <c r="I46" i="1" s="1"/>
  <c r="AE59" i="2"/>
  <c r="AA59" i="2"/>
  <c r="W59" i="2"/>
  <c r="AD59" i="2"/>
  <c r="Z59" i="2"/>
  <c r="V59" i="2"/>
  <c r="AC59" i="2"/>
  <c r="U59" i="2"/>
  <c r="AB59" i="2"/>
  <c r="X59" i="2"/>
  <c r="AF59" i="2"/>
  <c r="Y59" i="2"/>
  <c r="C55" i="1" a="1"/>
  <c r="AC89" i="1"/>
  <c r="Y89" i="1"/>
  <c r="U89" i="1"/>
  <c r="AB89" i="1"/>
  <c r="W89" i="1"/>
  <c r="AA89" i="1"/>
  <c r="V89" i="1"/>
  <c r="S89" i="1"/>
  <c r="AD89" i="1"/>
  <c r="I51" i="2"/>
  <c r="P51" i="2" s="1"/>
  <c r="P58" i="2" s="1"/>
  <c r="T89" i="1"/>
  <c r="C59" i="2" a="1"/>
  <c r="AC60" i="2"/>
  <c r="Y60" i="2"/>
  <c r="U60" i="2"/>
  <c r="AF60" i="2"/>
  <c r="AB60" i="2"/>
  <c r="X60" i="2"/>
  <c r="AA60" i="2"/>
  <c r="Z60" i="2"/>
  <c r="AD60" i="2"/>
  <c r="Z89" i="1"/>
  <c r="X89" i="1"/>
  <c r="AE60" i="2"/>
  <c r="AD57" i="3"/>
  <c r="Z57" i="3"/>
  <c r="V57" i="3"/>
  <c r="AB57" i="3"/>
  <c r="W57" i="3"/>
  <c r="AF57" i="3"/>
  <c r="AA57" i="3"/>
  <c r="U57" i="3"/>
  <c r="AE57" i="3"/>
  <c r="Y57" i="3"/>
  <c r="AC57" i="3"/>
  <c r="X57" i="3"/>
  <c r="AE60" i="4"/>
  <c r="AA60" i="4"/>
  <c r="W60" i="4"/>
  <c r="AD60" i="4"/>
  <c r="Y60" i="4"/>
  <c r="P67" i="4"/>
  <c r="AC60" i="4"/>
  <c r="X60" i="4"/>
  <c r="AB60" i="4"/>
  <c r="Z60" i="4"/>
  <c r="V60" i="4"/>
  <c r="AF60" i="4"/>
  <c r="U60" i="4"/>
  <c r="AE61" i="2"/>
  <c r="AA61" i="2"/>
  <c r="W61" i="2"/>
  <c r="AD61" i="2"/>
  <c r="Z61" i="2"/>
  <c r="V61" i="2"/>
  <c r="X61" i="2"/>
  <c r="AF61" i="2"/>
  <c r="V58" i="3"/>
  <c r="C56" i="3" a="1"/>
  <c r="I49" i="3"/>
  <c r="P49" i="3" s="1"/>
  <c r="P56" i="3" s="1"/>
  <c r="AF58" i="3"/>
  <c r="AB58" i="3"/>
  <c r="X58" i="3"/>
  <c r="AE58" i="3"/>
  <c r="Z58" i="3"/>
  <c r="U58" i="3"/>
  <c r="AD58" i="3"/>
  <c r="Y58" i="3"/>
  <c r="AC58" i="3"/>
  <c r="W58" i="3"/>
  <c r="C60" i="4" a="1"/>
  <c r="I52" i="4"/>
  <c r="P52" i="4" s="1"/>
  <c r="P59" i="4" s="1"/>
  <c r="AE62" i="4"/>
  <c r="AA62" i="4"/>
  <c r="W62" i="4"/>
  <c r="AF62" i="4"/>
  <c r="Z62" i="4"/>
  <c r="U62" i="4"/>
  <c r="AD62" i="4"/>
  <c r="Y62" i="4"/>
  <c r="AC62" i="4"/>
  <c r="V62" i="4"/>
  <c r="AC61" i="4"/>
  <c r="Y61" i="4"/>
  <c r="U61" i="4"/>
  <c r="P68" i="4"/>
  <c r="AB61" i="4"/>
  <c r="W61" i="4"/>
  <c r="AF61" i="4"/>
  <c r="AA61" i="4"/>
  <c r="V61" i="4"/>
  <c r="AE61" i="4"/>
  <c r="X62" i="4"/>
  <c r="P69" i="4"/>
  <c r="D63" i="2" l="1"/>
  <c r="E62" i="2"/>
  <c r="F61" i="2"/>
  <c r="G60" i="2"/>
  <c r="C60" i="2"/>
  <c r="D59" i="2"/>
  <c r="G63" i="2"/>
  <c r="C63" i="2"/>
  <c r="D62" i="2"/>
  <c r="E61" i="2"/>
  <c r="F60" i="2"/>
  <c r="G59" i="2"/>
  <c r="F63" i="2"/>
  <c r="C62" i="2"/>
  <c r="E60" i="2"/>
  <c r="C59" i="2"/>
  <c r="E63" i="2"/>
  <c r="G61" i="2"/>
  <c r="D60" i="2"/>
  <c r="D61" i="2"/>
  <c r="C61" i="2"/>
  <c r="G62" i="2"/>
  <c r="I62" i="2" s="1"/>
  <c r="J53" i="2" s="1"/>
  <c r="Q53" i="2" s="1"/>
  <c r="Q60" i="2" s="1"/>
  <c r="F59" i="2"/>
  <c r="F62" i="2"/>
  <c r="E59" i="2"/>
  <c r="P66" i="4"/>
  <c r="AE59" i="4"/>
  <c r="AA59" i="4"/>
  <c r="W59" i="4"/>
  <c r="AF59" i="4"/>
  <c r="Z59" i="4"/>
  <c r="U59" i="4"/>
  <c r="AD59" i="4"/>
  <c r="Y59" i="4"/>
  <c r="AC59" i="4"/>
  <c r="AB59" i="4"/>
  <c r="X59" i="4"/>
  <c r="V59" i="4"/>
  <c r="D59" i="1"/>
  <c r="E58" i="1"/>
  <c r="F57" i="1"/>
  <c r="G56" i="1"/>
  <c r="C56" i="1"/>
  <c r="D55" i="1"/>
  <c r="D58" i="1"/>
  <c r="F56" i="1"/>
  <c r="G55" i="1"/>
  <c r="G59" i="1"/>
  <c r="C59" i="1"/>
  <c r="E57" i="1"/>
  <c r="E59" i="1"/>
  <c r="F58" i="1"/>
  <c r="G57" i="1"/>
  <c r="D56" i="1"/>
  <c r="F59" i="1"/>
  <c r="G58" i="1"/>
  <c r="I58" i="1" s="1"/>
  <c r="J49" i="1" s="1"/>
  <c r="C58" i="1"/>
  <c r="D57" i="1"/>
  <c r="E56" i="1"/>
  <c r="F55" i="1"/>
  <c r="C55" i="1"/>
  <c r="C57" i="1"/>
  <c r="E55" i="1"/>
  <c r="AE67" i="4"/>
  <c r="AA67" i="4"/>
  <c r="W67" i="4"/>
  <c r="AB67" i="4"/>
  <c r="V67" i="4"/>
  <c r="AF67" i="4"/>
  <c r="Z67" i="4"/>
  <c r="U67" i="4"/>
  <c r="Y67" i="4"/>
  <c r="X67" i="4"/>
  <c r="AD67" i="4"/>
  <c r="AC67" i="4"/>
  <c r="AE58" i="2"/>
  <c r="AA58" i="2"/>
  <c r="W58" i="2"/>
  <c r="AD58" i="2"/>
  <c r="Z58" i="2"/>
  <c r="V58" i="2"/>
  <c r="Y58" i="2"/>
  <c r="AF58" i="2"/>
  <c r="X58" i="2"/>
  <c r="AC58" i="2"/>
  <c r="AB58" i="2"/>
  <c r="U58" i="2"/>
  <c r="AF56" i="3"/>
  <c r="AB56" i="3"/>
  <c r="X56" i="3"/>
  <c r="AD56" i="3"/>
  <c r="Y56" i="3"/>
  <c r="AC56" i="3"/>
  <c r="W56" i="3"/>
  <c r="AA56" i="3"/>
  <c r="V56" i="3"/>
  <c r="Z56" i="3"/>
  <c r="U56" i="3"/>
  <c r="AE56" i="3"/>
  <c r="AC69" i="4"/>
  <c r="Y69" i="4"/>
  <c r="U69" i="4"/>
  <c r="AD69" i="4"/>
  <c r="X69" i="4"/>
  <c r="AB69" i="4"/>
  <c r="W69" i="4"/>
  <c r="AA69" i="4"/>
  <c r="Z69" i="4"/>
  <c r="AF69" i="4"/>
  <c r="V69" i="4"/>
  <c r="AE69" i="4"/>
  <c r="AE68" i="4"/>
  <c r="AA68" i="4"/>
  <c r="W68" i="4"/>
  <c r="AF68" i="4"/>
  <c r="Z68" i="4"/>
  <c r="U68" i="4"/>
  <c r="AD68" i="4"/>
  <c r="Y68" i="4"/>
  <c r="X68" i="4"/>
  <c r="V68" i="4"/>
  <c r="AC68" i="4"/>
  <c r="AB68" i="4"/>
  <c r="D64" i="4"/>
  <c r="E63" i="4"/>
  <c r="F62" i="4"/>
  <c r="I62" i="4" s="1"/>
  <c r="J53" i="4" s="1"/>
  <c r="Q53" i="4" s="1"/>
  <c r="Q60" i="4" s="1"/>
  <c r="Q67" i="4" s="1"/>
  <c r="G61" i="4"/>
  <c r="C61" i="4"/>
  <c r="D60" i="4"/>
  <c r="G64" i="4"/>
  <c r="G63" i="4"/>
  <c r="I63" i="4" s="1"/>
  <c r="J54" i="4" s="1"/>
  <c r="Q54" i="4" s="1"/>
  <c r="Q61" i="4" s="1"/>
  <c r="Q68" i="4" s="1"/>
  <c r="G62" i="4"/>
  <c r="F61" i="4"/>
  <c r="F60" i="4"/>
  <c r="F64" i="4"/>
  <c r="F63" i="4"/>
  <c r="E62" i="4"/>
  <c r="E61" i="4"/>
  <c r="E60" i="4"/>
  <c r="D63" i="4"/>
  <c r="D61" i="4"/>
  <c r="C63" i="4"/>
  <c r="G60" i="4"/>
  <c r="E64" i="4"/>
  <c r="D62" i="4"/>
  <c r="C62" i="4"/>
  <c r="C60" i="4"/>
  <c r="C68" i="4" s="1" a="1"/>
  <c r="C64" i="4"/>
  <c r="I48" i="3"/>
  <c r="I50" i="2"/>
  <c r="P50" i="2" s="1"/>
  <c r="P57" i="2" s="1"/>
  <c r="I51" i="4"/>
  <c r="P51" i="4" s="1"/>
  <c r="P58" i="4" s="1"/>
  <c r="E60" i="3"/>
  <c r="F59" i="3"/>
  <c r="G58" i="3"/>
  <c r="C58" i="3"/>
  <c r="D57" i="3"/>
  <c r="E56" i="3"/>
  <c r="G60" i="3"/>
  <c r="G59" i="3"/>
  <c r="I59" i="3" s="1"/>
  <c r="J50" i="3" s="1"/>
  <c r="Q50" i="3" s="1"/>
  <c r="Q57" i="3" s="1"/>
  <c r="F58" i="3"/>
  <c r="F57" i="3"/>
  <c r="F56" i="3"/>
  <c r="F60" i="3"/>
  <c r="E59" i="3"/>
  <c r="E58" i="3"/>
  <c r="E57" i="3"/>
  <c r="D56" i="3"/>
  <c r="D60" i="3"/>
  <c r="D59" i="3"/>
  <c r="D58" i="3"/>
  <c r="C57" i="3"/>
  <c r="C59" i="3"/>
  <c r="G57" i="3"/>
  <c r="G56" i="3"/>
  <c r="C60" i="3"/>
  <c r="C56" i="3"/>
  <c r="AF57" i="2" l="1"/>
  <c r="AB57" i="2"/>
  <c r="X57" i="2"/>
  <c r="AE57" i="2"/>
  <c r="AA57" i="2"/>
  <c r="W57" i="2"/>
  <c r="Z57" i="2"/>
  <c r="Y57" i="2"/>
  <c r="AD57" i="2"/>
  <c r="AC57" i="2"/>
  <c r="V57" i="2"/>
  <c r="U57" i="2"/>
  <c r="I61" i="4"/>
  <c r="J52" i="4" s="1"/>
  <c r="Q52" i="4" s="1"/>
  <c r="Q59" i="4" s="1"/>
  <c r="Q66" i="4" s="1"/>
  <c r="C64" i="3" a="1"/>
  <c r="I58" i="3"/>
  <c r="J49" i="3" s="1"/>
  <c r="Q49" i="3" s="1"/>
  <c r="Q56" i="3" s="1"/>
  <c r="P48" i="3"/>
  <c r="P55" i="3" s="1"/>
  <c r="I47" i="3"/>
  <c r="P47" i="3" s="1"/>
  <c r="P54" i="3" s="1"/>
  <c r="I60" i="4"/>
  <c r="J51" i="4" s="1"/>
  <c r="Q51" i="4" s="1"/>
  <c r="Q58" i="4" s="1"/>
  <c r="Q65" i="4" s="1"/>
  <c r="I61" i="2"/>
  <c r="J52" i="2" s="1"/>
  <c r="Q52" i="2" s="1"/>
  <c r="Q59" i="2" s="1"/>
  <c r="I57" i="3"/>
  <c r="J48" i="3" s="1"/>
  <c r="Q48" i="3" s="1"/>
  <c r="Q55" i="3" s="1"/>
  <c r="C67" i="2" a="1"/>
  <c r="AF58" i="4"/>
  <c r="AB58" i="4"/>
  <c r="X58" i="4"/>
  <c r="AA58" i="4"/>
  <c r="V58" i="4"/>
  <c r="AE58" i="4"/>
  <c r="Z58" i="4"/>
  <c r="U58" i="4"/>
  <c r="P65" i="4"/>
  <c r="Y58" i="4"/>
  <c r="W58" i="4"/>
  <c r="AD58" i="4"/>
  <c r="AC58" i="4"/>
  <c r="AF66" i="4"/>
  <c r="AB66" i="4"/>
  <c r="X66" i="4"/>
  <c r="AC66" i="4"/>
  <c r="W66" i="4"/>
  <c r="AA66" i="4"/>
  <c r="V66" i="4"/>
  <c r="AE66" i="4"/>
  <c r="U66" i="4"/>
  <c r="AD66" i="4"/>
  <c r="Z66" i="4"/>
  <c r="Y66" i="4"/>
  <c r="D72" i="4"/>
  <c r="E71" i="4"/>
  <c r="F70" i="4"/>
  <c r="I70" i="4" s="1"/>
  <c r="K53" i="4" s="1"/>
  <c r="R53" i="4" s="1"/>
  <c r="R60" i="4" s="1"/>
  <c r="R67" i="4" s="1"/>
  <c r="G69" i="4"/>
  <c r="C69" i="4"/>
  <c r="D68" i="4"/>
  <c r="C72" i="4"/>
  <c r="C71" i="4"/>
  <c r="C70" i="4"/>
  <c r="G68" i="4"/>
  <c r="C68" i="4"/>
  <c r="G72" i="4"/>
  <c r="G71" i="4"/>
  <c r="I71" i="4" s="1"/>
  <c r="K54" i="4" s="1"/>
  <c r="R54" i="4" s="1"/>
  <c r="R61" i="4" s="1"/>
  <c r="R68" i="4" s="1"/>
  <c r="G70" i="4"/>
  <c r="F69" i="4"/>
  <c r="F68" i="4"/>
  <c r="F72" i="4"/>
  <c r="E70" i="4"/>
  <c r="E68" i="4"/>
  <c r="E72" i="4"/>
  <c r="D70" i="4"/>
  <c r="F71" i="4"/>
  <c r="E69" i="4"/>
  <c r="D71" i="4"/>
  <c r="D69" i="4"/>
  <c r="C63" i="1" a="1"/>
  <c r="I57" i="1"/>
  <c r="J48" i="1" s="1"/>
  <c r="O87" i="1" s="1"/>
  <c r="C77" i="4" l="1" a="1"/>
  <c r="AC65" i="4"/>
  <c r="Y65" i="4"/>
  <c r="U65" i="4"/>
  <c r="AD65" i="4"/>
  <c r="X65" i="4"/>
  <c r="AB65" i="4"/>
  <c r="W65" i="4"/>
  <c r="AA65" i="4"/>
  <c r="Z65" i="4"/>
  <c r="AF65" i="4"/>
  <c r="V65" i="4"/>
  <c r="AE65" i="4"/>
  <c r="F67" i="1"/>
  <c r="G66" i="1"/>
  <c r="I66" i="1" s="1"/>
  <c r="K49" i="1" s="1"/>
  <c r="C66" i="1"/>
  <c r="D65" i="1"/>
  <c r="E64" i="1"/>
  <c r="F63" i="1"/>
  <c r="C63" i="1"/>
  <c r="E67" i="1"/>
  <c r="F66" i="1"/>
  <c r="G65" i="1"/>
  <c r="C65" i="1"/>
  <c r="D64" i="1"/>
  <c r="D66" i="1"/>
  <c r="F64" i="1"/>
  <c r="E63" i="1"/>
  <c r="E65" i="1"/>
  <c r="D67" i="1"/>
  <c r="E66" i="1"/>
  <c r="F65" i="1"/>
  <c r="G64" i="1"/>
  <c r="C64" i="1"/>
  <c r="D63" i="1"/>
  <c r="G67" i="1"/>
  <c r="C67" i="1"/>
  <c r="G63" i="1"/>
  <c r="I56" i="3"/>
  <c r="J47" i="3" s="1"/>
  <c r="Q47" i="3" s="1"/>
  <c r="Q54" i="3" s="1"/>
  <c r="AD54" i="3"/>
  <c r="Z54" i="3"/>
  <c r="V54" i="3"/>
  <c r="AC54" i="3"/>
  <c r="Y54" i="3"/>
  <c r="U54" i="3"/>
  <c r="AF54" i="3"/>
  <c r="AB54" i="3"/>
  <c r="X54" i="3"/>
  <c r="AA54" i="3"/>
  <c r="W54" i="3"/>
  <c r="AE54" i="3"/>
  <c r="E68" i="3"/>
  <c r="F67" i="3"/>
  <c r="G66" i="3"/>
  <c r="D68" i="3"/>
  <c r="E67" i="3"/>
  <c r="F66" i="3"/>
  <c r="G65" i="3"/>
  <c r="C65" i="3"/>
  <c r="D64" i="3"/>
  <c r="C68" i="3"/>
  <c r="E66" i="3"/>
  <c r="E65" i="3"/>
  <c r="E64" i="3"/>
  <c r="G67" i="3"/>
  <c r="I67" i="3" s="1"/>
  <c r="K50" i="3" s="1"/>
  <c r="R50" i="3" s="1"/>
  <c r="R57" i="3" s="1"/>
  <c r="D66" i="3"/>
  <c r="D65" i="3"/>
  <c r="G68" i="3"/>
  <c r="D67" i="3"/>
  <c r="C66" i="3"/>
  <c r="G64" i="3"/>
  <c r="C64" i="3"/>
  <c r="F68" i="3"/>
  <c r="C67" i="3"/>
  <c r="F65" i="3"/>
  <c r="F64" i="3"/>
  <c r="G71" i="2"/>
  <c r="C71" i="2"/>
  <c r="D70" i="2"/>
  <c r="E69" i="2"/>
  <c r="F68" i="2"/>
  <c r="G67" i="2"/>
  <c r="F71" i="2"/>
  <c r="G70" i="2"/>
  <c r="I70" i="2" s="1"/>
  <c r="K53" i="2" s="1"/>
  <c r="R53" i="2" s="1"/>
  <c r="R60" i="2" s="1"/>
  <c r="C70" i="2"/>
  <c r="D69" i="2"/>
  <c r="E68" i="2"/>
  <c r="F67" i="2"/>
  <c r="C67" i="2"/>
  <c r="E71" i="2"/>
  <c r="G69" i="2"/>
  <c r="D68" i="2"/>
  <c r="D71" i="2"/>
  <c r="F69" i="2"/>
  <c r="C68" i="2"/>
  <c r="F70" i="2"/>
  <c r="E67" i="2"/>
  <c r="E70" i="2"/>
  <c r="D67" i="2"/>
  <c r="C69" i="2"/>
  <c r="G68" i="2"/>
  <c r="I60" i="2"/>
  <c r="AF55" i="3"/>
  <c r="AB55" i="3"/>
  <c r="X55" i="3"/>
  <c r="AE55" i="3"/>
  <c r="Z55" i="3"/>
  <c r="U55" i="3"/>
  <c r="AD55" i="3"/>
  <c r="Y55" i="3"/>
  <c r="AC55" i="3"/>
  <c r="W55" i="3"/>
  <c r="AA55" i="3"/>
  <c r="V55" i="3"/>
  <c r="I69" i="4"/>
  <c r="K52" i="4" s="1"/>
  <c r="R52" i="4" s="1"/>
  <c r="R59" i="4" s="1"/>
  <c r="R66" i="4" s="1"/>
  <c r="I56" i="1"/>
  <c r="I65" i="1" l="1"/>
  <c r="K48" i="1" s="1"/>
  <c r="P87" i="1" s="1"/>
  <c r="C72" i="1" a="1"/>
  <c r="J51" i="2"/>
  <c r="Q51" i="2" s="1"/>
  <c r="Q58" i="2" s="1"/>
  <c r="I59" i="2"/>
  <c r="J50" i="2" s="1"/>
  <c r="Q50" i="2" s="1"/>
  <c r="Q57" i="2" s="1"/>
  <c r="I69" i="2"/>
  <c r="K52" i="2" s="1"/>
  <c r="R52" i="2" s="1"/>
  <c r="R59" i="2" s="1"/>
  <c r="I68" i="4"/>
  <c r="K51" i="4" s="1"/>
  <c r="R51" i="4" s="1"/>
  <c r="R58" i="4" s="1"/>
  <c r="R65" i="4" s="1"/>
  <c r="C76" i="2" a="1"/>
  <c r="I66" i="3"/>
  <c r="K49" i="3" s="1"/>
  <c r="R49" i="3" s="1"/>
  <c r="R56" i="3" s="1"/>
  <c r="I64" i="1"/>
  <c r="K47" i="1" s="1"/>
  <c r="P86" i="1" s="1"/>
  <c r="I68" i="2"/>
  <c r="K51" i="2" s="1"/>
  <c r="R51" i="2" s="1"/>
  <c r="R58" i="2" s="1"/>
  <c r="J47" i="1"/>
  <c r="O86" i="1" s="1"/>
  <c r="I55" i="1"/>
  <c r="J46" i="1" s="1"/>
  <c r="O77" i="1" s="1"/>
  <c r="O85" i="1" s="1"/>
  <c r="C73" i="3" a="1"/>
  <c r="D81" i="4"/>
  <c r="E80" i="4"/>
  <c r="F79" i="4"/>
  <c r="G78" i="4"/>
  <c r="C78" i="4"/>
  <c r="D77" i="4"/>
  <c r="C81" i="4"/>
  <c r="C80" i="4"/>
  <c r="C79" i="4"/>
  <c r="G77" i="4"/>
  <c r="C77" i="4"/>
  <c r="G81" i="4"/>
  <c r="G80" i="4"/>
  <c r="I80" i="4" s="1"/>
  <c r="L54" i="4" s="1"/>
  <c r="S54" i="4" s="1"/>
  <c r="S61" i="4" s="1"/>
  <c r="S68" i="4" s="1"/>
  <c r="G79" i="4"/>
  <c r="F78" i="4"/>
  <c r="F77" i="4"/>
  <c r="F81" i="4"/>
  <c r="E79" i="4"/>
  <c r="E77" i="4"/>
  <c r="E81" i="4"/>
  <c r="D79" i="4"/>
  <c r="F80" i="4"/>
  <c r="E78" i="4"/>
  <c r="D80" i="4"/>
  <c r="D78" i="4"/>
  <c r="I63" i="1" l="1"/>
  <c r="K46" i="1" s="1"/>
  <c r="P77" i="1" s="1"/>
  <c r="P85" i="1" s="1"/>
  <c r="C86" i="4" a="1"/>
  <c r="I79" i="4"/>
  <c r="L53" i="4" s="1"/>
  <c r="S53" i="4" s="1"/>
  <c r="S60" i="4" s="1"/>
  <c r="S67" i="4" s="1"/>
  <c r="E76" i="1"/>
  <c r="F75" i="1"/>
  <c r="G74" i="1"/>
  <c r="C74" i="1"/>
  <c r="D73" i="1"/>
  <c r="F76" i="1"/>
  <c r="E75" i="1"/>
  <c r="E74" i="1"/>
  <c r="E73" i="1"/>
  <c r="E72" i="1"/>
  <c r="D75" i="1"/>
  <c r="D74" i="1"/>
  <c r="C73" i="1"/>
  <c r="G76" i="1"/>
  <c r="G75" i="1"/>
  <c r="I75" i="1" s="1"/>
  <c r="L49" i="1" s="1"/>
  <c r="F74" i="1"/>
  <c r="F72" i="1"/>
  <c r="D76" i="1"/>
  <c r="D72" i="1"/>
  <c r="F73" i="1"/>
  <c r="C76" i="1"/>
  <c r="C75" i="1"/>
  <c r="G73" i="1"/>
  <c r="G72" i="1"/>
  <c r="C72" i="1"/>
  <c r="G77" i="3"/>
  <c r="C77" i="3"/>
  <c r="D76" i="3"/>
  <c r="E75" i="3"/>
  <c r="F74" i="3"/>
  <c r="G73" i="3"/>
  <c r="F77" i="3"/>
  <c r="G76" i="3"/>
  <c r="I76" i="3" s="1"/>
  <c r="L50" i="3" s="1"/>
  <c r="S50" i="3" s="1"/>
  <c r="S57" i="3" s="1"/>
  <c r="C76" i="3"/>
  <c r="D75" i="3"/>
  <c r="E74" i="3"/>
  <c r="F73" i="3"/>
  <c r="C73" i="3"/>
  <c r="E77" i="3"/>
  <c r="G75" i="3"/>
  <c r="D74" i="3"/>
  <c r="D77" i="3"/>
  <c r="F75" i="3"/>
  <c r="C74" i="3"/>
  <c r="F76" i="3"/>
  <c r="C75" i="3"/>
  <c r="E73" i="3"/>
  <c r="E76" i="3"/>
  <c r="G74" i="3"/>
  <c r="D73" i="3"/>
  <c r="I65" i="3"/>
  <c r="E80" i="2"/>
  <c r="F79" i="2"/>
  <c r="G78" i="2"/>
  <c r="C78" i="2"/>
  <c r="D77" i="2"/>
  <c r="E76" i="2"/>
  <c r="D80" i="2"/>
  <c r="E79" i="2"/>
  <c r="F78" i="2"/>
  <c r="G77" i="2"/>
  <c r="C77" i="2"/>
  <c r="D76" i="2"/>
  <c r="G79" i="2"/>
  <c r="I79" i="2" s="1"/>
  <c r="L53" i="2" s="1"/>
  <c r="S53" i="2" s="1"/>
  <c r="S60" i="2" s="1"/>
  <c r="D78" i="2"/>
  <c r="G80" i="2"/>
  <c r="D79" i="2"/>
  <c r="F77" i="2"/>
  <c r="F80" i="2"/>
  <c r="C79" i="2"/>
  <c r="E77" i="2"/>
  <c r="C76" i="2"/>
  <c r="C85" i="2" s="1" a="1"/>
  <c r="G76" i="2"/>
  <c r="F76" i="2"/>
  <c r="C80" i="2"/>
  <c r="E78" i="2"/>
  <c r="I67" i="2"/>
  <c r="K50" i="2" s="1"/>
  <c r="R50" i="2" s="1"/>
  <c r="R57" i="2" s="1"/>
  <c r="I74" i="1" l="1"/>
  <c r="L48" i="1" s="1"/>
  <c r="Q87" i="1" s="1"/>
  <c r="I78" i="2"/>
  <c r="L52" i="2" s="1"/>
  <c r="S52" i="2" s="1"/>
  <c r="S59" i="2" s="1"/>
  <c r="C82" i="3" a="1"/>
  <c r="I77" i="2"/>
  <c r="L51" i="2" s="1"/>
  <c r="S51" i="2" s="1"/>
  <c r="S58" i="2" s="1"/>
  <c r="I78" i="4"/>
  <c r="C81" i="1" a="1"/>
  <c r="G89" i="2"/>
  <c r="C89" i="2"/>
  <c r="D88" i="2"/>
  <c r="E87" i="2"/>
  <c r="F86" i="2"/>
  <c r="G85" i="2"/>
  <c r="F89" i="2"/>
  <c r="G88" i="2"/>
  <c r="I88" i="2" s="1"/>
  <c r="M53" i="2" s="1"/>
  <c r="T53" i="2" s="1"/>
  <c r="T60" i="2" s="1"/>
  <c r="C88" i="2"/>
  <c r="D87" i="2"/>
  <c r="E86" i="2"/>
  <c r="F85" i="2"/>
  <c r="C85" i="2"/>
  <c r="D89" i="2"/>
  <c r="F87" i="2"/>
  <c r="C86" i="2"/>
  <c r="F88" i="2"/>
  <c r="C87" i="2"/>
  <c r="E85" i="2"/>
  <c r="E88" i="2"/>
  <c r="G86" i="2"/>
  <c r="D85" i="2"/>
  <c r="D86" i="2"/>
  <c r="E89" i="2"/>
  <c r="G87" i="2"/>
  <c r="K48" i="3"/>
  <c r="R48" i="3" s="1"/>
  <c r="R55" i="3" s="1"/>
  <c r="I64" i="3"/>
  <c r="K47" i="3" s="1"/>
  <c r="R47" i="3" s="1"/>
  <c r="R54" i="3" s="1"/>
  <c r="I74" i="3"/>
  <c r="L48" i="3" s="1"/>
  <c r="S48" i="3" s="1"/>
  <c r="S55" i="3" s="1"/>
  <c r="I75" i="3"/>
  <c r="L49" i="3" s="1"/>
  <c r="S49" i="3" s="1"/>
  <c r="S56" i="3" s="1"/>
  <c r="G90" i="4"/>
  <c r="C90" i="4"/>
  <c r="D89" i="4"/>
  <c r="E88" i="4"/>
  <c r="F87" i="4"/>
  <c r="G86" i="4"/>
  <c r="F90" i="4"/>
  <c r="G89" i="4"/>
  <c r="I89" i="4" s="1"/>
  <c r="M54" i="4" s="1"/>
  <c r="T54" i="4" s="1"/>
  <c r="T61" i="4" s="1"/>
  <c r="T68" i="4" s="1"/>
  <c r="C89" i="4"/>
  <c r="D88" i="4"/>
  <c r="E87" i="4"/>
  <c r="F86" i="4"/>
  <c r="C86" i="4"/>
  <c r="F89" i="4"/>
  <c r="C88" i="4"/>
  <c r="E86" i="4"/>
  <c r="E89" i="4"/>
  <c r="G87" i="4"/>
  <c r="D86" i="4"/>
  <c r="E90" i="4"/>
  <c r="D87" i="4"/>
  <c r="D90" i="4"/>
  <c r="C87" i="4"/>
  <c r="G88" i="4"/>
  <c r="F88" i="4"/>
  <c r="I88" i="4" s="1"/>
  <c r="M53" i="4" s="1"/>
  <c r="T53" i="4" s="1"/>
  <c r="T60" i="4" s="1"/>
  <c r="T67" i="4" s="1"/>
  <c r="I73" i="1" l="1"/>
  <c r="L47" i="1" s="1"/>
  <c r="Q86" i="1" s="1"/>
  <c r="E86" i="3"/>
  <c r="F85" i="3"/>
  <c r="G84" i="3"/>
  <c r="C84" i="3"/>
  <c r="D83" i="3"/>
  <c r="E82" i="3"/>
  <c r="D86" i="3"/>
  <c r="E85" i="3"/>
  <c r="F84" i="3"/>
  <c r="G83" i="3"/>
  <c r="C83" i="3"/>
  <c r="D82" i="3"/>
  <c r="G86" i="3"/>
  <c r="D85" i="3"/>
  <c r="F83" i="3"/>
  <c r="F86" i="3"/>
  <c r="C85" i="3"/>
  <c r="E83" i="3"/>
  <c r="C82" i="3"/>
  <c r="C86" i="3"/>
  <c r="E84" i="3"/>
  <c r="G82" i="3"/>
  <c r="G85" i="3"/>
  <c r="I85" i="3" s="1"/>
  <c r="M50" i="3" s="1"/>
  <c r="T50" i="3" s="1"/>
  <c r="T57" i="3" s="1"/>
  <c r="D84" i="3"/>
  <c r="F82" i="3"/>
  <c r="F85" i="1"/>
  <c r="G84" i="1"/>
  <c r="I84" i="1" s="1"/>
  <c r="M49" i="1" s="1"/>
  <c r="C84" i="1"/>
  <c r="D83" i="1"/>
  <c r="E82" i="1"/>
  <c r="F81" i="1"/>
  <c r="C81" i="1"/>
  <c r="G85" i="1"/>
  <c r="F84" i="1"/>
  <c r="F83" i="1"/>
  <c r="F82" i="1"/>
  <c r="E81" i="1"/>
  <c r="G81" i="1"/>
  <c r="E85" i="1"/>
  <c r="E84" i="1"/>
  <c r="E83" i="1"/>
  <c r="D82" i="1"/>
  <c r="D81" i="1"/>
  <c r="D85" i="1"/>
  <c r="D84" i="1"/>
  <c r="C83" i="1"/>
  <c r="C82" i="1"/>
  <c r="C85" i="1"/>
  <c r="G83" i="1"/>
  <c r="G82" i="1"/>
  <c r="L52" i="4"/>
  <c r="S52" i="4" s="1"/>
  <c r="S59" i="4" s="1"/>
  <c r="S66" i="4" s="1"/>
  <c r="I77" i="4"/>
  <c r="L51" i="4" s="1"/>
  <c r="S51" i="4" s="1"/>
  <c r="S58" i="4" s="1"/>
  <c r="S65" i="4" s="1"/>
  <c r="I73" i="3"/>
  <c r="L47" i="3" s="1"/>
  <c r="S47" i="3" s="1"/>
  <c r="S54" i="3" s="1"/>
  <c r="I87" i="2"/>
  <c r="M52" i="2" s="1"/>
  <c r="T52" i="2" s="1"/>
  <c r="T59" i="2" s="1"/>
  <c r="I86" i="2"/>
  <c r="M51" i="2" s="1"/>
  <c r="T51" i="2" s="1"/>
  <c r="T58" i="2" s="1"/>
  <c r="I72" i="1"/>
  <c r="L46" i="1" s="1"/>
  <c r="Q77" i="1" s="1"/>
  <c r="Q85" i="1" s="1"/>
  <c r="I87" i="4"/>
  <c r="M52" i="4" s="1"/>
  <c r="T52" i="4" s="1"/>
  <c r="T59" i="4" s="1"/>
  <c r="T66" i="4" s="1"/>
  <c r="I76" i="2"/>
  <c r="L50" i="2" s="1"/>
  <c r="S50" i="2" s="1"/>
  <c r="S57" i="2" s="1"/>
  <c r="I85" i="2" l="1"/>
  <c r="M50" i="2" s="1"/>
  <c r="T50" i="2" s="1"/>
  <c r="T57" i="2" s="1"/>
  <c r="I83" i="1"/>
  <c r="M48" i="1" s="1"/>
  <c r="R87" i="1" s="1"/>
  <c r="I86" i="4"/>
  <c r="M51" i="4" s="1"/>
  <c r="T51" i="4" s="1"/>
  <c r="T58" i="4" s="1"/>
  <c r="T65" i="4" s="1"/>
  <c r="I84" i="3"/>
  <c r="M49" i="3" s="1"/>
  <c r="T49" i="3" s="1"/>
  <c r="T56" i="3" s="1"/>
  <c r="I83" i="3" l="1"/>
  <c r="I82" i="1"/>
  <c r="M47" i="1" l="1"/>
  <c r="R86" i="1" s="1"/>
  <c r="I81" i="1"/>
  <c r="M46" i="1" s="1"/>
  <c r="R77" i="1" s="1"/>
  <c r="R85" i="1" s="1"/>
  <c r="M48" i="3"/>
  <c r="T48" i="3" s="1"/>
  <c r="T55" i="3" s="1"/>
  <c r="I82" i="3"/>
  <c r="M47" i="3" s="1"/>
  <c r="T47" i="3" s="1"/>
  <c r="T54" i="3" s="1"/>
  <c r="P80" i="1" l="1"/>
  <c r="P88" i="1" s="1"/>
  <c r="O80" i="1"/>
  <c r="O88" i="1" s="1"/>
  <c r="N88" i="1"/>
  <c r="Y88" i="1" s="1"/>
  <c r="Q80" i="1"/>
  <c r="Q88" i="1" s="1"/>
  <c r="R80" i="1"/>
  <c r="R88" i="1" s="1"/>
  <c r="Z88" i="1" l="1"/>
  <c r="AC88" i="1"/>
  <c r="S88" i="1"/>
  <c r="AB88" i="1"/>
  <c r="U88" i="1"/>
  <c r="V88" i="1"/>
  <c r="T88" i="1"/>
  <c r="AD88" i="1"/>
  <c r="P48" i="1"/>
  <c r="P71" i="1" s="1"/>
  <c r="N79" i="1"/>
  <c r="N87" i="1" s="1"/>
  <c r="W88" i="1"/>
  <c r="X88" i="1"/>
  <c r="AA88" i="1"/>
  <c r="P47" i="1" l="1"/>
  <c r="P70" i="1" s="1"/>
  <c r="N78" i="1"/>
  <c r="N86" i="1" s="1"/>
  <c r="S87" i="1"/>
  <c r="Y87" i="1"/>
  <c r="X87" i="1"/>
  <c r="T87" i="1"/>
  <c r="AD87" i="1"/>
  <c r="AA87" i="1"/>
  <c r="W87" i="1"/>
  <c r="V87" i="1"/>
  <c r="AC87" i="1"/>
  <c r="Z87" i="1"/>
  <c r="AB87" i="1"/>
  <c r="U87" i="1"/>
  <c r="W86" i="1" l="1"/>
  <c r="AD86" i="1"/>
  <c r="U86" i="1"/>
  <c r="S86" i="1"/>
  <c r="AC86" i="1"/>
  <c r="T86" i="1"/>
  <c r="V86" i="1"/>
  <c r="AA86" i="1"/>
  <c r="Z86" i="1"/>
  <c r="X86" i="1"/>
  <c r="AB86" i="1"/>
  <c r="Y86" i="1"/>
  <c r="P46" i="1"/>
  <c r="P69" i="1" s="1"/>
  <c r="N77" i="1"/>
  <c r="N85" i="1" s="1"/>
  <c r="T85" i="1" l="1"/>
  <c r="Y85" i="1"/>
  <c r="AD85" i="1"/>
  <c r="X85" i="1"/>
  <c r="Z85" i="1"/>
  <c r="V85" i="1"/>
  <c r="AA85" i="1"/>
  <c r="W85" i="1"/>
  <c r="U85" i="1"/>
  <c r="AB85" i="1"/>
  <c r="S85" i="1"/>
  <c r="AC85" i="1"/>
</calcChain>
</file>

<file path=xl/sharedStrings.xml><?xml version="1.0" encoding="utf-8"?>
<sst xmlns="http://schemas.openxmlformats.org/spreadsheetml/2006/main" count="617" uniqueCount="39">
  <si>
    <t>2011/2012</t>
  </si>
  <si>
    <t>Row Labels</t>
  </si>
  <si>
    <t>0 days</t>
  </si>
  <si>
    <t>0-30 days</t>
  </si>
  <si>
    <t>31-60 days</t>
  </si>
  <si>
    <t>61-90 days-</t>
  </si>
  <si>
    <t>above 90 days</t>
  </si>
  <si>
    <t>2012/2013</t>
  </si>
  <si>
    <t>2013/2014</t>
  </si>
  <si>
    <t>2014/2015</t>
  </si>
  <si>
    <t>2015/2016</t>
  </si>
  <si>
    <t>2016/2017</t>
  </si>
  <si>
    <t>1 year</t>
  </si>
  <si>
    <t>Average</t>
  </si>
  <si>
    <t>One year</t>
  </si>
  <si>
    <t>2 year</t>
  </si>
  <si>
    <t>Two year</t>
  </si>
  <si>
    <t>3 year</t>
  </si>
  <si>
    <t>Three year</t>
  </si>
  <si>
    <t>4 year</t>
  </si>
  <si>
    <t>Four Year</t>
  </si>
  <si>
    <t>5 year</t>
  </si>
  <si>
    <t>Five year</t>
  </si>
  <si>
    <t>Infrastrure &amp; Construction</t>
  </si>
  <si>
    <t>Traders &amp; Manufacturing</t>
  </si>
  <si>
    <t>Tourism</t>
  </si>
  <si>
    <t>Others</t>
  </si>
  <si>
    <t>PD 20162017</t>
  </si>
  <si>
    <t>0 30 Days</t>
  </si>
  <si>
    <t>0 Days</t>
  </si>
  <si>
    <t>31 60 Days</t>
  </si>
  <si>
    <t>61 90 Days</t>
  </si>
  <si>
    <t>Above 90 Days</t>
  </si>
  <si>
    <t>Year</t>
  </si>
  <si>
    <t>2024/2025</t>
  </si>
  <si>
    <t>2025/2026</t>
  </si>
  <si>
    <t>2026/2027</t>
  </si>
  <si>
    <t>2027/2028</t>
  </si>
  <si>
    <t>2028/2029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</si>
</sst>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000000000000%"/>
  </numFmts>
  <fonts count="5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99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4" borderId="2" xfId="0" applyFont="1" applyFill="1" applyBorder="1"/>
    <xf numFmtId="0" fontId="3" fillId="5" borderId="1" xfId="0" applyFont="1" applyFill="1" applyBorder="1" applyAlignment="1">
      <alignment horizontal="left"/>
    </xf>
    <xf numFmtId="10" fontId="3" fillId="6" borderId="1" xfId="0" applyNumberFormat="1" applyFont="1" applyFill="1" applyBorder="1"/>
    <xf numFmtId="10" fontId="0" fillId="0" borderId="1" xfId="1" applyNumberFormat="1" applyFont="1" applyBorder="1"/>
    <xf numFmtId="10" fontId="0" fillId="0" borderId="1" xfId="1" applyNumberFormat="1" applyFont="1" applyFill="1" applyBorder="1"/>
    <xf numFmtId="10" fontId="0" fillId="7" borderId="1" xfId="1" applyNumberFormat="1" applyFont="1" applyFill="1" applyBorder="1"/>
    <xf numFmtId="164" fontId="0" fillId="7" borderId="1" xfId="1" applyNumberFormat="1" applyFont="1" applyFill="1" applyBorder="1"/>
    <xf numFmtId="10" fontId="0" fillId="8" borderId="1" xfId="1" applyNumberFormat="1" applyFont="1" applyFill="1" applyBorder="1"/>
    <xf numFmtId="10" fontId="0" fillId="9" borderId="1" xfId="1" applyNumberFormat="1" applyFont="1" applyFill="1" applyBorder="1"/>
    <xf numFmtId="10" fontId="0" fillId="5" borderId="1" xfId="1" applyNumberFormat="1" applyFont="1" applyFill="1" applyBorder="1"/>
    <xf numFmtId="0" fontId="1" fillId="10" borderId="3" xfId="0" applyFont="1" applyFill="1" applyBorder="1"/>
    <xf numFmtId="10" fontId="3" fillId="2" borderId="4" xfId="1" applyNumberFormat="1" applyFont="1" applyFill="1" applyBorder="1"/>
    <xf numFmtId="10" fontId="3" fillId="2" borderId="5" xfId="1" applyNumberFormat="1" applyFont="1" applyFill="1" applyBorder="1"/>
    <xf numFmtId="10" fontId="3" fillId="2" borderId="6" xfId="1" applyNumberFormat="1" applyFont="1" applyFill="1" applyBorder="1"/>
    <xf numFmtId="10" fontId="3" fillId="2" borderId="1" xfId="1" applyNumberFormat="1" applyFont="1" applyFill="1" applyBorder="1"/>
    <xf numFmtId="10" fontId="3" fillId="2" borderId="7" xfId="1" applyNumberFormat="1" applyFont="1" applyFill="1" applyBorder="1"/>
    <xf numFmtId="10" fontId="0" fillId="0" borderId="8" xfId="1" applyNumberFormat="1" applyFont="1" applyBorder="1"/>
    <xf numFmtId="10" fontId="3" fillId="2" borderId="9" xfId="1" applyNumberFormat="1" applyFont="1" applyFill="1" applyBorder="1"/>
    <xf numFmtId="10" fontId="3" fillId="2" borderId="10" xfId="1" applyNumberFormat="1" applyFont="1" applyFill="1" applyBorder="1"/>
    <xf numFmtId="10" fontId="3" fillId="2" borderId="11" xfId="1" applyNumberFormat="1" applyFont="1" applyFill="1" applyBorder="1"/>
    <xf numFmtId="9" fontId="0" fillId="0" borderId="1" xfId="1" applyFont="1" applyBorder="1"/>
    <xf numFmtId="0" fontId="0" fillId="0" borderId="1" xfId="0" applyBorder="1"/>
    <xf numFmtId="10" fontId="0" fillId="11" borderId="1" xfId="0" applyNumberFormat="1" applyFill="1" applyBorder="1"/>
    <xf numFmtId="0" fontId="0" fillId="0" borderId="1" xfId="0" applyFill="1" applyBorder="1"/>
    <xf numFmtId="10" fontId="0" fillId="12" borderId="1" xfId="1" applyNumberFormat="1" applyFont="1" applyFill="1" applyBorder="1"/>
    <xf numFmtId="1" fontId="0" fillId="0" borderId="1" xfId="1" applyNumberFormat="1" applyFont="1" applyFill="1" applyBorder="1"/>
    <xf numFmtId="10" fontId="0" fillId="13" borderId="1" xfId="1" applyNumberFormat="1" applyFont="1" applyFill="1" applyBorder="1"/>
    <xf numFmtId="164" fontId="0" fillId="13" borderId="1" xfId="1" applyNumberFormat="1" applyFont="1" applyFill="1" applyBorder="1"/>
    <xf numFmtId="0" fontId="4" fillId="0" borderId="0" xfId="0" applyFont="1"/>
    <xf numFmtId="164" fontId="0" fillId="0" borderId="1" xfId="1" applyNumberFormat="1" applyFont="1" applyBorder="1"/>
    <xf numFmtId="10" fontId="0" fillId="0" borderId="0" xfId="1" applyNumberFormat="1" applyFont="1" applyBorder="1"/>
    <xf numFmtId="164" fontId="1" fillId="10" borderId="2" xfId="1" applyNumberFormat="1" applyFont="1" applyFill="1" applyBorder="1"/>
    <xf numFmtId="164" fontId="3" fillId="2" borderId="1" xfId="1" applyNumberFormat="1" applyFont="1" applyFill="1" applyBorder="1"/>
    <xf numFmtId="164" fontId="2" fillId="4" borderId="2" xfId="1" applyNumberFormat="1" applyFont="1" applyFill="1" applyBorder="1"/>
    <xf numFmtId="10" fontId="3" fillId="2" borderId="8" xfId="1" applyNumberFormat="1" applyFont="1" applyFill="1" applyBorder="1"/>
    <xf numFmtId="0" fontId="1" fillId="14" borderId="1" xfId="0" applyFont="1" applyFill="1" applyBorder="1"/>
    <xf numFmtId="9" fontId="1" fillId="7" borderId="1" xfId="1" applyFont="1" applyFill="1" applyBorder="1"/>
    <xf numFmtId="10" fontId="0" fillId="8" borderId="8" xfId="1" applyNumberFormat="1" applyFont="1" applyFill="1" applyBorder="1"/>
    <xf numFmtId="10" fontId="0" fillId="0" borderId="8" xfId="1" applyNumberFormat="1" applyFont="1" applyFill="1" applyBorder="1"/>
    <xf numFmtId="1" fontId="1" fillId="14" borderId="1" xfId="0" applyNumberFormat="1" applyFont="1" applyFill="1" applyBorder="1"/>
    <xf numFmtId="1" fontId="1" fillId="7" borderId="1" xfId="1" applyNumberFormat="1" applyFont="1" applyFill="1" applyBorder="1"/>
    <xf numFmtId="164" fontId="0" fillId="8" borderId="1" xfId="1" applyNumberFormat="1" applyFont="1" applyFill="1" applyBorder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/>
  <colors>
    <mruColors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'MM Infra &amp; Const'!$P$45</c:f>
              <c:strCache>
                <c:ptCount val="1"/>
                <c:pt idx="0">
                  <c:v>One year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 algn="ctr">
                      <a:defRPr lang="en-US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0.0023e</a:t>
                    </a:r>
                    <a:r>
                      <a:rPr lang="en-US" sz="1500" baseline="30000"/>
                      <a:t>1.1673x</a:t>
                    </a:r>
                    <a:r>
                      <a:rPr lang="en-US" sz="1500" baseline="0"/>
                      <a:t/>
                    </a:r>
                    <a:br>
                      <a:rPr lang="en-US" sz="1500" baseline="0"/>
                    </a:br>
                    <a:r>
                      <a:rPr lang="en-US" sz="1500" baseline="0"/>
                      <a:t>R² = 0.9729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'MM Infra &amp; Const'!$O$46:$O$50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'MM Infra &amp; Const'!$P$46:$P$50</c:f>
              <c:numCache>
                <c:formatCode>0.00%</c:formatCode>
                <c:ptCount val="5"/>
                <c:pt idx="0">
                  <c:v>6.3669239195992267E-3</c:v>
                </c:pt>
                <c:pt idx="1">
                  <c:v>4.0209150326797387E-2</c:v>
                </c:pt>
                <c:pt idx="2">
                  <c:v>2.4E-2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12272"/>
        <c:axId val="1165612816"/>
      </c:scatterChart>
      <c:valAx>
        <c:axId val="11656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12816"/>
        <c:crosses val="autoZero"/>
        <c:crossBetween val="midCat"/>
      </c:valAx>
      <c:valAx>
        <c:axId val="11656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295275</xdr:colOff>
      <xdr:row>42</xdr:row>
      <xdr:rowOff>161925</xdr:rowOff>
    </xdr:from>
    <xdr:to>
      <xdr:col>23</xdr:col>
      <xdr:colOff>457200</xdr:colOff>
      <xdr:row>57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topLeftCell="A29" workbookViewId="0">
      <selection activeCell="A38" sqref="A38"/>
    </sheetView>
  </sheetViews>
  <sheetFormatPr defaultColWidth="9" defaultRowHeight="15"/>
  <cols>
    <col min="1" max="1" width="9.85546875" customWidth="1"/>
    <col min="2" max="2" width="13.42578125" customWidth="1"/>
    <col min="3" max="7" width="17" customWidth="1"/>
    <col min="9" max="9" width="10.42578125" customWidth="1"/>
    <col min="10" max="10" width="9" customWidth="1"/>
    <col min="11" max="11" width="10.42578125" customWidth="1"/>
    <col min="12" max="12" width="9.28515625" customWidth="1"/>
    <col min="13" max="13" width="13.42578125" customWidth="1"/>
    <col min="19" max="19" width="8.140625" customWidth="1"/>
  </cols>
  <sheetData>
    <row r="1" spans="1:7">
      <c r="A1" s="6" t="s">
        <v>1</v>
      </c>
      <c r="B1" s="6" t="s">
        <v>2</v>
      </c>
    </row>
    <row r="2" spans="1:7">
      <c r="A2" s="6" t="s">
        <v>34</v>
      </c>
      <c r="B2" s="6" t="s">
        <v>1</v>
      </c>
      <c r="C2" s="6" t="s">
        <v>29</v>
      </c>
      <c r="D2" s="6" t="s">
        <v>28</v>
      </c>
      <c r="E2" s="6" t="s">
        <v>30</v>
      </c>
      <c r="F2" s="6" t="s">
        <v>31</v>
      </c>
      <c r="G2" s="6" t="s">
        <v>32</v>
      </c>
    </row>
    <row r="3" spans="1:7">
      <c r="A3" s="6"/>
      <c r="B3" s="6" t="s">
        <v>2</v>
      </c>
      <c r="C3" s="6">
        <v>0.35310734463276838</v>
      </c>
      <c r="D3" s="6">
        <v>0.15160075329566855</v>
      </c>
      <c r="E3" s="6">
        <v>1.1299435028248588E-2</v>
      </c>
      <c r="F3" s="6">
        <v>2.8248587570621469E-3</v>
      </c>
      <c r="G3" s="6">
        <v>0</v>
      </c>
    </row>
    <row r="4" spans="1:7">
      <c r="A4" s="6"/>
      <c r="B4" s="6" t="s">
        <v>3</v>
      </c>
      <c r="C4" s="6">
        <v>0.12636165577342048</v>
      </c>
      <c r="D4" s="6">
        <v>0.29847494553376908</v>
      </c>
      <c r="E4" s="6">
        <v>4.1394335511982572E-2</v>
      </c>
      <c r="F4" s="6">
        <v>0</v>
      </c>
      <c r="G4" s="6">
        <v>3.9215686274509803E-2</v>
      </c>
    </row>
    <row r="5" spans="1:7">
      <c r="A5" s="6"/>
      <c r="B5" s="6" t="s">
        <v>4</v>
      </c>
      <c r="C5" s="6">
        <v>0.13600000000000001</v>
      </c>
      <c r="D5" s="6">
        <v>0.152</v>
      </c>
      <c r="E5" s="6">
        <v>0.04</v>
      </c>
      <c r="F5" s="6">
        <v>8.0000000000000002E-3</v>
      </c>
      <c r="G5" s="6">
        <v>2.4E-2</v>
      </c>
    </row>
    <row r="6" spans="1:7">
      <c r="A6" s="6"/>
      <c r="B6" s="6" t="s">
        <v>5</v>
      </c>
      <c r="C6" s="6">
        <v>7.1428571428571425E-2</v>
      </c>
      <c r="D6" s="6">
        <v>0</v>
      </c>
      <c r="E6" s="6">
        <v>0.14285714285714285</v>
      </c>
      <c r="F6" s="6">
        <v>0</v>
      </c>
      <c r="G6" s="10">
        <v>0</v>
      </c>
    </row>
    <row r="7" spans="1:7">
      <c r="B7" s="6" t="s">
        <v>6</v>
      </c>
      <c r="C7" s="6">
        <v>0</v>
      </c>
      <c r="D7" s="6">
        <v>4.5454545454545456E-2</v>
      </c>
      <c r="E7" s="6">
        <v>0</v>
      </c>
      <c r="F7" s="6">
        <v>0</v>
      </c>
      <c r="G7" s="6">
        <v>0.22727272727272727</v>
      </c>
    </row>
    <row r="10" spans="1:7">
      <c r="A10" t="s">
        <v>35</v>
      </c>
      <c r="B10" s="6" t="s">
        <v>1</v>
      </c>
      <c r="C10" s="6" t="s">
        <v>29</v>
      </c>
      <c r="D10" s="6" t="s">
        <v>28</v>
      </c>
      <c r="E10" s="6" t="s">
        <v>30</v>
      </c>
      <c r="F10" s="6" t="s">
        <v>31</v>
      </c>
      <c r="G10" s="6" t="s">
        <v>32</v>
      </c>
    </row>
    <row r="11" spans="1:7">
      <c r="B11" s="6" t="s">
        <v>2</v>
      </c>
      <c r="C11" s="6">
        <v>0.35310734463276838</v>
      </c>
      <c r="D11" s="6">
        <v>0.15160075329566855</v>
      </c>
      <c r="E11" s="6">
        <v>1.1299435028248588E-2</v>
      </c>
      <c r="F11" s="6">
        <v>2.8248587570621469E-3</v>
      </c>
      <c r="G11" s="6">
        <v>0</v>
      </c>
    </row>
    <row r="12" spans="1:7">
      <c r="B12" s="6" t="s">
        <v>3</v>
      </c>
      <c r="C12" s="6">
        <v>0.12636165577342048</v>
      </c>
      <c r="D12" s="6">
        <v>0.29847494553376908</v>
      </c>
      <c r="E12" s="6">
        <v>4.1394335511982572E-2</v>
      </c>
      <c r="F12" s="6">
        <v>0</v>
      </c>
      <c r="G12" s="6">
        <v>3.9215686274509803E-2</v>
      </c>
    </row>
    <row r="13" spans="1:7">
      <c r="B13" s="6" t="s">
        <v>4</v>
      </c>
      <c r="C13" s="6">
        <v>0.13600000000000001</v>
      </c>
      <c r="D13" s="6">
        <v>0.152</v>
      </c>
      <c r="E13" s="6">
        <v>0.04</v>
      </c>
      <c r="F13" s="6">
        <v>8.0000000000000002E-3</v>
      </c>
      <c r="G13" s="6">
        <v>2.4E-2</v>
      </c>
    </row>
    <row r="14" spans="1:7">
      <c r="B14" s="6" t="s">
        <v>5</v>
      </c>
      <c r="C14" s="6">
        <v>7.1428571428571425E-2</v>
      </c>
      <c r="D14" s="6">
        <v>0</v>
      </c>
      <c r="E14" s="6">
        <v>0.14285714285714285</v>
      </c>
      <c r="F14" s="6">
        <v>0</v>
      </c>
      <c r="G14" s="10">
        <v>0</v>
      </c>
    </row>
    <row r="15" spans="1:7">
      <c r="B15" s="6" t="s">
        <v>6</v>
      </c>
      <c r="C15" s="6">
        <v>0</v>
      </c>
      <c r="D15" s="6">
        <v>4.5454545454545456E-2</v>
      </c>
      <c r="E15" s="6">
        <v>0</v>
      </c>
      <c r="F15" s="6">
        <v>0</v>
      </c>
      <c r="G15" s="6">
        <v>0.22727272727272727</v>
      </c>
    </row>
    <row r="17" spans="1:7">
      <c r="A17" t="s">
        <v>36</v>
      </c>
      <c r="B17" s="6" t="s">
        <v>1</v>
      </c>
      <c r="C17" s="6" t="s">
        <v>29</v>
      </c>
      <c r="D17" s="6" t="s">
        <v>28</v>
      </c>
      <c r="E17" s="6" t="s">
        <v>30</v>
      </c>
      <c r="F17" s="6" t="s">
        <v>31</v>
      </c>
      <c r="G17" s="6" t="s">
        <v>32</v>
      </c>
    </row>
    <row r="18" spans="1:7">
      <c r="B18" s="6" t="s">
        <v>2</v>
      </c>
      <c r="C18" s="6">
        <v>0.35310734463276838</v>
      </c>
      <c r="D18" s="6">
        <v>0.15160075329566855</v>
      </c>
      <c r="E18" s="6">
        <v>1.1299435028248588E-2</v>
      </c>
      <c r="F18" s="6">
        <v>2.8248587570621469E-3</v>
      </c>
      <c r="G18" s="6">
        <v>0</v>
      </c>
    </row>
    <row r="19" spans="1:7">
      <c r="B19" s="6" t="s">
        <v>3</v>
      </c>
      <c r="C19" s="6">
        <v>0.12636165577342048</v>
      </c>
      <c r="D19" s="6">
        <v>0.29847494553376908</v>
      </c>
      <c r="E19" s="6">
        <v>4.1394335511982572E-2</v>
      </c>
      <c r="F19" s="6">
        <v>0</v>
      </c>
      <c r="G19" s="6">
        <v>3.9215686274509803E-2</v>
      </c>
    </row>
    <row r="20" spans="1:7">
      <c r="B20" s="6" t="s">
        <v>4</v>
      </c>
      <c r="C20" s="6">
        <v>0.13600000000000001</v>
      </c>
      <c r="D20" s="6">
        <v>0.152</v>
      </c>
      <c r="E20" s="6">
        <v>0.04</v>
      </c>
      <c r="F20" s="6">
        <v>8.0000000000000002E-3</v>
      </c>
      <c r="G20" s="6">
        <v>2.4E-2</v>
      </c>
    </row>
    <row r="21" spans="1:7">
      <c r="B21" s="6" t="s">
        <v>5</v>
      </c>
      <c r="C21" s="6">
        <v>7.1428571428571425E-2</v>
      </c>
      <c r="D21" s="6">
        <v>0</v>
      </c>
      <c r="E21" s="6">
        <v>0.14285714285714285</v>
      </c>
      <c r="F21" s="6">
        <v>0</v>
      </c>
      <c r="G21" s="10">
        <v>0</v>
      </c>
    </row>
    <row r="22" spans="1:7">
      <c r="B22" s="6" t="s">
        <v>6</v>
      </c>
      <c r="C22" s="6">
        <v>0</v>
      </c>
      <c r="D22" s="6">
        <v>4.5454545454545456E-2</v>
      </c>
      <c r="E22" s="6">
        <v>0</v>
      </c>
      <c r="F22" s="6">
        <v>0</v>
      </c>
      <c r="G22" s="6">
        <v>0.22727272727272727</v>
      </c>
    </row>
    <row r="24" spans="1:7">
      <c r="A24" t="s">
        <v>37</v>
      </c>
      <c r="B24" s="32" t="s">
        <v>1</v>
      </c>
      <c r="C24" s="32" t="s">
        <v>29</v>
      </c>
      <c r="D24" s="32" t="s">
        <v>28</v>
      </c>
      <c r="E24" s="32" t="s">
        <v>30</v>
      </c>
      <c r="F24" s="32" t="s">
        <v>31</v>
      </c>
      <c r="G24" s="32" t="s">
        <v>32</v>
      </c>
    </row>
    <row r="25" spans="1:7">
      <c r="B25" s="32" t="s">
        <v>2</v>
      </c>
      <c r="C25" s="32">
        <v>0.35310734463276838</v>
      </c>
      <c r="D25" s="32">
        <v>0.15160075329566855</v>
      </c>
      <c r="E25" s="32">
        <v>1.1299435028248588E-2</v>
      </c>
      <c r="F25" s="32">
        <v>2.8248587570621469E-3</v>
      </c>
      <c r="G25" s="32">
        <v>0</v>
      </c>
    </row>
    <row r="26" spans="1:7">
      <c r="B26" s="32" t="s">
        <v>3</v>
      </c>
      <c r="C26" s="32">
        <v>0.12636165577342048</v>
      </c>
      <c r="D26" s="32">
        <v>0.29847494553376908</v>
      </c>
      <c r="E26" s="32">
        <v>4.1394335511982572E-2</v>
      </c>
      <c r="F26" s="32">
        <v>0</v>
      </c>
      <c r="G26" s="32">
        <v>3.9215686274509803E-2</v>
      </c>
    </row>
    <row r="27" spans="1:7">
      <c r="B27" s="32" t="s">
        <v>4</v>
      </c>
      <c r="C27" s="32">
        <v>0.13600000000000001</v>
      </c>
      <c r="D27" s="32">
        <v>0.152</v>
      </c>
      <c r="E27" s="32">
        <v>0.04</v>
      </c>
      <c r="F27" s="32">
        <v>8.0000000000000002E-3</v>
      </c>
      <c r="G27" s="32">
        <v>2.4E-2</v>
      </c>
    </row>
    <row r="28" spans="1:7">
      <c r="B28" s="32" t="s">
        <v>5</v>
      </c>
      <c r="C28" s="32">
        <v>7.1428571428571425E-2</v>
      </c>
      <c r="D28" s="32">
        <v>0</v>
      </c>
      <c r="E28" s="32">
        <v>0.14285714285714285</v>
      </c>
      <c r="F28" s="32">
        <v>0</v>
      </c>
      <c r="G28" s="32">
        <v>0</v>
      </c>
    </row>
    <row r="29" spans="1:7">
      <c r="B29" s="32" t="s">
        <v>6</v>
      </c>
      <c r="C29" s="32">
        <v>0</v>
      </c>
      <c r="D29" s="32">
        <v>4.5454545454545456E-2</v>
      </c>
      <c r="E29" s="32">
        <v>0</v>
      </c>
      <c r="F29" s="32">
        <v>0</v>
      </c>
      <c r="G29" s="32">
        <v>0.22727272727272727</v>
      </c>
    </row>
    <row r="31" spans="1:7">
      <c r="A31" t="s">
        <v>38</v>
      </c>
      <c r="B31" s="6" t="s">
        <v>1</v>
      </c>
      <c r="C31" s="6" t="s">
        <v>29</v>
      </c>
      <c r="D31" s="6" t="s">
        <v>28</v>
      </c>
      <c r="E31" s="6" t="s">
        <v>30</v>
      </c>
      <c r="F31" s="6" t="s">
        <v>31</v>
      </c>
      <c r="G31" s="6" t="s">
        <v>32</v>
      </c>
    </row>
    <row r="32" spans="1:7">
      <c r="B32" s="6" t="s">
        <v>2</v>
      </c>
      <c r="C32" s="6">
        <v>0.35310734463276838</v>
      </c>
      <c r="D32" s="6">
        <v>0.15160075329566855</v>
      </c>
      <c r="E32" s="6">
        <v>1.1299435028248588E-2</v>
      </c>
      <c r="F32" s="6">
        <v>2.8248587570621469E-3</v>
      </c>
      <c r="G32" s="6">
        <v>0</v>
      </c>
    </row>
    <row r="33" spans="1:16">
      <c r="B33" s="6" t="s">
        <v>3</v>
      </c>
      <c r="C33" s="6">
        <v>0.12636165577342048</v>
      </c>
      <c r="D33" s="6">
        <v>0.29847494553376908</v>
      </c>
      <c r="E33" s="6">
        <v>4.1394335511982572E-2</v>
      </c>
      <c r="F33" s="6">
        <v>0</v>
      </c>
      <c r="G33" s="6">
        <v>3.9215686274509803E-2</v>
      </c>
    </row>
    <row r="34" spans="1:16">
      <c r="B34" s="6" t="s">
        <v>4</v>
      </c>
      <c r="C34" s="6">
        <v>0.13600000000000001</v>
      </c>
      <c r="D34" s="6">
        <v>0.152</v>
      </c>
      <c r="E34" s="6">
        <v>0.04</v>
      </c>
      <c r="F34" s="6">
        <v>8.0000000000000002E-3</v>
      </c>
      <c r="G34" s="6">
        <v>2.4E-2</v>
      </c>
    </row>
    <row r="35" spans="1:16">
      <c r="B35" s="6" t="s">
        <v>5</v>
      </c>
      <c r="C35" s="6">
        <v>7.1428571428571425E-2</v>
      </c>
      <c r="D35" s="6">
        <v>0</v>
      </c>
      <c r="E35" s="6">
        <v>0.14285714285714285</v>
      </c>
      <c r="F35" s="6">
        <v>0</v>
      </c>
      <c r="G35" s="6">
        <v>0</v>
      </c>
    </row>
    <row r="36" spans="1:16">
      <c r="B36" s="6" t="s">
        <v>6</v>
      </c>
      <c r="C36" s="6">
        <v>0</v>
      </c>
      <c r="D36" s="6">
        <v>4.5454545454545456E-2</v>
      </c>
      <c r="E36" s="6">
        <v>0</v>
      </c>
      <c r="F36" s="6">
        <v>0</v>
      </c>
      <c r="G36" s="6">
        <v>0.22727272727272727</v>
      </c>
    </row>
    <row r="38" spans="1:16">
      <c r="A38" t="s">
        <v>38</v>
      </c>
      <c r="B38" s="6" t="str">
        <f>'20162017'!A4</f>
        <v>Row Labels</v>
      </c>
      <c r="C38" s="6" t="s">
        <v>29</v>
      </c>
      <c r="D38" s="6" t="s">
        <v>28</v>
      </c>
      <c r="E38" s="6" t="s">
        <v>30</v>
      </c>
      <c r="F38" s="6" t="s">
        <v>31</v>
      </c>
      <c r="G38" s="6" t="s">
        <v>32</v>
      </c>
    </row>
    <row r="39" spans="1:16">
      <c r="B39" s="6" t="str">
        <f>'20162017'!A5</f>
        <v>0 days</v>
      </c>
      <c r="C39" s="10">
        <v>0.35310734463276838</v>
      </c>
      <c r="D39" s="10">
        <v>0.15160075329566855</v>
      </c>
      <c r="E39" s="10">
        <v>1.1299435028248588E-2</v>
      </c>
      <c r="F39" s="10">
        <v>2.8248587570621469E-3</v>
      </c>
      <c r="G39" s="10">
        <v>0</v>
      </c>
      <c r="I39" t="s">
        <v>33</v>
      </c>
      <c r="J39" s="38" t="s">
        <v>14</v>
      </c>
    </row>
    <row r="40" spans="1:16">
      <c r="B40" s="6" t="str">
        <f>'20162017'!A6</f>
        <v>0-30 days</v>
      </c>
      <c r="C40" s="10">
        <v>0.12636165577342048</v>
      </c>
      <c r="D40" s="10">
        <v>0.29847494553376908</v>
      </c>
      <c r="E40" s="10">
        <v>4.1394335511982572E-2</v>
      </c>
      <c r="F40" s="10">
        <v>0</v>
      </c>
      <c r="G40" s="10">
        <v>3.9215686274509803E-2</v>
      </c>
      <c r="I40">
        <v>3</v>
      </c>
      <c r="J40" s="19">
        <v>9.0232859850211081E-2</v>
      </c>
    </row>
    <row r="41" spans="1:16">
      <c r="B41" s="6" t="str">
        <f>'20162017'!A7</f>
        <v>31-60 days</v>
      </c>
      <c r="C41" s="10">
        <v>0.13600000000000001</v>
      </c>
      <c r="D41" s="10">
        <v>0.152</v>
      </c>
      <c r="E41" s="10">
        <v>0.04</v>
      </c>
      <c r="F41" s="10">
        <v>8.0000000000000002E-3</v>
      </c>
      <c r="G41" s="10">
        <v>2.4E-2</v>
      </c>
      <c r="I41">
        <v>4</v>
      </c>
      <c r="J41" s="19">
        <v>9.7500000000000003E-2</v>
      </c>
    </row>
    <row r="42" spans="1:16">
      <c r="B42" s="6" t="str">
        <f>'20162017'!A8</f>
        <v>61-90 days-</v>
      </c>
      <c r="C42" s="10">
        <v>7.1428571428571425E-2</v>
      </c>
      <c r="D42" s="10">
        <v>0</v>
      </c>
      <c r="E42" s="10">
        <v>0.14285714285714285</v>
      </c>
      <c r="F42" s="10">
        <v>0</v>
      </c>
      <c r="G42" s="10">
        <v>0</v>
      </c>
      <c r="I42">
        <v>5</v>
      </c>
      <c r="J42" s="19">
        <v>1</v>
      </c>
    </row>
    <row r="43" spans="1:16">
      <c r="B43" s="6" t="str">
        <f>'20162017'!A9</f>
        <v>above 90 days</v>
      </c>
      <c r="C43" s="10">
        <v>0</v>
      </c>
      <c r="D43" s="10">
        <v>4.5454545454545456E-2</v>
      </c>
      <c r="E43" s="10">
        <v>0</v>
      </c>
      <c r="F43" s="10">
        <v>0</v>
      </c>
      <c r="G43" s="10">
        <v>0.22727272727272727</v>
      </c>
      <c r="I43">
        <v>5</v>
      </c>
      <c r="J43" s="41">
        <v>1</v>
      </c>
    </row>
    <row r="44" spans="1:16">
      <c r="A44" t="s">
        <v>12</v>
      </c>
    </row>
    <row r="45" spans="1:16">
      <c r="A45" t="s">
        <v>13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t="s">
        <v>33</v>
      </c>
      <c r="I45" s="38" t="s">
        <v>14</v>
      </c>
      <c r="J45" s="39" t="str">
        <f>I54</f>
        <v>Two year</v>
      </c>
      <c r="K45" s="39" t="str">
        <f>I62</f>
        <v>Three year</v>
      </c>
      <c r="L45" s="39" t="str">
        <f>I71</f>
        <v>Four Year</v>
      </c>
      <c r="M45" s="39" t="str">
        <f>I80</f>
        <v>Five year</v>
      </c>
      <c r="P45" s="38" t="s">
        <v>14</v>
      </c>
    </row>
    <row r="46" spans="1:16">
      <c r="B46" s="6" t="s">
        <v>2</v>
      </c>
      <c r="C46" s="11">
        <f>(C11+C18+C25+C32+C39)/5</f>
        <v>0.35310734463276838</v>
      </c>
      <c r="D46" s="11">
        <f t="shared" ref="D46:G46" si="0">(D11+D18+D25+D32+D39)/5</f>
        <v>0.15160075329566855</v>
      </c>
      <c r="E46" s="11">
        <f t="shared" si="0"/>
        <v>1.1299435028248588E-2</v>
      </c>
      <c r="F46" s="11">
        <f t="shared" si="0"/>
        <v>2.8248587570621469E-3</v>
      </c>
      <c r="G46" s="11">
        <f t="shared" si="0"/>
        <v>0</v>
      </c>
      <c r="H46">
        <v>1</v>
      </c>
      <c r="I46" s="6">
        <f>D46*I47+E46*I48+F46*I49+G46*I50</f>
        <v>6.3669239195992267E-3</v>
      </c>
      <c r="J46" s="6">
        <f t="shared" ref="J46:J50" si="1">I55</f>
        <v>8.5489985930953007E-3</v>
      </c>
      <c r="K46" s="6">
        <f t="shared" ref="K46:K50" si="2">I63</f>
        <v>6.1939969623450251E-3</v>
      </c>
      <c r="L46" s="6">
        <f t="shared" ref="L46:L50" si="3">I72</f>
        <v>3.6806896729378426E-3</v>
      </c>
      <c r="M46" s="6">
        <f t="shared" ref="M46:M50" si="4">I81</f>
        <v>1.9871204624474967E-3</v>
      </c>
      <c r="O46">
        <v>1</v>
      </c>
      <c r="P46" s="19">
        <f t="shared" ref="P46:P48" si="5">I46</f>
        <v>6.3669239195992267E-3</v>
      </c>
    </row>
    <row r="47" spans="1:16">
      <c r="B47" s="6" t="s">
        <v>3</v>
      </c>
      <c r="C47" s="11">
        <f t="shared" ref="C47:G47" si="6">(C12+C19+C26+C33+C40)/5</f>
        <v>0.12636165577342048</v>
      </c>
      <c r="D47" s="11">
        <f t="shared" si="6"/>
        <v>0.29847494553376908</v>
      </c>
      <c r="E47" s="11">
        <f t="shared" si="6"/>
        <v>4.1394335511982572E-2</v>
      </c>
      <c r="F47" s="11">
        <f t="shared" si="6"/>
        <v>0</v>
      </c>
      <c r="G47" s="11">
        <f t="shared" si="6"/>
        <v>3.9215686274509803E-2</v>
      </c>
      <c r="H47">
        <v>2</v>
      </c>
      <c r="I47" s="6">
        <f>E47*I48+F47*I49+G47*I50</f>
        <v>4.0209150326797387E-2</v>
      </c>
      <c r="J47" s="6">
        <f t="shared" si="1"/>
        <v>2.180447610797125E-2</v>
      </c>
      <c r="K47" s="6">
        <f t="shared" si="2"/>
        <v>9.8831795376396001E-3</v>
      </c>
      <c r="L47" s="6">
        <f t="shared" si="3"/>
        <v>4.4174630689061689E-3</v>
      </c>
      <c r="M47" s="6">
        <f t="shared" si="4"/>
        <v>2.0182455658488197E-3</v>
      </c>
      <c r="O47">
        <v>2</v>
      </c>
      <c r="P47" s="19">
        <f t="shared" si="5"/>
        <v>4.0209150326797387E-2</v>
      </c>
    </row>
    <row r="48" spans="1:16">
      <c r="B48" s="6" t="s">
        <v>4</v>
      </c>
      <c r="C48" s="11">
        <f t="shared" ref="C48:G48" si="7">(C13+C20+C27+C34+C41)/5</f>
        <v>0.13600000000000001</v>
      </c>
      <c r="D48" s="11">
        <f t="shared" si="7"/>
        <v>0.152</v>
      </c>
      <c r="E48" s="11">
        <f t="shared" si="7"/>
        <v>0.04</v>
      </c>
      <c r="F48" s="11">
        <f t="shared" si="7"/>
        <v>8.0000000000000002E-3</v>
      </c>
      <c r="G48" s="11">
        <f t="shared" si="7"/>
        <v>2.4E-2</v>
      </c>
      <c r="H48">
        <v>3</v>
      </c>
      <c r="I48" s="6">
        <f>F48*I49+G48*I50</f>
        <v>2.4E-2</v>
      </c>
      <c r="J48" s="6">
        <f t="shared" si="1"/>
        <v>1.2377744102411379E-2</v>
      </c>
      <c r="K48" s="6">
        <f t="shared" si="2"/>
        <v>5.9358303611756471E-3</v>
      </c>
      <c r="L48" s="6">
        <f t="shared" si="3"/>
        <v>2.8309764615578642E-3</v>
      </c>
      <c r="M48" s="6">
        <f t="shared" si="4"/>
        <v>1.3585943075446383E-3</v>
      </c>
      <c r="O48">
        <v>3</v>
      </c>
      <c r="P48" s="19">
        <f t="shared" si="5"/>
        <v>2.4E-2</v>
      </c>
    </row>
    <row r="49" spans="1:16">
      <c r="B49" s="6" t="s">
        <v>5</v>
      </c>
      <c r="C49" s="11">
        <f t="shared" ref="C49:G49" si="8">(C14+C21+C28+C35+C42)/5</f>
        <v>7.1428571428571425E-2</v>
      </c>
      <c r="D49" s="11">
        <f t="shared" si="8"/>
        <v>0</v>
      </c>
      <c r="E49" s="11">
        <f t="shared" si="8"/>
        <v>0.14285714285714285</v>
      </c>
      <c r="F49" s="11">
        <f t="shared" si="8"/>
        <v>0</v>
      </c>
      <c r="G49" s="11">
        <f t="shared" si="8"/>
        <v>0</v>
      </c>
      <c r="H49">
        <v>4</v>
      </c>
      <c r="I49" s="10">
        <f>I50*G49</f>
        <v>0</v>
      </c>
      <c r="J49" s="10">
        <f t="shared" si="1"/>
        <v>3.4285714285714284E-3</v>
      </c>
      <c r="K49" s="10">
        <f t="shared" si="2"/>
        <v>2.2119266826744395E-3</v>
      </c>
      <c r="L49" s="10">
        <f t="shared" si="3"/>
        <v>1.249368843060132E-3</v>
      </c>
      <c r="M49" s="10">
        <f t="shared" si="4"/>
        <v>6.5799743524561408E-4</v>
      </c>
      <c r="O49">
        <v>4</v>
      </c>
      <c r="P49" s="40"/>
    </row>
    <row r="50" spans="1:16">
      <c r="B50" s="6" t="s">
        <v>6</v>
      </c>
      <c r="C50" s="11">
        <f t="shared" ref="C50:G50" si="9">(C15+C22+C29+C36+C43)/5</f>
        <v>0</v>
      </c>
      <c r="D50" s="11">
        <f t="shared" si="9"/>
        <v>4.5454545454545456E-2</v>
      </c>
      <c r="E50" s="11">
        <f t="shared" si="9"/>
        <v>0</v>
      </c>
      <c r="F50" s="11">
        <f t="shared" si="9"/>
        <v>0</v>
      </c>
      <c r="G50" s="11">
        <f t="shared" si="9"/>
        <v>0.22727272727272724</v>
      </c>
      <c r="H50">
        <v>5</v>
      </c>
      <c r="I50" s="41">
        <v>1</v>
      </c>
      <c r="J50" s="6">
        <f t="shared" si="1"/>
        <v>1</v>
      </c>
      <c r="K50" s="6">
        <f t="shared" si="2"/>
        <v>1</v>
      </c>
      <c r="L50" s="6">
        <f t="shared" si="3"/>
        <v>1</v>
      </c>
      <c r="M50" s="6">
        <f t="shared" si="4"/>
        <v>1</v>
      </c>
      <c r="O50">
        <v>5</v>
      </c>
      <c r="P50" s="41">
        <f>I50</f>
        <v>1</v>
      </c>
    </row>
    <row r="51" spans="1:16">
      <c r="H51">
        <v>5</v>
      </c>
    </row>
    <row r="52" spans="1:16">
      <c r="H52">
        <v>5</v>
      </c>
    </row>
    <row r="53" spans="1:16">
      <c r="A53" t="s">
        <v>15</v>
      </c>
      <c r="H53">
        <v>5</v>
      </c>
    </row>
    <row r="54" spans="1:16">
      <c r="B54" s="6" t="s">
        <v>1</v>
      </c>
      <c r="C54" s="6" t="s">
        <v>2</v>
      </c>
      <c r="D54" s="6" t="s">
        <v>3</v>
      </c>
      <c r="E54" s="6" t="s">
        <v>4</v>
      </c>
      <c r="F54" s="6" t="s">
        <v>5</v>
      </c>
      <c r="G54" s="6" t="s">
        <v>6</v>
      </c>
      <c r="H54">
        <v>5</v>
      </c>
      <c r="I54" s="3" t="s">
        <v>16</v>
      </c>
    </row>
    <row r="55" spans="1:16">
      <c r="B55" s="6" t="s">
        <v>2</v>
      </c>
      <c r="C55" s="12">
        <f t="array" ref="C55:G59">MMULT(C46:G50,C46:G50)</f>
        <v>0.14557981782588944</v>
      </c>
      <c r="D55" s="12">
        <v>0.10049788014765774</v>
      </c>
      <c r="E55" s="12">
        <v>1.1120854596604371E-2</v>
      </c>
      <c r="F55" s="12">
        <v>1.087873854894826E-3</v>
      </c>
      <c r="G55" s="12">
        <v>6.2163140209002621E-3</v>
      </c>
      <c r="H55">
        <v>5</v>
      </c>
      <c r="I55" s="6">
        <f>D55*I56+E55*I57+F55*I58+G55*I59</f>
        <v>8.5489985930953007E-3</v>
      </c>
    </row>
    <row r="56" spans="1:16">
      <c r="B56" s="6" t="s">
        <v>3</v>
      </c>
      <c r="C56" s="12">
        <v>8.7964646687710618E-2</v>
      </c>
      <c r="D56" s="12">
        <v>0.11631828550644217</v>
      </c>
      <c r="E56" s="12">
        <v>1.5438760777298543E-2</v>
      </c>
      <c r="F56" s="12">
        <v>6.8810851396427998E-4</v>
      </c>
      <c r="G56" s="12">
        <v>2.161101984862077E-2</v>
      </c>
      <c r="I56" s="6">
        <f>E56*I57+F56*I58+G56*I59</f>
        <v>2.180447610797125E-2</v>
      </c>
    </row>
    <row r="57" spans="1:16">
      <c r="B57" s="6" t="s">
        <v>4</v>
      </c>
      <c r="C57" s="12">
        <v>7.3240999119044983E-2</v>
      </c>
      <c r="D57" s="12">
        <v>7.3156803260252909E-2</v>
      </c>
      <c r="E57" s="12">
        <v>1.0571519304520303E-2</v>
      </c>
      <c r="F57" s="12">
        <v>7.0418079096045208E-4</v>
      </c>
      <c r="G57" s="12">
        <v>1.2375329768270944E-2</v>
      </c>
      <c r="I57" s="6">
        <f>F57*I58+G57*I59</f>
        <v>1.2377744102411379E-2</v>
      </c>
    </row>
    <row r="58" spans="1:16">
      <c r="B58" s="6" t="s">
        <v>5</v>
      </c>
      <c r="C58" s="12">
        <v>4.4650524616626316E-2</v>
      </c>
      <c r="D58" s="12">
        <v>3.2542910949690612E-2</v>
      </c>
      <c r="E58" s="12">
        <v>6.5213882163034703E-3</v>
      </c>
      <c r="F58" s="12">
        <v>1.3446327683615817E-3</v>
      </c>
      <c r="G58" s="12">
        <v>3.4285714285714284E-3</v>
      </c>
      <c r="I58" s="6">
        <f>I59*G58</f>
        <v>3.4285714285714284E-3</v>
      </c>
    </row>
    <row r="59" spans="1:16">
      <c r="B59" s="6" t="s">
        <v>6</v>
      </c>
      <c r="C59" s="12">
        <v>5.7437116260645677E-3</v>
      </c>
      <c r="D59" s="12">
        <v>2.3897621491204377E-2</v>
      </c>
      <c r="E59" s="12">
        <v>1.8815607050901169E-3</v>
      </c>
      <c r="F59" s="12">
        <v>0</v>
      </c>
      <c r="G59" s="12">
        <v>5.3435423756279354E-2</v>
      </c>
      <c r="I59" s="7">
        <v>1</v>
      </c>
    </row>
    <row r="61" spans="1:16">
      <c r="A61" t="s">
        <v>17</v>
      </c>
    </row>
    <row r="62" spans="1:16"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  <c r="I62" s="3" t="s">
        <v>18</v>
      </c>
    </row>
    <row r="63" spans="1:16">
      <c r="B63" s="6" t="s">
        <v>2</v>
      </c>
      <c r="C63" s="12">
        <f t="array" ref="C63:G67">MMULT(C46:G50,C55:G59)</f>
        <v>6.5694522942286601E-2</v>
      </c>
      <c r="D63" s="12">
        <v>5.4039038977289032E-2</v>
      </c>
      <c r="E63" s="12">
        <v>6.4052573965864956E-3</v>
      </c>
      <c r="F63" s="12">
        <v>5.0020926000981071E-4</v>
      </c>
      <c r="G63" s="12">
        <v>5.6207924905560336E-3</v>
      </c>
      <c r="I63" s="6">
        <f>D63*I64+E63*I65+F63*I66+G63*I67</f>
        <v>6.1939969623450251E-3</v>
      </c>
    </row>
    <row r="64" spans="1:16">
      <c r="B64" s="6" t="s">
        <v>3</v>
      </c>
      <c r="C64" s="12">
        <v>4.7907956040629543E-2</v>
      </c>
      <c r="D64" s="12">
        <v>5.1382611354538595E-2</v>
      </c>
      <c r="E64" s="12">
        <v>6.5247205938354291E-3</v>
      </c>
      <c r="F64" s="12">
        <v>3.7199778872604546E-4</v>
      </c>
      <c r="G64" s="12">
        <v>9.8436270712057451E-3</v>
      </c>
      <c r="I64" s="6">
        <f>E64*I65+F64*I66+G64*I67</f>
        <v>9.8831795376396001E-3</v>
      </c>
    </row>
    <row r="65" spans="1:30">
      <c r="B65" s="6" t="s">
        <v>4</v>
      </c>
      <c r="C65" s="12">
        <v>3.6594174761573346E-2</v>
      </c>
      <c r="D65" s="12">
        <v>3.5108249430857205E-2</v>
      </c>
      <c r="E65" s="12">
        <v>4.379317198120976E-3</v>
      </c>
      <c r="F65" s="12">
        <v>2.914676321735776E-4</v>
      </c>
      <c r="G65" s="12">
        <v>5.9351856561429064E-3</v>
      </c>
      <c r="I65" s="6">
        <f>F65*I66+G65*I67</f>
        <v>5.9358303611756471E-3</v>
      </c>
    </row>
    <row r="66" spans="1:30">
      <c r="B66" s="6" t="s">
        <v>5</v>
      </c>
      <c r="C66" s="12">
        <v>2.0861558290284243E-2</v>
      </c>
      <c r="D66" s="12">
        <v>1.7629391904868827E-2</v>
      </c>
      <c r="E66" s="12">
        <v>2.3045638004032124E-3</v>
      </c>
      <c r="F66" s="12">
        <v>1.7830253120112359E-4</v>
      </c>
      <c r="G66" s="12">
        <v>2.2119266826744395E-3</v>
      </c>
      <c r="I66" s="6">
        <f>I67*G66</f>
        <v>2.2119266826744395E-3</v>
      </c>
    </row>
    <row r="67" spans="1:30">
      <c r="B67" s="6" t="s">
        <v>6</v>
      </c>
      <c r="C67" s="12">
        <v>5.3037820371833388E-3</v>
      </c>
      <c r="D67" s="12">
        <v>1.071847240738473E-2</v>
      </c>
      <c r="E67" s="12">
        <v>1.1293892864885967E-3</v>
      </c>
      <c r="F67" s="12">
        <v>3.1277659725649089E-5</v>
      </c>
      <c r="G67" s="12">
        <v>1.3126733574091705E-2</v>
      </c>
      <c r="I67" s="7">
        <v>1</v>
      </c>
    </row>
    <row r="68" spans="1:30">
      <c r="P68" s="38" t="s">
        <v>14</v>
      </c>
    </row>
    <row r="69" spans="1:30">
      <c r="O69">
        <v>1</v>
      </c>
      <c r="P69" s="19">
        <f t="shared" ref="P69:P71" si="10">P46</f>
        <v>6.3669239195992267E-3</v>
      </c>
    </row>
    <row r="70" spans="1:30">
      <c r="A70" t="s">
        <v>19</v>
      </c>
      <c r="O70">
        <v>2</v>
      </c>
      <c r="P70" s="19">
        <f t="shared" si="10"/>
        <v>4.0209150326797387E-2</v>
      </c>
    </row>
    <row r="71" spans="1:30">
      <c r="B71" s="6" t="s">
        <v>1</v>
      </c>
      <c r="C71" s="6" t="s">
        <v>2</v>
      </c>
      <c r="D71" s="6" t="s">
        <v>3</v>
      </c>
      <c r="E71" s="6" t="s">
        <v>4</v>
      </c>
      <c r="F71" s="6" t="s">
        <v>5</v>
      </c>
      <c r="G71" s="6" t="s">
        <v>6</v>
      </c>
      <c r="I71" s="3" t="s">
        <v>20</v>
      </c>
      <c r="O71">
        <v>3</v>
      </c>
      <c r="P71" s="19">
        <f t="shared" si="10"/>
        <v>2.4E-2</v>
      </c>
    </row>
    <row r="72" spans="1:30">
      <c r="B72" s="6" t="s">
        <v>2</v>
      </c>
      <c r="C72" s="12">
        <f t="array" ref="C72:G76">MMULT(C63:G67,C46:G50)</f>
        <v>3.0932525233435558E-2</v>
      </c>
      <c r="D72" s="12">
        <v>2.7317728072927493E-2</v>
      </c>
      <c r="E72" s="12">
        <v>3.3068898654483067E-3</v>
      </c>
      <c r="F72" s="12">
        <v>2.3681980759723037E-4</v>
      </c>
      <c r="G72" s="12">
        <v>3.5503570153901844E-3</v>
      </c>
      <c r="I72" s="6">
        <f>D72*I73+E72*I74+F72*I75+G72*I76</f>
        <v>3.6806896729378426E-3</v>
      </c>
      <c r="O72">
        <v>4</v>
      </c>
      <c r="P72" s="40">
        <f>0.0023*EXP(1.1673*O72)</f>
        <v>0.24520856225716262</v>
      </c>
    </row>
    <row r="73" spans="1:30">
      <c r="B73" s="6" t="s">
        <v>3</v>
      </c>
      <c r="C73" s="12">
        <v>2.4323376264396658E-2</v>
      </c>
      <c r="D73" s="12">
        <v>2.4038499474452649E-2</v>
      </c>
      <c r="E73" s="12">
        <v>2.9824132555088543E-3</v>
      </c>
      <c r="F73" s="12">
        <v>1.8753097390500418E-4</v>
      </c>
      <c r="G73" s="12">
        <v>4.4087856318252797E-3</v>
      </c>
      <c r="I73" s="6">
        <f>E73*I74+F73*I75+G73*I76</f>
        <v>4.4174630689061689E-3</v>
      </c>
      <c r="O73">
        <v>5</v>
      </c>
      <c r="P73" s="41">
        <v>1</v>
      </c>
    </row>
    <row r="74" spans="1:30">
      <c r="B74" s="6" t="s">
        <v>4</v>
      </c>
      <c r="C74" s="12">
        <v>1.7974414664004276E-2</v>
      </c>
      <c r="D74" s="12">
        <v>1.6962074677051648E-2</v>
      </c>
      <c r="E74" s="12">
        <v>2.0835870774025397E-3</v>
      </c>
      <c r="F74" s="12">
        <v>1.3840791261766086E-4</v>
      </c>
      <c r="G74" s="12">
        <v>2.8308035390242066E-3</v>
      </c>
      <c r="I74" s="6">
        <f>F74*I75+G74*I76</f>
        <v>2.8309764615578642E-3</v>
      </c>
    </row>
    <row r="75" spans="1:30">
      <c r="B75" s="6" t="s">
        <v>5</v>
      </c>
      <c r="C75" s="12">
        <v>9.9202051761023771E-3</v>
      </c>
      <c r="D75" s="12">
        <v>8.8753955599288181E-3</v>
      </c>
      <c r="E75" s="12">
        <v>1.0831351280591749E-3</v>
      </c>
      <c r="F75" s="12">
        <v>7.7367466025497577E-5</v>
      </c>
      <c r="G75" s="12">
        <v>1.249368843060132E-3</v>
      </c>
      <c r="I75" s="6">
        <f>I76*G75</f>
        <v>1.249368843060132E-3</v>
      </c>
    </row>
    <row r="76" spans="1:30">
      <c r="B76" s="6" t="s">
        <v>6</v>
      </c>
      <c r="C76" s="12">
        <v>3.3830393739339199E-3</v>
      </c>
      <c r="D76" s="12">
        <v>4.7715896996119193E-3</v>
      </c>
      <c r="E76" s="12">
        <v>5.5325759210356413E-4</v>
      </c>
      <c r="F76" s="12">
        <v>2.4017549425195041E-5</v>
      </c>
      <c r="G76" s="12">
        <v>3.4307861337120119E-3</v>
      </c>
      <c r="I76" s="7">
        <v>1</v>
      </c>
      <c r="N76" s="42">
        <v>1</v>
      </c>
      <c r="O76" s="43">
        <v>2</v>
      </c>
      <c r="P76" s="42">
        <v>3</v>
      </c>
      <c r="Q76" s="43">
        <v>4</v>
      </c>
      <c r="R76" s="42">
        <v>5</v>
      </c>
      <c r="S76" s="43">
        <v>6</v>
      </c>
      <c r="T76" s="42">
        <v>7</v>
      </c>
      <c r="U76" s="43">
        <v>8</v>
      </c>
      <c r="V76" s="42">
        <v>9</v>
      </c>
      <c r="W76" s="43">
        <v>10</v>
      </c>
      <c r="X76" s="42">
        <v>11</v>
      </c>
      <c r="Y76" s="43">
        <v>12</v>
      </c>
      <c r="Z76" s="42">
        <v>13</v>
      </c>
      <c r="AA76" s="43">
        <v>14</v>
      </c>
      <c r="AB76" s="42">
        <v>15</v>
      </c>
      <c r="AC76" s="43">
        <v>16</v>
      </c>
      <c r="AD76" s="42">
        <v>17</v>
      </c>
    </row>
    <row r="77" spans="1:30">
      <c r="N77" s="6">
        <f>I46</f>
        <v>6.3669239195992267E-3</v>
      </c>
      <c r="O77" s="6">
        <f t="shared" ref="O77:R77" si="11">J46</f>
        <v>8.5489985930953007E-3</v>
      </c>
      <c r="P77" s="6">
        <f t="shared" si="11"/>
        <v>6.1939969623450251E-3</v>
      </c>
      <c r="Q77" s="6">
        <f t="shared" si="11"/>
        <v>3.6806896729378426E-3</v>
      </c>
      <c r="R77" s="6">
        <f t="shared" si="11"/>
        <v>1.9871204624474967E-3</v>
      </c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>
      <c r="N78" s="6">
        <f t="shared" ref="N78:N79" si="12">I47</f>
        <v>4.0209150326797387E-2</v>
      </c>
      <c r="O78" s="6">
        <f>1-(1-$L$80)^O76</f>
        <v>0</v>
      </c>
      <c r="P78" s="6">
        <f t="shared" ref="P78:R78" si="13">1-(1-$L$80)^P76</f>
        <v>0</v>
      </c>
      <c r="Q78" s="6">
        <f t="shared" si="13"/>
        <v>0</v>
      </c>
      <c r="R78" s="6">
        <f t="shared" si="13"/>
        <v>0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>
      <c r="A79" t="s">
        <v>21</v>
      </c>
      <c r="N79" s="6">
        <f t="shared" si="12"/>
        <v>2.4E-2</v>
      </c>
      <c r="O79" s="6">
        <f>1-(1-$M$80)^O76</f>
        <v>0</v>
      </c>
      <c r="P79" s="6">
        <f t="shared" ref="P79:R79" si="14">1-(1-$M$80)^P76</f>
        <v>0</v>
      </c>
      <c r="Q79" s="6">
        <f t="shared" si="14"/>
        <v>0</v>
      </c>
      <c r="R79" s="6">
        <f t="shared" si="14"/>
        <v>0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 spans="1:30">
      <c r="B80" s="6" t="s">
        <v>1</v>
      </c>
      <c r="C80" s="6" t="s">
        <v>2</v>
      </c>
      <c r="D80" s="6" t="s">
        <v>3</v>
      </c>
      <c r="E80" s="6" t="s">
        <v>4</v>
      </c>
      <c r="F80" s="6" t="s">
        <v>5</v>
      </c>
      <c r="G80" s="6" t="s">
        <v>6</v>
      </c>
      <c r="I80" s="3" t="s">
        <v>22</v>
      </c>
      <c r="N80" s="44">
        <f>P72</f>
        <v>0.24520856225716262</v>
      </c>
      <c r="O80" s="44">
        <f>1-(1-$N$80)^O76</f>
        <v>0.43028988551010039</v>
      </c>
      <c r="P80" s="44">
        <f t="shared" ref="P80:R80" si="15">1-(1-$N$80)^P76</f>
        <v>0.56998768358753216</v>
      </c>
      <c r="Q80" s="44">
        <f t="shared" si="15"/>
        <v>0.67543038544790546</v>
      </c>
      <c r="R80" s="44">
        <f t="shared" si="15"/>
        <v>0.75501763398458599</v>
      </c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  <row r="81" spans="2:30">
      <c r="B81" s="6" t="s">
        <v>2</v>
      </c>
      <c r="C81" s="12">
        <f t="array" ref="C81:G85">MMULT(C72:G76,C46:G50)</f>
        <v>1.4841067921471331E-2</v>
      </c>
      <c r="D81" s="12">
        <v>1.3507078649283513E-2</v>
      </c>
      <c r="E81" s="12">
        <v>1.6464262561139817E-3</v>
      </c>
      <c r="F81" s="12">
        <v>1.1383513370730271E-4</v>
      </c>
      <c r="G81" s="12">
        <v>1.9575481322906402E-3</v>
      </c>
      <c r="I81" s="6">
        <f>D81*I82+E81*I83+F81*I84+G81*I85</f>
        <v>1.9871204624474967E-3</v>
      </c>
      <c r="N81" s="7">
        <v>1</v>
      </c>
      <c r="O81" s="23">
        <v>1</v>
      </c>
      <c r="P81" s="23">
        <v>1</v>
      </c>
      <c r="Q81" s="23">
        <v>1</v>
      </c>
      <c r="R81" s="23">
        <v>1</v>
      </c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spans="2:30">
      <c r="B82" s="6" t="s">
        <v>3</v>
      </c>
      <c r="C82" s="12">
        <v>1.204531067343899E-2</v>
      </c>
      <c r="D82" s="12">
        <v>1.1516058147465803E-2</v>
      </c>
      <c r="E82" s="12">
        <v>1.4159847915669441E-3</v>
      </c>
      <c r="F82" s="12">
        <v>9.256940848586929E-5</v>
      </c>
      <c r="G82" s="12">
        <v>2.0162609065380614E-3</v>
      </c>
      <c r="I82" s="6">
        <f>E82*I83+F82*I84+G82*I85</f>
        <v>2.0182455658488197E-3</v>
      </c>
    </row>
    <row r="83" spans="2:30">
      <c r="B83" s="6" t="s">
        <v>4</v>
      </c>
      <c r="C83" s="12">
        <v>8.7835077968789321E-3</v>
      </c>
      <c r="D83" s="12">
        <v>8.2330672423871244E-3</v>
      </c>
      <c r="E83" s="12">
        <v>1.0083505828693761E-3</v>
      </c>
      <c r="F83" s="12">
        <v>6.7443879285899067E-5</v>
      </c>
      <c r="G83" s="12">
        <v>1.3585499296450451E-3</v>
      </c>
      <c r="I83" s="6">
        <f>F83*I84+G83*I85</f>
        <v>1.3585943075446383E-3</v>
      </c>
    </row>
    <row r="84" spans="2:30">
      <c r="B84" s="6" t="s">
        <v>5</v>
      </c>
      <c r="C84" s="12">
        <v>4.7772396115317228E-3</v>
      </c>
      <c r="D84" s="12">
        <v>4.3744198162164851E-3</v>
      </c>
      <c r="E84" s="12">
        <v>5.3386171573238466E-4</v>
      </c>
      <c r="F84" s="12">
        <v>3.6688259488039439E-5</v>
      </c>
      <c r="G84" s="12">
        <v>6.5799743524561408E-4</v>
      </c>
      <c r="I84" s="6">
        <f>I85*G84</f>
        <v>6.5799743524561408E-4</v>
      </c>
      <c r="M84" s="23" t="s">
        <v>1</v>
      </c>
      <c r="N84" s="24">
        <v>1</v>
      </c>
      <c r="O84" s="24">
        <v>2</v>
      </c>
      <c r="P84" s="24">
        <v>3</v>
      </c>
      <c r="Q84" s="24">
        <v>4</v>
      </c>
      <c r="R84" s="24">
        <v>5</v>
      </c>
      <c r="S84" s="26">
        <v>6</v>
      </c>
      <c r="T84" s="26">
        <v>7</v>
      </c>
      <c r="U84" s="26">
        <v>8</v>
      </c>
      <c r="V84" s="26">
        <v>9</v>
      </c>
      <c r="W84" s="26">
        <v>10</v>
      </c>
      <c r="X84" s="26">
        <v>11</v>
      </c>
      <c r="Y84" s="26">
        <v>12</v>
      </c>
      <c r="Z84" s="28">
        <v>13</v>
      </c>
      <c r="AA84" s="28">
        <v>14</v>
      </c>
      <c r="AB84" s="28">
        <v>15</v>
      </c>
      <c r="AC84" s="28">
        <v>16</v>
      </c>
      <c r="AD84" s="28">
        <v>17</v>
      </c>
    </row>
    <row r="85" spans="2:30">
      <c r="B85" s="6" t="s">
        <v>6</v>
      </c>
      <c r="C85" s="12">
        <v>1.874480597003011E-3</v>
      </c>
      <c r="D85" s="12">
        <v>2.1771112714778292E-3</v>
      </c>
      <c r="E85" s="12">
        <v>2.6130460072848515E-4</v>
      </c>
      <c r="F85" s="12">
        <v>1.398266913777179E-5</v>
      </c>
      <c r="G85" s="12">
        <v>9.8012346819933331E-4</v>
      </c>
      <c r="I85" s="7">
        <v>1</v>
      </c>
      <c r="M85" s="23" t="s">
        <v>2</v>
      </c>
      <c r="N85" s="25">
        <f>N77</f>
        <v>6.3669239195992267E-3</v>
      </c>
      <c r="O85" s="25">
        <f t="shared" ref="O85:R85" si="16">O77</f>
        <v>8.5489985930953007E-3</v>
      </c>
      <c r="P85" s="25">
        <f t="shared" si="16"/>
        <v>6.1939969623450251E-3</v>
      </c>
      <c r="Q85" s="25">
        <f t="shared" si="16"/>
        <v>3.6806896729378426E-3</v>
      </c>
      <c r="R85" s="25">
        <f t="shared" si="16"/>
        <v>1.9871204624474967E-3</v>
      </c>
      <c r="S85" s="27">
        <f>1-(1-$N85)^S$84</f>
        <v>3.7598615139342373E-2</v>
      </c>
      <c r="T85" s="27">
        <f t="shared" ref="T85:AD85" si="17">1-(1-$N85)^T$84</f>
        <v>4.3726151536867097E-2</v>
      </c>
      <c r="U85" s="27">
        <f t="shared" si="17"/>
        <v>4.9814674376334245E-2</v>
      </c>
      <c r="V85" s="27">
        <f t="shared" si="17"/>
        <v>5.5864432054099744E-2</v>
      </c>
      <c r="W85" s="27">
        <f t="shared" si="17"/>
        <v>6.1875671384998943E-2</v>
      </c>
      <c r="X85" s="27">
        <f t="shared" si="17"/>
        <v>6.7848637612415774E-2</v>
      </c>
      <c r="Y85" s="27">
        <f t="shared" si="17"/>
        <v>7.3783574418288311E-2</v>
      </c>
      <c r="Z85" s="27">
        <f t="shared" si="17"/>
        <v>7.9680723933050257E-2</v>
      </c>
      <c r="AA85" s="27">
        <f t="shared" si="17"/>
        <v>8.5540326745509154E-2</v>
      </c>
      <c r="AB85" s="27">
        <f t="shared" si="17"/>
        <v>9.136262191266209E-2</v>
      </c>
      <c r="AC85" s="27">
        <f t="shared" si="17"/>
        <v>9.7147846969448226E-2</v>
      </c>
      <c r="AD85" s="27">
        <f t="shared" si="17"/>
        <v>0.10289623793844016</v>
      </c>
    </row>
    <row r="86" spans="2:30">
      <c r="M86" s="23" t="s">
        <v>3</v>
      </c>
      <c r="N86" s="25">
        <f t="shared" ref="N86:R89" si="18">N78</f>
        <v>4.0209150326797387E-2</v>
      </c>
      <c r="O86" s="25">
        <f t="shared" si="18"/>
        <v>0</v>
      </c>
      <c r="P86" s="25">
        <f t="shared" si="18"/>
        <v>0</v>
      </c>
      <c r="Q86" s="25">
        <f t="shared" si="18"/>
        <v>0</v>
      </c>
      <c r="R86" s="25">
        <f t="shared" si="18"/>
        <v>0</v>
      </c>
      <c r="S86" s="27">
        <f t="shared" ref="S86:AD89" si="19">1-(1-$N86)^S$84</f>
        <v>0.21826486595740657</v>
      </c>
      <c r="T86" s="27">
        <f t="shared" si="19"/>
        <v>0.24969777147786443</v>
      </c>
      <c r="U86" s="27">
        <f t="shared" si="19"/>
        <v>0.27986678657504194</v>
      </c>
      <c r="V86" s="27">
        <f t="shared" si="19"/>
        <v>0.30882273120896575</v>
      </c>
      <c r="W86" s="27">
        <f t="shared" si="19"/>
        <v>0.33661438191224968</v>
      </c>
      <c r="X86" s="27">
        <f t="shared" si="19"/>
        <v>0.36328855395457549</v>
      </c>
      <c r="Y86" s="27">
        <f t="shared" si="19"/>
        <v>0.38889018020340849</v>
      </c>
      <c r="Z86" s="27">
        <f t="shared" si="19"/>
        <v>0.41346238681379166</v>
      </c>
      <c r="AA86" s="27">
        <f t="shared" si="19"/>
        <v>0.43704656587471691</v>
      </c>
      <c r="AB86" s="27">
        <f t="shared" si="19"/>
        <v>0.45968244513444734</v>
      </c>
      <c r="AC86" s="27">
        <f t="shared" si="19"/>
        <v>0.48140815492224376</v>
      </c>
      <c r="AD86" s="27">
        <f t="shared" si="19"/>
        <v>0.50226029237922654</v>
      </c>
    </row>
    <row r="87" spans="2:30">
      <c r="M87" s="23" t="s">
        <v>4</v>
      </c>
      <c r="N87" s="25">
        <f t="shared" si="18"/>
        <v>2.4E-2</v>
      </c>
      <c r="O87" s="25">
        <f t="shared" si="18"/>
        <v>0</v>
      </c>
      <c r="P87" s="25">
        <f t="shared" si="18"/>
        <v>0</v>
      </c>
      <c r="Q87" s="25">
        <f t="shared" si="18"/>
        <v>0</v>
      </c>
      <c r="R87" s="25">
        <f t="shared" si="18"/>
        <v>0</v>
      </c>
      <c r="S87" s="27">
        <f t="shared" si="19"/>
        <v>0.13563155094464108</v>
      </c>
      <c r="T87" s="27">
        <f t="shared" si="19"/>
        <v>0.15637639372196976</v>
      </c>
      <c r="U87" s="27">
        <f t="shared" si="19"/>
        <v>0.17662336027264247</v>
      </c>
      <c r="V87" s="27">
        <f t="shared" si="19"/>
        <v>0.1963843996260991</v>
      </c>
      <c r="W87" s="27">
        <f t="shared" si="19"/>
        <v>0.21567117403507274</v>
      </c>
      <c r="X87" s="27">
        <f t="shared" si="19"/>
        <v>0.23449506585823099</v>
      </c>
      <c r="Y87" s="27">
        <f t="shared" si="19"/>
        <v>0.25286718427763344</v>
      </c>
      <c r="Z87" s="27">
        <f t="shared" si="19"/>
        <v>0.27079837185497024</v>
      </c>
      <c r="AA87" s="27">
        <f t="shared" si="19"/>
        <v>0.28829921093045097</v>
      </c>
      <c r="AB87" s="27">
        <f t="shared" si="19"/>
        <v>0.30538002986812018</v>
      </c>
      <c r="AC87" s="27">
        <f t="shared" si="19"/>
        <v>0.32205090915128531</v>
      </c>
      <c r="AD87" s="27">
        <f t="shared" si="19"/>
        <v>0.33832168733165446</v>
      </c>
    </row>
    <row r="88" spans="2:30">
      <c r="M88" s="23" t="s">
        <v>5</v>
      </c>
      <c r="N88" s="25">
        <f t="shared" si="18"/>
        <v>0.24520856225716262</v>
      </c>
      <c r="O88" s="25">
        <f t="shared" si="18"/>
        <v>0.43028988551010039</v>
      </c>
      <c r="P88" s="25">
        <f t="shared" si="18"/>
        <v>0.56998768358753216</v>
      </c>
      <c r="Q88" s="25">
        <f t="shared" si="18"/>
        <v>0.67543038544790546</v>
      </c>
      <c r="R88" s="25">
        <f t="shared" si="18"/>
        <v>0.75501763398458599</v>
      </c>
      <c r="S88" s="27">
        <f t="shared" si="19"/>
        <v>0.81508940773358363</v>
      </c>
      <c r="T88" s="27">
        <f t="shared" si="19"/>
        <v>0.860431068209352</v>
      </c>
      <c r="U88" s="27">
        <f t="shared" si="19"/>
        <v>0.89465456530950482</v>
      </c>
      <c r="V88" s="27">
        <f t="shared" si="19"/>
        <v>0.9204861678903169</v>
      </c>
      <c r="W88" s="27">
        <f t="shared" si="19"/>
        <v>0.93998364034148973</v>
      </c>
      <c r="X88" s="27">
        <f t="shared" si="19"/>
        <v>0.95470016560526183</v>
      </c>
      <c r="Y88" s="27">
        <f t="shared" si="19"/>
        <v>0.96580807286768311</v>
      </c>
      <c r="Z88" s="27">
        <f t="shared" si="19"/>
        <v>0.97419222616060019</v>
      </c>
      <c r="AA88" s="27">
        <f t="shared" si="19"/>
        <v>0.9805205132788174</v>
      </c>
      <c r="AB88" s="27">
        <f t="shared" si="19"/>
        <v>0.98529705021122616</v>
      </c>
      <c r="AC88" s="27">
        <f t="shared" si="19"/>
        <v>0.9889023393898706</v>
      </c>
      <c r="AD88" s="27">
        <f t="shared" si="19"/>
        <v>0.99162358079249835</v>
      </c>
    </row>
    <row r="89" spans="2:30">
      <c r="M89" s="23" t="s">
        <v>6</v>
      </c>
      <c r="N89" s="25">
        <f t="shared" si="18"/>
        <v>1</v>
      </c>
      <c r="O89" s="25">
        <f t="shared" si="18"/>
        <v>1</v>
      </c>
      <c r="P89" s="25">
        <f t="shared" si="18"/>
        <v>1</v>
      </c>
      <c r="Q89" s="25">
        <f t="shared" si="18"/>
        <v>1</v>
      </c>
      <c r="R89" s="25">
        <f t="shared" si="18"/>
        <v>1</v>
      </c>
      <c r="S89" s="27">
        <f t="shared" si="19"/>
        <v>1</v>
      </c>
      <c r="T89" s="27">
        <f t="shared" si="19"/>
        <v>1</v>
      </c>
      <c r="U89" s="27">
        <f t="shared" si="19"/>
        <v>1</v>
      </c>
      <c r="V89" s="27">
        <f t="shared" si="19"/>
        <v>1</v>
      </c>
      <c r="W89" s="27">
        <f t="shared" si="19"/>
        <v>1</v>
      </c>
      <c r="X89" s="27">
        <f t="shared" si="19"/>
        <v>1</v>
      </c>
      <c r="Y89" s="27">
        <f t="shared" si="19"/>
        <v>1</v>
      </c>
      <c r="Z89" s="27">
        <f t="shared" si="19"/>
        <v>1</v>
      </c>
      <c r="AA89" s="27">
        <f t="shared" si="19"/>
        <v>1</v>
      </c>
      <c r="AB89" s="27">
        <f t="shared" si="19"/>
        <v>1</v>
      </c>
      <c r="AC89" s="27">
        <f t="shared" si="19"/>
        <v>1</v>
      </c>
      <c r="AD89" s="27">
        <f t="shared" si="19"/>
        <v>1</v>
      </c>
    </row>
  </sheetData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9"/>
  <sheetViews>
    <sheetView workbookViewId="0">
      <selection activeCell="A2" sqref="A2:XFD2"/>
    </sheetView>
  </sheetViews>
  <sheetFormatPr defaultColWidth="9" defaultRowHeight="15"/>
  <cols>
    <col min="1" max="1" width="9.85546875" customWidth="1"/>
    <col min="2" max="2" width="13.42578125" style="31" customWidth="1"/>
    <col min="3" max="7" width="17" customWidth="1"/>
    <col min="9" max="9" width="10.42578125" customWidth="1"/>
    <col min="11" max="11" width="10.42578125" customWidth="1"/>
    <col min="15" max="15" width="13.42578125" customWidth="1"/>
    <col min="16" max="17" width="9" customWidth="1"/>
    <col min="18" max="18" width="10.42578125" customWidth="1"/>
    <col min="19" max="19" width="9.28515625" customWidth="1"/>
    <col min="20" max="20" width="9" customWidth="1"/>
    <col min="21" max="21" width="20.42578125" customWidth="1"/>
  </cols>
  <sheetData>
    <row r="2" spans="1:7" s="31" customFormat="1">
      <c r="A2" s="31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B3" s="6" t="s">
        <v>2</v>
      </c>
      <c r="C3" s="6">
        <v>0.541147132169576</v>
      </c>
      <c r="D3" s="6">
        <v>0.14613466334164599</v>
      </c>
      <c r="E3" s="6">
        <v>5.9351620947630898E-2</v>
      </c>
      <c r="F3" s="6">
        <v>8.4788029925186997E-3</v>
      </c>
      <c r="G3" s="6">
        <v>4.4887780548628397E-3</v>
      </c>
    </row>
    <row r="4" spans="1:7">
      <c r="B4" s="6" t="s">
        <v>3</v>
      </c>
      <c r="C4" s="6">
        <v>0.27285513361462699</v>
      </c>
      <c r="D4" s="6">
        <v>0.265822784810127</v>
      </c>
      <c r="E4" s="6">
        <v>0.125175808720113</v>
      </c>
      <c r="F4" s="6">
        <v>2.39099859353024E-2</v>
      </c>
      <c r="G4" s="6">
        <v>2.53164556962025E-2</v>
      </c>
    </row>
    <row r="5" spans="1:7">
      <c r="B5" s="6" t="s">
        <v>4</v>
      </c>
      <c r="C5" s="6">
        <v>0.11612903225806499</v>
      </c>
      <c r="D5" s="6">
        <v>0.261290322580645</v>
      </c>
      <c r="E5" s="6">
        <v>0.24516129032258099</v>
      </c>
      <c r="F5" s="6">
        <v>1.6129032258064498E-2</v>
      </c>
      <c r="G5" s="6">
        <v>4.8387096774193498E-2</v>
      </c>
    </row>
    <row r="6" spans="1:7">
      <c r="B6" s="6" t="s">
        <v>5</v>
      </c>
      <c r="C6" s="6">
        <v>6.3829787234042507E-2</v>
      </c>
      <c r="D6" s="6">
        <v>4.2553191489361701E-2</v>
      </c>
      <c r="E6" s="6">
        <v>0.10638297872340401</v>
      </c>
      <c r="F6" s="6">
        <v>4.2553191489361701E-2</v>
      </c>
      <c r="G6" s="6">
        <v>0.12765957446808501</v>
      </c>
    </row>
    <row r="7" spans="1:7">
      <c r="B7" s="6" t="s">
        <v>6</v>
      </c>
      <c r="C7" s="6">
        <v>1.4705882352941201E-2</v>
      </c>
      <c r="D7" s="6">
        <v>2.9411764705882401E-2</v>
      </c>
      <c r="E7" s="6">
        <v>2.9411764705882401E-2</v>
      </c>
      <c r="F7" s="6">
        <v>4.4117647058823498E-2</v>
      </c>
      <c r="G7" s="6">
        <v>1</v>
      </c>
    </row>
    <row r="10" spans="1:7">
      <c r="A10" t="s">
        <v>7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</row>
    <row r="11" spans="1:7">
      <c r="B11" s="6" t="s">
        <v>2</v>
      </c>
      <c r="C11" s="6">
        <v>0.49433011339773197</v>
      </c>
      <c r="D11" s="6">
        <v>0.14573708525829501</v>
      </c>
      <c r="E11" s="6">
        <v>6.25787484250315E-2</v>
      </c>
      <c r="F11" s="6">
        <v>5.8798824023519498E-3</v>
      </c>
      <c r="G11" s="6">
        <v>1.30197396052079E-2</v>
      </c>
    </row>
    <row r="12" spans="1:7">
      <c r="B12" s="6" t="s">
        <v>3</v>
      </c>
      <c r="C12" s="6">
        <v>0.20042872454447999</v>
      </c>
      <c r="D12" s="6">
        <v>0.255091103965702</v>
      </c>
      <c r="E12" s="6">
        <v>0.161843515541265</v>
      </c>
      <c r="F12" s="6">
        <v>6.4308681672025697E-3</v>
      </c>
      <c r="G12" s="6">
        <v>3.7513397642015001E-2</v>
      </c>
    </row>
    <row r="13" spans="1:7">
      <c r="B13" s="6" t="s">
        <v>4</v>
      </c>
      <c r="C13" s="6">
        <v>9.9447513812154706E-2</v>
      </c>
      <c r="D13" s="6">
        <v>0.149171270718232</v>
      </c>
      <c r="E13" s="6">
        <v>0.31491712707182301</v>
      </c>
      <c r="F13" s="6">
        <v>3.0386740331491701E-2</v>
      </c>
      <c r="G13" s="6">
        <v>6.6298342541436503E-2</v>
      </c>
    </row>
    <row r="14" spans="1:7">
      <c r="B14" s="6" t="s">
        <v>5</v>
      </c>
      <c r="C14" s="6">
        <v>4.3478260869565202E-2</v>
      </c>
      <c r="D14" s="6">
        <v>5.7971014492753603E-2</v>
      </c>
      <c r="E14" s="6">
        <v>4.3478260869565202E-2</v>
      </c>
      <c r="F14" s="6">
        <v>0</v>
      </c>
      <c r="G14" s="6">
        <v>5.7971014492753603E-2</v>
      </c>
    </row>
    <row r="15" spans="1:7">
      <c r="B15" s="6" t="s">
        <v>6</v>
      </c>
      <c r="C15" s="6">
        <v>1.1904761904761901E-2</v>
      </c>
      <c r="D15" s="6">
        <v>7.1428571428571397E-2</v>
      </c>
      <c r="E15" s="6">
        <v>3.5714285714285698E-2</v>
      </c>
      <c r="F15" s="6">
        <v>1.1904761904761901E-2</v>
      </c>
      <c r="G15" s="6">
        <v>1</v>
      </c>
    </row>
    <row r="17" spans="1:7">
      <c r="A17" t="s">
        <v>8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6</v>
      </c>
    </row>
    <row r="18" spans="1:7">
      <c r="B18" s="6" t="s">
        <v>2</v>
      </c>
      <c r="C18" s="6">
        <v>0.51117417523944697</v>
      </c>
      <c r="D18" s="6">
        <v>0.113160695282015</v>
      </c>
      <c r="E18" s="6">
        <v>5.2855622561191903E-2</v>
      </c>
      <c r="F18" s="6">
        <v>4.25682866264633E-3</v>
      </c>
      <c r="G18" s="6">
        <v>6.0305072720823003E-3</v>
      </c>
    </row>
    <row r="19" spans="1:7">
      <c r="B19" s="6" t="s">
        <v>3</v>
      </c>
      <c r="C19" s="6">
        <v>0.248430493273543</v>
      </c>
      <c r="D19" s="6">
        <v>0.24573991031390099</v>
      </c>
      <c r="E19" s="6">
        <v>0.147085201793722</v>
      </c>
      <c r="F19" s="6">
        <v>8.0717488789237707E-3</v>
      </c>
      <c r="G19" s="6">
        <v>1.9730941704035901E-2</v>
      </c>
    </row>
    <row r="20" spans="1:7">
      <c r="B20" s="6" t="s">
        <v>4</v>
      </c>
      <c r="C20" s="6">
        <v>8.5661080074487903E-2</v>
      </c>
      <c r="D20" s="6">
        <v>0.210428305400372</v>
      </c>
      <c r="E20" s="6">
        <v>0.27932960893854702</v>
      </c>
      <c r="F20" s="6">
        <v>7.4487895716945996E-3</v>
      </c>
      <c r="G20" s="6">
        <v>6.5176908752327706E-2</v>
      </c>
    </row>
    <row r="21" spans="1:7">
      <c r="B21" s="6" t="s">
        <v>5</v>
      </c>
      <c r="C21" s="6">
        <v>8.0645161290322606E-2</v>
      </c>
      <c r="D21" s="6">
        <v>3.2258064516128997E-2</v>
      </c>
      <c r="E21" s="6">
        <v>6.4516129032258104E-2</v>
      </c>
      <c r="F21" s="6">
        <v>9.6774193548387094E-2</v>
      </c>
      <c r="G21" s="6">
        <v>0.209677419354839</v>
      </c>
    </row>
    <row r="22" spans="1:7">
      <c r="B22" s="6" t="s">
        <v>6</v>
      </c>
      <c r="C22" s="6">
        <v>6.3694267515923596E-3</v>
      </c>
      <c r="D22" s="6">
        <v>2.54777070063694E-2</v>
      </c>
      <c r="E22" s="6">
        <v>3.8216560509554097E-2</v>
      </c>
      <c r="F22" s="6">
        <v>1.27388535031847E-2</v>
      </c>
      <c r="G22" s="6">
        <v>1</v>
      </c>
    </row>
    <row r="24" spans="1:7">
      <c r="A24" t="s">
        <v>9</v>
      </c>
      <c r="B24" s="32" t="s">
        <v>1</v>
      </c>
      <c r="C24" s="32" t="s">
        <v>2</v>
      </c>
      <c r="D24" s="32" t="s">
        <v>3</v>
      </c>
      <c r="E24" s="32" t="s">
        <v>4</v>
      </c>
      <c r="F24" s="32" t="s">
        <v>5</v>
      </c>
      <c r="G24" s="32" t="s">
        <v>6</v>
      </c>
    </row>
    <row r="25" spans="1:7">
      <c r="B25" s="32" t="s">
        <v>2</v>
      </c>
      <c r="C25" s="32">
        <v>0.55727424749163901</v>
      </c>
      <c r="D25" s="32">
        <v>0.12374581939799301</v>
      </c>
      <c r="E25" s="32">
        <v>2.1739130434782601E-2</v>
      </c>
      <c r="F25" s="32">
        <v>1.67224080267559E-3</v>
      </c>
      <c r="G25" s="32">
        <v>2.9264214046822701E-3</v>
      </c>
    </row>
    <row r="26" spans="1:7">
      <c r="B26" s="32" t="s">
        <v>3</v>
      </c>
      <c r="C26" s="32">
        <v>0.26603325415676998</v>
      </c>
      <c r="D26" s="32">
        <v>0.29691211401425199</v>
      </c>
      <c r="E26" s="32">
        <v>0.12114014251781501</v>
      </c>
      <c r="F26" s="32">
        <v>1.3064133016627099E-2</v>
      </c>
      <c r="G26" s="32">
        <v>7.1258907363420396E-3</v>
      </c>
    </row>
    <row r="27" spans="1:7">
      <c r="B27" s="32" t="s">
        <v>4</v>
      </c>
      <c r="C27" s="32">
        <v>0.183628318584071</v>
      </c>
      <c r="D27" s="32">
        <v>0.23230088495575199</v>
      </c>
      <c r="E27" s="32">
        <v>0.20353982300885001</v>
      </c>
      <c r="F27" s="32">
        <v>1.10619469026549E-2</v>
      </c>
      <c r="G27" s="32">
        <v>3.76106194690266E-2</v>
      </c>
    </row>
    <row r="28" spans="1:7">
      <c r="B28" s="32" t="s">
        <v>5</v>
      </c>
      <c r="C28" s="32">
        <v>6.3829787234042507E-2</v>
      </c>
      <c r="D28" s="32">
        <v>0.14893617021276601</v>
      </c>
      <c r="E28" s="32">
        <v>4.2553191489361701E-2</v>
      </c>
      <c r="F28" s="32">
        <v>4.2553191489361701E-2</v>
      </c>
      <c r="G28" s="32">
        <v>0.14893617021276601</v>
      </c>
    </row>
    <row r="29" spans="1:7">
      <c r="B29" s="32" t="s">
        <v>6</v>
      </c>
      <c r="C29" s="32">
        <v>1.63934426229508E-2</v>
      </c>
      <c r="D29" s="32">
        <v>6.5573770491803296E-2</v>
      </c>
      <c r="E29" s="32">
        <v>2.4590163934426201E-2</v>
      </c>
      <c r="F29" s="32">
        <v>2.4590163934426201E-2</v>
      </c>
      <c r="G29" s="32">
        <v>1</v>
      </c>
    </row>
    <row r="31" spans="1:7">
      <c r="A31" t="s">
        <v>10</v>
      </c>
      <c r="B31" s="6" t="s">
        <v>1</v>
      </c>
      <c r="C31" s="6" t="s">
        <v>2</v>
      </c>
      <c r="D31" s="6" t="s">
        <v>3</v>
      </c>
      <c r="E31" s="6" t="s">
        <v>4</v>
      </c>
      <c r="F31" s="6" t="s">
        <v>5</v>
      </c>
      <c r="G31" s="6" t="s">
        <v>6</v>
      </c>
    </row>
    <row r="32" spans="1:7">
      <c r="B32" s="6" t="s">
        <v>2</v>
      </c>
      <c r="C32" s="6">
        <v>0.60105184072126205</v>
      </c>
      <c r="D32" s="6">
        <v>0.16579013273228099</v>
      </c>
      <c r="E32" s="6">
        <v>2.80490859003256E-2</v>
      </c>
      <c r="F32" s="6">
        <v>3.0052592036063099E-3</v>
      </c>
      <c r="G32" s="6">
        <v>3.7565740045078901E-3</v>
      </c>
    </row>
    <row r="33" spans="1:7">
      <c r="B33" s="6" t="s">
        <v>3</v>
      </c>
      <c r="C33" s="6">
        <v>0.232421875</v>
      </c>
      <c r="D33" s="6">
        <v>0.39453125</v>
      </c>
      <c r="E33" s="6">
        <v>0.108072916666667</v>
      </c>
      <c r="F33" s="6">
        <v>3.90625E-3</v>
      </c>
      <c r="G33" s="6">
        <v>9.765625E-3</v>
      </c>
    </row>
    <row r="34" spans="1:7">
      <c r="B34" s="6" t="s">
        <v>4</v>
      </c>
      <c r="C34" s="6">
        <v>9.7883597883597906E-2</v>
      </c>
      <c r="D34" s="6">
        <v>0.29100529100529099</v>
      </c>
      <c r="E34" s="6">
        <v>0.26190476190476197</v>
      </c>
      <c r="F34" s="6">
        <v>7.9365079365079395E-3</v>
      </c>
      <c r="G34" s="6">
        <v>2.3809523809523801E-2</v>
      </c>
    </row>
    <row r="35" spans="1:7">
      <c r="B35" s="6" t="s">
        <v>5</v>
      </c>
      <c r="C35" s="6">
        <v>0.13157894736842099</v>
      </c>
      <c r="D35" s="6">
        <v>7.8947368421052599E-2</v>
      </c>
      <c r="E35" s="6">
        <v>7.8947368421052599E-2</v>
      </c>
      <c r="F35" s="6">
        <v>0</v>
      </c>
      <c r="G35" s="6">
        <v>0.105263157894737</v>
      </c>
    </row>
    <row r="36" spans="1:7">
      <c r="B36" s="6" t="s">
        <v>6</v>
      </c>
      <c r="C36" s="6">
        <v>1.7543859649122799E-2</v>
      </c>
      <c r="D36" s="6">
        <v>2.6315789473684199E-2</v>
      </c>
      <c r="E36" s="6">
        <v>3.5087719298245598E-2</v>
      </c>
      <c r="F36" s="6">
        <v>2.6315789473684199E-2</v>
      </c>
      <c r="G36" s="6">
        <v>1</v>
      </c>
    </row>
    <row r="37" spans="1:7">
      <c r="C37" s="33"/>
      <c r="D37" s="33"/>
      <c r="E37" s="33"/>
      <c r="F37" s="33"/>
      <c r="G37" s="33"/>
    </row>
    <row r="38" spans="1:7">
      <c r="A38" t="s">
        <v>11</v>
      </c>
      <c r="B38" s="6" t="str">
        <f>'20162017'!A4</f>
        <v>Row Labels</v>
      </c>
      <c r="C38" s="6" t="str">
        <f>'20162017'!K4</f>
        <v>0 days</v>
      </c>
      <c r="D38" s="6" t="str">
        <f>'20162017'!L4</f>
        <v>0-30 days</v>
      </c>
      <c r="E38" s="6" t="str">
        <f>'20162017'!M4</f>
        <v>31-60 days</v>
      </c>
      <c r="F38" s="6" t="str">
        <f>'20162017'!N4</f>
        <v>61-90 days-</v>
      </c>
      <c r="G38" s="6" t="str">
        <f>'20162017'!O4</f>
        <v>above 90 days</v>
      </c>
    </row>
    <row r="39" spans="1:7">
      <c r="B39" s="6" t="str">
        <f>'20162017'!A5</f>
        <v>0 days</v>
      </c>
      <c r="C39" s="10">
        <f>'20162017'!K5</f>
        <v>0.60613931523022402</v>
      </c>
      <c r="D39" s="10">
        <f>'20162017'!L5</f>
        <v>0.18063754427390799</v>
      </c>
      <c r="E39" s="10">
        <f>'20162017'!M5</f>
        <v>1.10979929161747E-2</v>
      </c>
      <c r="F39" s="10">
        <f>'20162017'!N5</f>
        <v>2.1251475796930301E-3</v>
      </c>
      <c r="G39" s="10">
        <f>'20162017'!O5</f>
        <v>4.0141676505312902E-3</v>
      </c>
    </row>
    <row r="40" spans="1:7">
      <c r="B40" s="6" t="str">
        <f>'20162017'!A6</f>
        <v>0-30 days</v>
      </c>
      <c r="C40" s="10">
        <f>'20162017'!K6</f>
        <v>0.228513650151668</v>
      </c>
      <c r="D40" s="10">
        <f>'20162017'!L6</f>
        <v>0.43377148634984802</v>
      </c>
      <c r="E40" s="10">
        <f>'20162017'!M6</f>
        <v>4.7522750252780598E-2</v>
      </c>
      <c r="F40" s="10">
        <f>'20162017'!N6</f>
        <v>5.5611729019211303E-3</v>
      </c>
      <c r="G40" s="10">
        <f>'20162017'!O6</f>
        <v>1.2133468149646101E-2</v>
      </c>
    </row>
    <row r="41" spans="1:7">
      <c r="B41" s="6" t="str">
        <f>'20162017'!A7</f>
        <v>31-60 days</v>
      </c>
      <c r="C41" s="10">
        <f>'20162017'!K7</f>
        <v>0.13375796178343899</v>
      </c>
      <c r="D41" s="10">
        <f>'20162017'!L7</f>
        <v>0.32696390658174102</v>
      </c>
      <c r="E41" s="10">
        <f>'20162017'!M7</f>
        <v>0.12526539278131599</v>
      </c>
      <c r="F41" s="10">
        <f>'20162017'!N7</f>
        <v>1.4861995753715501E-2</v>
      </c>
      <c r="G41" s="10">
        <f>'20162017'!O7</f>
        <v>4.4585987261146501E-2</v>
      </c>
    </row>
    <row r="42" spans="1:7">
      <c r="B42" s="6" t="str">
        <f>'20162017'!A8</f>
        <v>61-90 days-</v>
      </c>
      <c r="C42" s="10">
        <f>'20162017'!K8</f>
        <v>0</v>
      </c>
      <c r="D42" s="10">
        <f>'20162017'!L8</f>
        <v>0.17499999999999999</v>
      </c>
      <c r="E42" s="10">
        <f>'20162017'!M8</f>
        <v>7.4999999999999997E-2</v>
      </c>
      <c r="F42" s="10">
        <f>'20162017'!N8</f>
        <v>0.05</v>
      </c>
      <c r="G42" s="10">
        <f>'20162017'!O8</f>
        <v>2.5000000000000001E-2</v>
      </c>
    </row>
    <row r="43" spans="1:7">
      <c r="B43" s="6" t="str">
        <f>'20162017'!A9</f>
        <v>above 90 days</v>
      </c>
      <c r="C43" s="10">
        <f>'20162017'!K9</f>
        <v>1.13636363636364E-2</v>
      </c>
      <c r="D43" s="10">
        <f>'20162017'!L9</f>
        <v>6.8181818181818205E-2</v>
      </c>
      <c r="E43" s="10">
        <f>'20162017'!M9</f>
        <v>7.9545454545454503E-2</v>
      </c>
      <c r="F43" s="10">
        <f>'20162017'!N9</f>
        <v>0</v>
      </c>
      <c r="G43" s="10">
        <f>'20162017'!O9</f>
        <v>1</v>
      </c>
    </row>
    <row r="44" spans="1:7">
      <c r="C44" s="33"/>
      <c r="D44" s="33"/>
      <c r="E44" s="33"/>
      <c r="F44" s="33"/>
      <c r="G44" s="33"/>
    </row>
    <row r="45" spans="1:7">
      <c r="B45" s="6" t="s">
        <v>1</v>
      </c>
      <c r="C45" s="33"/>
      <c r="D45" s="33"/>
      <c r="E45" s="33"/>
      <c r="F45" s="33"/>
      <c r="G45" s="33"/>
    </row>
    <row r="46" spans="1:7">
      <c r="B46" s="6" t="s">
        <v>2</v>
      </c>
      <c r="C46" s="33"/>
      <c r="D46" s="33"/>
      <c r="E46" s="33"/>
      <c r="F46" s="33"/>
      <c r="G46" s="33"/>
    </row>
    <row r="47" spans="1:7">
      <c r="B47" s="6" t="s">
        <v>3</v>
      </c>
    </row>
    <row r="48" spans="1:7">
      <c r="A48" t="s">
        <v>12</v>
      </c>
      <c r="B48" s="6" t="s">
        <v>4</v>
      </c>
    </row>
    <row r="49" spans="1:32">
      <c r="A49" t="s">
        <v>13</v>
      </c>
      <c r="B49" s="6" t="s">
        <v>5</v>
      </c>
      <c r="C49" s="6" t="s">
        <v>2</v>
      </c>
      <c r="D49" s="6" t="s">
        <v>3</v>
      </c>
      <c r="E49" s="6" t="s">
        <v>4</v>
      </c>
      <c r="F49" s="6" t="s">
        <v>5</v>
      </c>
      <c r="G49" s="6" t="s">
        <v>6</v>
      </c>
      <c r="I49" s="34" t="s">
        <v>14</v>
      </c>
      <c r="J49" s="35" t="str">
        <f>I58</f>
        <v>Two year</v>
      </c>
      <c r="K49" s="35" t="str">
        <f>I66</f>
        <v>Three year</v>
      </c>
      <c r="L49" s="35" t="str">
        <f>I75</f>
        <v>Four Year</v>
      </c>
      <c r="M49" s="35" t="str">
        <f>I84</f>
        <v>Five year</v>
      </c>
      <c r="P49" s="36" t="s">
        <v>14</v>
      </c>
      <c r="Q49" s="32" t="s">
        <v>16</v>
      </c>
      <c r="R49" s="32" t="s">
        <v>18</v>
      </c>
      <c r="S49" s="32" t="s">
        <v>20</v>
      </c>
      <c r="T49" s="32" t="s">
        <v>22</v>
      </c>
    </row>
    <row r="50" spans="1:32">
      <c r="B50" s="6" t="s">
        <v>6</v>
      </c>
      <c r="C50" s="11">
        <f>(C11+C18+C25+C32+C39)/5</f>
        <v>0.55399393841606082</v>
      </c>
      <c r="D50" s="11">
        <f t="shared" ref="D50:G50" si="0">(D11+D18+D25+D32+D39)/5</f>
        <v>0.14581425538889839</v>
      </c>
      <c r="E50" s="11">
        <f t="shared" si="0"/>
        <v>3.5264116047501258E-2</v>
      </c>
      <c r="F50" s="11">
        <f t="shared" si="0"/>
        <v>3.3878717301946424E-3</v>
      </c>
      <c r="G50" s="11">
        <f t="shared" si="0"/>
        <v>5.9494819874023296E-3</v>
      </c>
      <c r="I50" s="37">
        <f>D50*I51+E50*I52+F50*I53+G50*I54</f>
        <v>1.1522216042421844E-2</v>
      </c>
      <c r="J50" s="17">
        <f t="shared" ref="J50:J54" si="1">I59</f>
        <v>2.2222823045864138E-2</v>
      </c>
      <c r="K50" s="17">
        <f t="shared" ref="K50:K54" si="2">I67</f>
        <v>2.8763596769834816E-2</v>
      </c>
      <c r="L50" s="17">
        <f t="shared" ref="L50:L54" si="3">I76</f>
        <v>3.2825593780768499E-2</v>
      </c>
      <c r="M50" s="17">
        <f t="shared" ref="M50:M54" si="4">I85</f>
        <v>3.5476150435471407E-2</v>
      </c>
      <c r="P50" s="19">
        <f>I50</f>
        <v>1.1522216042421844E-2</v>
      </c>
      <c r="Q50" s="19">
        <f t="shared" ref="Q50:T54" si="5">J50</f>
        <v>2.2222823045864138E-2</v>
      </c>
      <c r="R50" s="19">
        <f t="shared" si="5"/>
        <v>2.8763596769834816E-2</v>
      </c>
      <c r="S50" s="19">
        <f t="shared" si="5"/>
        <v>3.2825593780768499E-2</v>
      </c>
      <c r="T50" s="19">
        <f t="shared" si="5"/>
        <v>3.5476150435471407E-2</v>
      </c>
    </row>
    <row r="51" spans="1:32">
      <c r="C51" s="11">
        <f t="shared" ref="C51:G51" si="6">(C12+C19+C26+C33+C40)/5</f>
        <v>0.23516559942529219</v>
      </c>
      <c r="D51" s="11">
        <f t="shared" si="6"/>
        <v>0.32520917292874063</v>
      </c>
      <c r="E51" s="11">
        <f t="shared" si="6"/>
        <v>0.11713290535444994</v>
      </c>
      <c r="F51" s="11">
        <f t="shared" si="6"/>
        <v>7.4068345929349149E-3</v>
      </c>
      <c r="G51" s="11">
        <f t="shared" si="6"/>
        <v>1.7253864646407806E-2</v>
      </c>
      <c r="I51" s="37">
        <f>E51*I52+F51*I53+G51*I54</f>
        <v>2.3811019867199208E-2</v>
      </c>
      <c r="J51" s="17">
        <f t="shared" si="1"/>
        <v>3.6254083283307245E-2</v>
      </c>
      <c r="K51" s="17">
        <f t="shared" si="2"/>
        <v>4.3035307084793584E-2</v>
      </c>
      <c r="L51" s="17">
        <f t="shared" si="3"/>
        <v>4.7484116886325985E-2</v>
      </c>
      <c r="M51" s="17">
        <f t="shared" si="4"/>
        <v>5.0630188820854231E-2</v>
      </c>
      <c r="P51" s="19">
        <f t="shared" ref="P51:P54" si="7">I51</f>
        <v>2.3811019867199208E-2</v>
      </c>
      <c r="Q51" s="19">
        <f t="shared" si="5"/>
        <v>3.6254083283307245E-2</v>
      </c>
      <c r="R51" s="19">
        <f t="shared" si="5"/>
        <v>4.3035307084793584E-2</v>
      </c>
      <c r="S51" s="19">
        <f t="shared" si="5"/>
        <v>4.7484116886325985E-2</v>
      </c>
      <c r="T51" s="19">
        <f t="shared" si="5"/>
        <v>5.0630188820854231E-2</v>
      </c>
    </row>
    <row r="52" spans="1:32">
      <c r="C52" s="11">
        <f t="shared" ref="C52:G52" si="8">(C13+C20+C27+C34+C41)/5</f>
        <v>0.1200756944275501</v>
      </c>
      <c r="D52" s="11">
        <f t="shared" si="8"/>
        <v>0.2419739317322776</v>
      </c>
      <c r="E52" s="11">
        <f t="shared" si="8"/>
        <v>0.23699134274105962</v>
      </c>
      <c r="F52" s="11">
        <f t="shared" si="8"/>
        <v>1.4339196099212928E-2</v>
      </c>
      <c r="G52" s="11">
        <f t="shared" si="8"/>
        <v>4.7496276366692222E-2</v>
      </c>
      <c r="I52" s="37">
        <f>F52*I53+G52*I54</f>
        <v>4.9064547825710188E-2</v>
      </c>
      <c r="J52" s="17">
        <f t="shared" si="1"/>
        <v>6.6022693563902252E-2</v>
      </c>
      <c r="K52" s="17">
        <f t="shared" si="2"/>
        <v>7.4460067591814574E-2</v>
      </c>
      <c r="L52" s="17">
        <f t="shared" si="3"/>
        <v>7.9637530073959475E-2</v>
      </c>
      <c r="M52" s="17">
        <f t="shared" si="4"/>
        <v>8.321080892774925E-2</v>
      </c>
      <c r="P52" s="19">
        <f t="shared" si="7"/>
        <v>4.9064547825710188E-2</v>
      </c>
      <c r="Q52" s="19">
        <f t="shared" si="5"/>
        <v>6.6022693563902252E-2</v>
      </c>
      <c r="R52" s="19">
        <f t="shared" si="5"/>
        <v>7.4460067591814574E-2</v>
      </c>
      <c r="S52" s="19">
        <f t="shared" si="5"/>
        <v>7.9637530073959475E-2</v>
      </c>
      <c r="T52" s="19">
        <f t="shared" si="5"/>
        <v>8.321080892774925E-2</v>
      </c>
    </row>
    <row r="53" spans="1:32">
      <c r="C53" s="11">
        <f t="shared" ref="C53:G53" si="9">(C14+C21+C28+C35+C42)/5</f>
        <v>6.3906431352470261E-2</v>
      </c>
      <c r="D53" s="11">
        <f t="shared" si="9"/>
        <v>9.8622523528540243E-2</v>
      </c>
      <c r="E53" s="11">
        <f t="shared" si="9"/>
        <v>6.0898989962447525E-2</v>
      </c>
      <c r="F53" s="11">
        <f t="shared" si="9"/>
        <v>3.7865477007549761E-2</v>
      </c>
      <c r="G53" s="11">
        <f t="shared" si="9"/>
        <v>0.10936955239101913</v>
      </c>
      <c r="I53" s="37">
        <f>I54*G53</f>
        <v>0.10936955239101913</v>
      </c>
      <c r="J53" s="17">
        <f t="shared" si="1"/>
        <v>0.11848518775437539</v>
      </c>
      <c r="K53" s="17">
        <f t="shared" si="2"/>
        <v>0.12223862684257567</v>
      </c>
      <c r="L53" s="17">
        <f t="shared" si="3"/>
        <v>0.12488095085046395</v>
      </c>
      <c r="M53" s="17">
        <f t="shared" si="4"/>
        <v>0.12699435067113196</v>
      </c>
      <c r="P53" s="19">
        <f t="shared" si="7"/>
        <v>0.10936955239101913</v>
      </c>
      <c r="Q53" s="19">
        <f t="shared" si="5"/>
        <v>0.11848518775437539</v>
      </c>
      <c r="R53" s="19">
        <f t="shared" si="5"/>
        <v>0.12223862684257567</v>
      </c>
      <c r="S53" s="19">
        <f t="shared" si="5"/>
        <v>0.12488095085046395</v>
      </c>
      <c r="T53" s="19">
        <f t="shared" si="5"/>
        <v>0.12699435067113196</v>
      </c>
    </row>
    <row r="54" spans="1:32">
      <c r="B54" s="6" t="s">
        <v>1</v>
      </c>
      <c r="C54" s="11">
        <f t="shared" ref="C54:G54" si="10">(C15+C22+C29+C36+C43)/5</f>
        <v>1.2715025458412851E-2</v>
      </c>
      <c r="D54" s="11">
        <f t="shared" si="10"/>
        <v>5.1395531316449292E-2</v>
      </c>
      <c r="E54" s="11">
        <f t="shared" si="10"/>
        <v>4.2630836800393215E-2</v>
      </c>
      <c r="F54" s="11">
        <f t="shared" si="10"/>
        <v>1.5109913763211399E-2</v>
      </c>
      <c r="G54" s="11">
        <f t="shared" si="10"/>
        <v>1</v>
      </c>
      <c r="I54" s="37">
        <v>1</v>
      </c>
      <c r="J54" s="17">
        <f t="shared" si="1"/>
        <v>1</v>
      </c>
      <c r="K54" s="17">
        <f t="shared" si="2"/>
        <v>1</v>
      </c>
      <c r="L54" s="17">
        <f t="shared" si="3"/>
        <v>1</v>
      </c>
      <c r="M54" s="17">
        <f t="shared" si="4"/>
        <v>1</v>
      </c>
      <c r="P54" s="19">
        <f t="shared" si="7"/>
        <v>1</v>
      </c>
      <c r="Q54" s="19">
        <f t="shared" si="5"/>
        <v>1</v>
      </c>
      <c r="R54" s="19">
        <f t="shared" si="5"/>
        <v>1</v>
      </c>
      <c r="S54" s="19">
        <f t="shared" si="5"/>
        <v>1</v>
      </c>
      <c r="T54" s="19">
        <f t="shared" si="5"/>
        <v>1</v>
      </c>
    </row>
    <row r="55" spans="1:32">
      <c r="B55" s="6" t="s">
        <v>2</v>
      </c>
    </row>
    <row r="56" spans="1:32">
      <c r="B56" s="6" t="s">
        <v>3</v>
      </c>
      <c r="O56" s="23" t="s">
        <v>1</v>
      </c>
      <c r="P56" s="24">
        <v>1</v>
      </c>
      <c r="Q56" s="24">
        <v>2</v>
      </c>
      <c r="R56" s="24">
        <v>3</v>
      </c>
      <c r="S56" s="24">
        <v>4</v>
      </c>
      <c r="T56" s="24">
        <v>5</v>
      </c>
      <c r="U56" s="26">
        <v>6</v>
      </c>
      <c r="V56" s="26">
        <v>7</v>
      </c>
      <c r="W56" s="26">
        <v>8</v>
      </c>
      <c r="X56" s="26">
        <v>9</v>
      </c>
      <c r="Y56" s="26">
        <v>10</v>
      </c>
      <c r="Z56" s="26">
        <v>11</v>
      </c>
      <c r="AA56" s="26">
        <v>12</v>
      </c>
      <c r="AB56" s="28">
        <v>13</v>
      </c>
      <c r="AC56" s="28">
        <v>14</v>
      </c>
      <c r="AD56" s="28">
        <v>15</v>
      </c>
      <c r="AE56" s="28">
        <v>16</v>
      </c>
      <c r="AF56" s="28">
        <v>17</v>
      </c>
    </row>
    <row r="57" spans="1:32">
      <c r="A57" t="s">
        <v>15</v>
      </c>
      <c r="B57" s="6" t="s">
        <v>4</v>
      </c>
      <c r="O57" s="23" t="s">
        <v>2</v>
      </c>
      <c r="P57" s="25">
        <f>P50</f>
        <v>1.1522216042421844E-2</v>
      </c>
      <c r="Q57" s="25">
        <f t="shared" ref="Q57:T57" si="11">Q50</f>
        <v>2.2222823045864138E-2</v>
      </c>
      <c r="R57" s="25">
        <f t="shared" si="11"/>
        <v>2.8763596769834816E-2</v>
      </c>
      <c r="S57" s="25">
        <f t="shared" si="11"/>
        <v>3.2825593780768499E-2</v>
      </c>
      <c r="T57" s="25">
        <f t="shared" si="11"/>
        <v>3.5476150435471407E-2</v>
      </c>
      <c r="U57" s="27">
        <f>1-(1-$P57)^U$56</f>
        <v>6.7172205273761887E-2</v>
      </c>
      <c r="V57" s="27">
        <f t="shared" ref="V57:AF57" si="12">1-(1-$P57)^V$56</f>
        <v>7.7920448654973606E-2</v>
      </c>
      <c r="W57" s="27">
        <f t="shared" si="12"/>
        <v>8.854484845387034E-2</v>
      </c>
      <c r="X57" s="27">
        <f t="shared" si="12"/>
        <v>9.9046831622963238E-2</v>
      </c>
      <c r="Y57" s="27">
        <f t="shared" si="12"/>
        <v>0.10942780867310786</v>
      </c>
      <c r="Z57" s="27">
        <f t="shared" si="12"/>
        <v>0.11968917386294942</v>
      </c>
      <c r="AA57" s="27">
        <f t="shared" si="12"/>
        <v>0.12983230538618329</v>
      </c>
      <c r="AB57" s="27">
        <f t="shared" si="12"/>
        <v>0.13985856555665988</v>
      </c>
      <c r="AC57" s="27">
        <f t="shared" si="12"/>
        <v>0.14976930099135466</v>
      </c>
      <c r="AD57" s="27">
        <f t="shared" si="12"/>
        <v>0.15956584279123176</v>
      </c>
      <c r="AE57" s="27">
        <f t="shared" si="12"/>
        <v>0.16924950672002181</v>
      </c>
      <c r="AF57" s="27">
        <f t="shared" si="12"/>
        <v>0.17882159338094228</v>
      </c>
    </row>
    <row r="58" spans="1:32">
      <c r="B58" s="6" t="s">
        <v>5</v>
      </c>
      <c r="C58" s="6" t="s">
        <v>2</v>
      </c>
      <c r="D58" s="6" t="s">
        <v>3</v>
      </c>
      <c r="E58" s="6" t="s">
        <v>4</v>
      </c>
      <c r="F58" s="6" t="s">
        <v>5</v>
      </c>
      <c r="G58" s="6" t="s">
        <v>6</v>
      </c>
      <c r="I58" s="3" t="s">
        <v>16</v>
      </c>
      <c r="O58" s="23" t="s">
        <v>3</v>
      </c>
      <c r="P58" s="25">
        <f t="shared" ref="P58:T61" si="13">P51</f>
        <v>2.3811019867199208E-2</v>
      </c>
      <c r="Q58" s="25">
        <f t="shared" si="13"/>
        <v>3.6254083283307245E-2</v>
      </c>
      <c r="R58" s="25">
        <f t="shared" si="13"/>
        <v>4.3035307084793584E-2</v>
      </c>
      <c r="S58" s="25">
        <f t="shared" si="13"/>
        <v>4.7484116886325985E-2</v>
      </c>
      <c r="T58" s="25">
        <f t="shared" si="13"/>
        <v>5.0630188820854231E-2</v>
      </c>
      <c r="U58" s="27">
        <f t="shared" ref="U58:AF61" si="14">1-(1-$P58)^U$56</f>
        <v>0.13462687334341228</v>
      </c>
      <c r="V58" s="27">
        <f t="shared" si="14"/>
        <v>0.15523229005477257</v>
      </c>
      <c r="W58" s="27">
        <f t="shared" si="14"/>
        <v>0.17534707077944678</v>
      </c>
      <c r="X58" s="27">
        <f t="shared" si="14"/>
        <v>0.19498289806066138</v>
      </c>
      <c r="Y58" s="27">
        <f t="shared" si="14"/>
        <v>0.21415117626837421</v>
      </c>
      <c r="Z58" s="27">
        <f t="shared" si="14"/>
        <v>0.23286303822286303</v>
      </c>
      <c r="AA58" s="27">
        <f t="shared" si="14"/>
        <v>0.25112935166060135</v>
      </c>
      <c r="AB58" s="27">
        <f t="shared" si="14"/>
        <v>0.26896072554617312</v>
      </c>
      <c r="AC58" s="27">
        <f t="shared" si="14"/>
        <v>0.28636751623389611</v>
      </c>
      <c r="AD58" s="27">
        <f t="shared" si="14"/>
        <v>0.30335983348272955</v>
      </c>
      <c r="AE58" s="27">
        <f t="shared" si="14"/>
        <v>0.31994754632796119</v>
      </c>
      <c r="AF58" s="27">
        <f t="shared" si="14"/>
        <v>0.33614028881308367</v>
      </c>
    </row>
    <row r="59" spans="1:32">
      <c r="B59" s="6" t="s">
        <v>6</v>
      </c>
      <c r="C59" s="12">
        <f t="array" ref="C59:G63">MMULT(C50:G54,C50:G54)</f>
        <v>0.34572629840488944</v>
      </c>
      <c r="D59" s="12">
        <v>0.13737324107264512</v>
      </c>
      <c r="E59" s="12">
        <v>4.5432993484530546E-2</v>
      </c>
      <c r="F59" s="12">
        <v>3.6807210877566666E-3</v>
      </c>
      <c r="G59" s="12">
        <v>1.3806762587444354E-2</v>
      </c>
      <c r="I59" s="6">
        <f>D59*I60+E59*I61+F59*I62+G59*I63</f>
        <v>2.2222823045864138E-2</v>
      </c>
      <c r="O59" s="23" t="s">
        <v>4</v>
      </c>
      <c r="P59" s="25">
        <f t="shared" si="13"/>
        <v>4.9064547825710188E-2</v>
      </c>
      <c r="Q59" s="25">
        <f t="shared" si="13"/>
        <v>6.6022693563902252E-2</v>
      </c>
      <c r="R59" s="25">
        <f t="shared" si="13"/>
        <v>7.4460067591814574E-2</v>
      </c>
      <c r="S59" s="25">
        <f t="shared" si="13"/>
        <v>7.9637530073959475E-2</v>
      </c>
      <c r="T59" s="25">
        <f t="shared" si="13"/>
        <v>8.321080892774925E-2</v>
      </c>
      <c r="U59" s="27">
        <f t="shared" si="14"/>
        <v>0.26055439370628641</v>
      </c>
      <c r="V59" s="27">
        <f t="shared" si="14"/>
        <v>0.29683495802079563</v>
      </c>
      <c r="W59" s="27">
        <f t="shared" si="14"/>
        <v>0.3313354328523519</v>
      </c>
      <c r="X59" s="27">
        <f t="shared" si="14"/>
        <v>0.36414315748652548</v>
      </c>
      <c r="Y59" s="27">
        <f t="shared" si="14"/>
        <v>0.39534118594633305</v>
      </c>
      <c r="Z59" s="27">
        <f t="shared" si="14"/>
        <v>0.42500849724670642</v>
      </c>
      <c r="AA59" s="27">
        <f t="shared" si="14"/>
        <v>0.45322019533292235</v>
      </c>
      <c r="AB59" s="27">
        <f t="shared" si="14"/>
        <v>0.4800476992091427</v>
      </c>
      <c r="AC59" s="27">
        <f t="shared" si="14"/>
        <v>0.50555892373838374</v>
      </c>
      <c r="AD59" s="27">
        <f t="shared" si="14"/>
        <v>0.52981845157161755</v>
      </c>
      <c r="AE59" s="27">
        <f t="shared" si="14"/>
        <v>0.55288769664124837</v>
      </c>
      <c r="AF59" s="27">
        <f t="shared" si="14"/>
        <v>0.57482505963285735</v>
      </c>
    </row>
    <row r="60" spans="1:32">
      <c r="C60" s="12">
        <v>0.22151586934142181</v>
      </c>
      <c r="D60" s="12">
        <v>0.17001186483379743</v>
      </c>
      <c r="E60" s="12">
        <v>7.5331702214133101E-2</v>
      </c>
      <c r="F60" s="12">
        <v>5.4262408696104242E-3</v>
      </c>
      <c r="G60" s="12">
        <v>3.0637552224140139E-2</v>
      </c>
      <c r="I60" s="6">
        <f>E60*I61+F60*I62+G60*I63</f>
        <v>3.6254083283307245E-2</v>
      </c>
      <c r="O60" s="23" t="s">
        <v>5</v>
      </c>
      <c r="P60" s="25">
        <f t="shared" si="13"/>
        <v>0.10936955239101913</v>
      </c>
      <c r="Q60" s="25">
        <f t="shared" si="13"/>
        <v>0.11848518775437539</v>
      </c>
      <c r="R60" s="25">
        <f t="shared" si="13"/>
        <v>0.12223862684257567</v>
      </c>
      <c r="S60" s="25">
        <f t="shared" si="13"/>
        <v>0.12488095085046395</v>
      </c>
      <c r="T60" s="25">
        <f t="shared" si="13"/>
        <v>0.12699435067113196</v>
      </c>
      <c r="U60" s="27">
        <f t="shared" si="14"/>
        <v>0.5009026906781997</v>
      </c>
      <c r="V60" s="27">
        <f t="shared" si="14"/>
        <v>0.55548873999828696</v>
      </c>
      <c r="W60" s="27">
        <f t="shared" si="14"/>
        <v>0.6041047375374422</v>
      </c>
      <c r="X60" s="27">
        <f t="shared" si="14"/>
        <v>0.64740362518669725</v>
      </c>
      <c r="Y60" s="27">
        <f t="shared" si="14"/>
        <v>0.68596693287472421</v>
      </c>
      <c r="Z60" s="27">
        <f t="shared" si="14"/>
        <v>0.7203125888621944</v>
      </c>
      <c r="AA60" s="27">
        <f t="shared" si="14"/>
        <v>0.75090187582773915</v>
      </c>
      <c r="AB60" s="27">
        <f t="shared" si="14"/>
        <v>0.77814562616990179</v>
      </c>
      <c r="AC60" s="27">
        <f t="shared" si="14"/>
        <v>0.8024097397316895</v>
      </c>
      <c r="AD60" s="27">
        <f t="shared" si="14"/>
        <v>0.82402009805405951</v>
      </c>
      <c r="AE60" s="27">
        <f t="shared" si="14"/>
        <v>0.84326694115970247</v>
      </c>
      <c r="AF60" s="27">
        <f t="shared" si="14"/>
        <v>0.86040876564994107</v>
      </c>
    </row>
    <row r="61" spans="1:32">
      <c r="C61" s="12">
        <v>0.15340233483237423</v>
      </c>
      <c r="D61" s="12">
        <v>0.15740188123588766</v>
      </c>
      <c r="E61" s="12">
        <v>9.1640417966559196E-2</v>
      </c>
      <c r="F61" s="12">
        <v>6.8579524163333979E-3</v>
      </c>
      <c r="G61" s="12">
        <v>6.5210127784242414E-2</v>
      </c>
      <c r="I61" s="6">
        <f>F61*I62+G61*I63</f>
        <v>6.6022693563902252E-2</v>
      </c>
      <c r="O61" s="23" t="s">
        <v>6</v>
      </c>
      <c r="P61" s="25">
        <f t="shared" si="13"/>
        <v>1</v>
      </c>
      <c r="Q61" s="25">
        <f t="shared" si="13"/>
        <v>1</v>
      </c>
      <c r="R61" s="25">
        <f t="shared" si="13"/>
        <v>1</v>
      </c>
      <c r="S61" s="25">
        <f t="shared" si="13"/>
        <v>1</v>
      </c>
      <c r="T61" s="25">
        <f t="shared" si="13"/>
        <v>1</v>
      </c>
      <c r="U61" s="27">
        <f t="shared" si="14"/>
        <v>1</v>
      </c>
      <c r="V61" s="27">
        <f t="shared" si="14"/>
        <v>1</v>
      </c>
      <c r="W61" s="27">
        <f t="shared" si="14"/>
        <v>1</v>
      </c>
      <c r="X61" s="27">
        <f t="shared" si="14"/>
        <v>1</v>
      </c>
      <c r="Y61" s="27">
        <f t="shared" si="14"/>
        <v>1</v>
      </c>
      <c r="Z61" s="27">
        <f t="shared" si="14"/>
        <v>1</v>
      </c>
      <c r="AA61" s="27">
        <f t="shared" si="14"/>
        <v>1</v>
      </c>
      <c r="AB61" s="27">
        <f t="shared" si="14"/>
        <v>1</v>
      </c>
      <c r="AC61" s="27">
        <f t="shared" si="14"/>
        <v>1</v>
      </c>
      <c r="AD61" s="27">
        <f t="shared" si="14"/>
        <v>1</v>
      </c>
      <c r="AE61" s="27">
        <f t="shared" si="14"/>
        <v>1</v>
      </c>
      <c r="AF61" s="27">
        <f t="shared" si="14"/>
        <v>1</v>
      </c>
    </row>
    <row r="62" spans="1:32">
      <c r="B62" s="6" t="s">
        <v>1</v>
      </c>
      <c r="C62" s="12">
        <v>6.9719373117210603E-2</v>
      </c>
      <c r="D62" s="12">
        <v>6.5482881202897122E-2</v>
      </c>
      <c r="E62" s="12">
        <v>3.5206564771575105E-2</v>
      </c>
      <c r="F62" s="12">
        <v>4.9065889243445331E-3</v>
      </c>
      <c r="G62" s="12">
        <v>0.11848518775437539</v>
      </c>
      <c r="I62" s="6">
        <f>I63*G62</f>
        <v>0.11848518775437539</v>
      </c>
    </row>
    <row r="63" spans="1:32">
      <c r="B63" s="6" t="s">
        <v>2</v>
      </c>
      <c r="C63" s="12">
        <v>3.7930081418478825E-2</v>
      </c>
      <c r="D63" s="12">
        <v>8.1769590536829057E-2</v>
      </c>
      <c r="E63" s="12">
        <v>6.0122646581136363E-2</v>
      </c>
      <c r="F63" s="12">
        <v>1.6717104858728932E-2</v>
      </c>
      <c r="G63" s="12">
        <v>1.0046397898670625</v>
      </c>
      <c r="I63" s="7">
        <v>1</v>
      </c>
    </row>
    <row r="64" spans="1:32">
      <c r="B64" s="6" t="s">
        <v>3</v>
      </c>
    </row>
    <row r="65" spans="1:9">
      <c r="A65" t="s">
        <v>17</v>
      </c>
      <c r="B65" s="6" t="s">
        <v>4</v>
      </c>
    </row>
    <row r="66" spans="1:9">
      <c r="B66" s="6" t="s">
        <v>5</v>
      </c>
      <c r="C66" s="6" t="s">
        <v>2</v>
      </c>
      <c r="D66" s="6" t="s">
        <v>3</v>
      </c>
      <c r="E66" s="6" t="s">
        <v>4</v>
      </c>
      <c r="F66" s="6" t="s">
        <v>5</v>
      </c>
      <c r="G66" s="6" t="s">
        <v>6</v>
      </c>
      <c r="I66" s="3" t="s">
        <v>18</v>
      </c>
    </row>
    <row r="67" spans="1:9">
      <c r="B67" s="6" t="s">
        <v>6</v>
      </c>
      <c r="C67" s="12">
        <f t="array" ref="C67:G71">MMULT(C50:G54,C59:G63)</f>
        <v>0.22970190757907202</v>
      </c>
      <c r="D67" s="12">
        <v>0.1071530688468843</v>
      </c>
      <c r="E67" s="12">
        <v>3.9862631322248925E-2</v>
      </c>
      <c r="F67" s="12">
        <v>3.1882410815852352E-3</v>
      </c>
      <c r="G67" s="12">
        <v>2.0794331112432812E-2</v>
      </c>
      <c r="I67" s="6">
        <f>D67*I68+E67*I69+F67*I70+G67*I71</f>
        <v>2.8763596769834816E-2</v>
      </c>
    </row>
    <row r="68" spans="1:9">
      <c r="C68" s="12">
        <v>0.17248122638308408</v>
      </c>
      <c r="D68" s="12">
        <v>0.10792768050698477</v>
      </c>
      <c r="E68" s="12">
        <v>4.7215063331309891E-2</v>
      </c>
      <c r="F68" s="12">
        <v>3.758311134635909E-3</v>
      </c>
      <c r="G68" s="12">
        <v>3.9060259485447391E-2</v>
      </c>
      <c r="I68" s="6">
        <f>E68*I69+F68*I70+G68*I71</f>
        <v>4.3035307084793584E-2</v>
      </c>
    </row>
    <row r="69" spans="1:9">
      <c r="C69" s="12">
        <v>0.13427067391271391</v>
      </c>
      <c r="D69" s="12">
        <v>9.9759232821831731E-2</v>
      </c>
      <c r="E69" s="12">
        <v>4.8762127788816938E-2</v>
      </c>
      <c r="F69" s="12">
        <v>4.2446061031392287E-3</v>
      </c>
      <c r="G69" s="12">
        <v>7.3941212770279222E-2</v>
      </c>
      <c r="I69" s="6">
        <f>F69*I70+G69*I71</f>
        <v>7.4460067591814574E-2</v>
      </c>
    </row>
    <row r="70" spans="1:9">
      <c r="C70" s="12">
        <v>6.0070988587642378E-2</v>
      </c>
      <c r="D70" s="12">
        <v>4.6554292374218535E-2</v>
      </c>
      <c r="E70" s="12">
        <v>2.38223722612299E-2</v>
      </c>
      <c r="F70" s="12">
        <v>3.2021462984954028E-3</v>
      </c>
      <c r="G70" s="12">
        <v>0.12223862684257567</v>
      </c>
      <c r="I70" s="6">
        <f>I71*G70</f>
        <v>0.12223862684257567</v>
      </c>
    </row>
    <row r="71" spans="1:9">
      <c r="B71" s="6" t="s">
        <v>1</v>
      </c>
      <c r="C71" s="12">
        <v>6.1304049520631801E-2</v>
      </c>
      <c r="D71" s="12">
        <v>9.995375951659019E-2</v>
      </c>
      <c r="E71" s="12">
        <v>6.9010716970461614E-2</v>
      </c>
      <c r="F71" s="12">
        <v>1.7409288239373679E-2</v>
      </c>
      <c r="G71" s="12">
        <v>1.0109602397641446</v>
      </c>
      <c r="I71" s="7">
        <v>1</v>
      </c>
    </row>
    <row r="72" spans="1:9">
      <c r="B72" s="6" t="s">
        <v>2</v>
      </c>
    </row>
    <row r="73" spans="1:9">
      <c r="B73" s="6" t="s">
        <v>3</v>
      </c>
    </row>
    <row r="74" spans="1:9">
      <c r="A74" t="s">
        <v>19</v>
      </c>
      <c r="B74" s="6" t="s">
        <v>4</v>
      </c>
    </row>
    <row r="75" spans="1:9">
      <c r="B75" s="6" t="s">
        <v>5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6</v>
      </c>
      <c r="I75" s="3" t="s">
        <v>20</v>
      </c>
    </row>
    <row r="76" spans="1:9">
      <c r="B76" s="6" t="s">
        <v>6</v>
      </c>
      <c r="C76" s="12">
        <f t="array" ref="C76:G80">MMULT(C67:G71,C50:G54)</f>
        <v>0.15770686280407842</v>
      </c>
      <c r="D76" s="12">
        <v>7.9369859218739375E-2</v>
      </c>
      <c r="E76" s="12">
        <v>3.1179123916786143E-2</v>
      </c>
      <c r="F76" s="12">
        <v>2.5783885629353295E-3</v>
      </c>
      <c r="G76" s="12">
        <v>2.6251766074370547E-2</v>
      </c>
      <c r="I76" s="6">
        <f>D76*I77+E76*I78+F76*I79+G76*I80</f>
        <v>3.2825593780768499E-2</v>
      </c>
    </row>
    <row r="77" spans="1:9">
      <c r="C77" s="12">
        <v>0.12734064555104774</v>
      </c>
      <c r="D77" s="12">
        <v>7.405228473658898E-2</v>
      </c>
      <c r="E77" s="12">
        <v>3.1807890925198735E-2</v>
      </c>
      <c r="F77" s="12">
        <v>2.7932801965608691E-3</v>
      </c>
      <c r="G77" s="12">
        <v>4.4602187529242956E-2</v>
      </c>
      <c r="I77" s="6">
        <f>E77*I78+F77*I79+G77*I80</f>
        <v>4.7484116886325985E-2</v>
      </c>
    </row>
    <row r="78" spans="1:9">
      <c r="C78" s="12">
        <v>0.10491164762679206</v>
      </c>
      <c r="D78" s="12">
        <v>6.8039221397620669E-2</v>
      </c>
      <c r="E78" s="12">
        <v>3.1386895541471699E-2</v>
      </c>
      <c r="F78" s="12">
        <v>3.1709710528618927E-3</v>
      </c>
      <c r="G78" s="12">
        <v>7.9241536193758788E-2</v>
      </c>
      <c r="I78" s="6">
        <f>F78*I79+G78*I80</f>
        <v>7.9637530073959475E-2</v>
      </c>
    </row>
    <row r="79" spans="1:9">
      <c r="C79" s="12">
        <v>4.8846324511306584E-2</v>
      </c>
      <c r="D79" s="12">
        <v>3.6261805392556766E-2</v>
      </c>
      <c r="E79" s="12">
        <v>1.8623228251542091E-2</v>
      </c>
      <c r="F79" s="12">
        <v>2.8581923218152974E-3</v>
      </c>
      <c r="G79" s="12">
        <v>0.12488095085046395</v>
      </c>
      <c r="I79" s="6">
        <f>I80*G79</f>
        <v>0.12488095085046395</v>
      </c>
    </row>
    <row r="80" spans="1:9">
      <c r="B80" s="6" t="s">
        <v>1</v>
      </c>
      <c r="C80" s="12">
        <v>7.9721218039298922E-2</v>
      </c>
      <c r="D80" s="12">
        <v>0.11181946491517557</v>
      </c>
      <c r="E80" s="12">
        <v>7.4382938910923069E-2</v>
      </c>
      <c r="F80" s="12">
        <v>1.7872322468003063E-2</v>
      </c>
      <c r="G80" s="12">
        <v>1.0182313538878005</v>
      </c>
      <c r="I80" s="7">
        <v>1</v>
      </c>
    </row>
    <row r="81" spans="1:9">
      <c r="B81" s="6" t="s">
        <v>2</v>
      </c>
    </row>
    <row r="82" spans="1:9">
      <c r="B82" s="6" t="s">
        <v>3</v>
      </c>
    </row>
    <row r="83" spans="1:9">
      <c r="A83" t="s">
        <v>21</v>
      </c>
      <c r="B83" s="6" t="s">
        <v>4</v>
      </c>
    </row>
    <row r="84" spans="1:9">
      <c r="B84" s="6" t="s">
        <v>5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6</v>
      </c>
      <c r="I84" s="3" t="s">
        <v>22</v>
      </c>
    </row>
    <row r="85" spans="1:9">
      <c r="B85" s="6" t="s">
        <v>6</v>
      </c>
      <c r="C85" s="12">
        <f t="array" ref="C85:G89">MMULT(C76:G80,C50:G54)</f>
        <v>0.11027612900116053</v>
      </c>
      <c r="D85" s="12">
        <v>5.7955760895706518E-2</v>
      </c>
      <c r="E85" s="12">
        <v>2.3523553776256111E-2</v>
      </c>
      <c r="F85" s="12">
        <v>2.0635474474559063E-3</v>
      </c>
      <c r="G85" s="12">
        <v>3.0322366511319091E-2</v>
      </c>
      <c r="I85" s="6">
        <f>D85*I86+E85*I87+F85*I88+G85*I89</f>
        <v>3.5476150435471407E-2</v>
      </c>
    </row>
    <row r="86" spans="1:9">
      <c r="C86" s="12">
        <v>9.2525476788344913E-2</v>
      </c>
      <c r="D86" s="12">
        <v>5.2915077579567621E-2</v>
      </c>
      <c r="E86" s="12">
        <v>2.2774245861883893E-2</v>
      </c>
      <c r="F86" s="12">
        <v>2.2157104771947283E-3</v>
      </c>
      <c r="G86" s="12">
        <v>4.8453742686640856E-2</v>
      </c>
      <c r="I86" s="6">
        <f>E86*I87+F86*I88+G86*I89</f>
        <v>5.0630188820854231E-2</v>
      </c>
    </row>
    <row r="87" spans="1:9">
      <c r="C87" s="12">
        <v>7.90999080109311E-2</v>
      </c>
      <c r="D87" s="12">
        <v>4.9404793239078128E-2</v>
      </c>
      <c r="E87" s="12">
        <v>2.2678912647458509E-2</v>
      </c>
      <c r="F87" s="12">
        <v>2.6268484238477175E-3</v>
      </c>
      <c r="G87" s="12">
        <v>8.2877214017851225E-2</v>
      </c>
      <c r="I87" s="6">
        <f>F87*I88+G87*I89</f>
        <v>8.321080892774925E-2</v>
      </c>
    </row>
    <row r="88" spans="1:9">
      <c r="C88" s="12">
        <v>3.9594815300078995E-2</v>
      </c>
      <c r="D88" s="12">
        <v>3.0121702899060576E-2</v>
      </c>
      <c r="E88" s="12">
        <v>1.5881357405295681E-2</v>
      </c>
      <c r="F88" s="12">
        <v>2.6962796120821009E-3</v>
      </c>
      <c r="G88" s="12">
        <v>0.12699435067113196</v>
      </c>
      <c r="I88" s="6">
        <f>I89*G88</f>
        <v>0.12699435067113196</v>
      </c>
    </row>
    <row r="89" spans="1:9">
      <c r="C89" s="12">
        <v>9.3481740030548766E-2</v>
      </c>
      <c r="D89" s="12">
        <v>0.12008309291081412</v>
      </c>
      <c r="E89" s="12">
        <v>7.8033610713825141E-2</v>
      </c>
      <c r="F89" s="12">
        <v>1.8227037052995058E-2</v>
      </c>
      <c r="G89" s="12">
        <v>1.0261225722830127</v>
      </c>
      <c r="I89" s="7">
        <v>1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6"/>
  <sheetViews>
    <sheetView topLeftCell="A2" workbookViewId="0">
      <selection activeCell="B2" sqref="B2:G36"/>
    </sheetView>
  </sheetViews>
  <sheetFormatPr defaultColWidth="9" defaultRowHeight="15"/>
  <cols>
    <col min="1" max="1" width="9.85546875" customWidth="1"/>
    <col min="2" max="2" width="13.42578125" customWidth="1"/>
    <col min="3" max="7" width="17" customWidth="1"/>
    <col min="9" max="9" width="10.42578125" customWidth="1"/>
  </cols>
  <sheetData>
    <row r="2" spans="1:7">
      <c r="A2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</row>
    <row r="3" spans="1:7">
      <c r="B3" s="29" t="s">
        <v>2</v>
      </c>
      <c r="C3" s="29">
        <v>0.65476190476190499</v>
      </c>
      <c r="D3" s="29">
        <v>0.13095238095238099</v>
      </c>
      <c r="E3" s="29">
        <v>5.95238095238095E-2</v>
      </c>
      <c r="F3" s="29">
        <v>0</v>
      </c>
      <c r="G3" s="29">
        <v>0</v>
      </c>
    </row>
    <row r="4" spans="1:7">
      <c r="B4" s="29" t="s">
        <v>3</v>
      </c>
      <c r="C4" s="29">
        <v>0.36666666666666697</v>
      </c>
      <c r="D4" s="29">
        <v>0.3</v>
      </c>
      <c r="E4" s="29">
        <v>0.2</v>
      </c>
      <c r="F4" s="29">
        <v>0</v>
      </c>
      <c r="G4" s="29">
        <v>0</v>
      </c>
    </row>
    <row r="5" spans="1:7">
      <c r="B5" s="29" t="s">
        <v>4</v>
      </c>
      <c r="C5" s="29">
        <v>0.125</v>
      </c>
      <c r="D5" s="29">
        <v>0.1875</v>
      </c>
      <c r="E5" s="29">
        <v>0.5625</v>
      </c>
      <c r="F5" s="29">
        <v>0</v>
      </c>
      <c r="G5" s="29">
        <v>0</v>
      </c>
    </row>
    <row r="6" spans="1:7">
      <c r="B6" s="29" t="s">
        <v>5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</row>
    <row r="7" spans="1:7">
      <c r="B7" s="29" t="s">
        <v>6</v>
      </c>
      <c r="C7" s="29">
        <v>0</v>
      </c>
      <c r="D7" s="29">
        <v>0</v>
      </c>
      <c r="E7" s="29">
        <v>0</v>
      </c>
      <c r="F7" s="29">
        <v>0</v>
      </c>
      <c r="G7" s="29">
        <v>1</v>
      </c>
    </row>
    <row r="10" spans="1:7">
      <c r="A10" t="s">
        <v>7</v>
      </c>
      <c r="B10" s="29" t="s">
        <v>1</v>
      </c>
      <c r="C10" s="29" t="s">
        <v>2</v>
      </c>
      <c r="D10" s="29" t="s">
        <v>3</v>
      </c>
      <c r="E10" s="29" t="s">
        <v>4</v>
      </c>
      <c r="F10" s="29" t="s">
        <v>5</v>
      </c>
      <c r="G10" s="29" t="s">
        <v>6</v>
      </c>
    </row>
    <row r="11" spans="1:7">
      <c r="B11" s="29" t="s">
        <v>2</v>
      </c>
      <c r="C11" s="29">
        <v>0.47682119205298001</v>
      </c>
      <c r="D11" s="29">
        <v>0.158940397350993</v>
      </c>
      <c r="E11" s="29">
        <v>6.6225165562913899E-2</v>
      </c>
      <c r="F11" s="29">
        <v>0</v>
      </c>
      <c r="G11" s="29">
        <v>6.6225165562913899E-3</v>
      </c>
    </row>
    <row r="12" spans="1:7">
      <c r="B12" s="29" t="s">
        <v>3</v>
      </c>
      <c r="C12" s="29">
        <v>0.19354838709677399</v>
      </c>
      <c r="D12" s="29">
        <v>0.241935483870968</v>
      </c>
      <c r="E12" s="29">
        <v>0.16129032258064499</v>
      </c>
      <c r="F12" s="29">
        <v>6.4516129032258104E-2</v>
      </c>
      <c r="G12" s="29">
        <v>1.6129032258064498E-2</v>
      </c>
    </row>
    <row r="13" spans="1:7">
      <c r="B13" s="29" t="s">
        <v>4</v>
      </c>
      <c r="C13" s="29">
        <v>3.4482758620689703E-2</v>
      </c>
      <c r="D13" s="29">
        <v>0.17241379310344801</v>
      </c>
      <c r="E13" s="29">
        <v>0.34482758620689702</v>
      </c>
      <c r="F13" s="29">
        <v>3.4482758620689703E-2</v>
      </c>
      <c r="G13" s="29">
        <v>6.8965517241379296E-2</v>
      </c>
    </row>
    <row r="14" spans="1:7">
      <c r="B14" s="29" t="s">
        <v>5</v>
      </c>
      <c r="C14" s="29">
        <v>0</v>
      </c>
      <c r="D14" s="29">
        <v>0.5</v>
      </c>
      <c r="E14" s="29">
        <v>0</v>
      </c>
      <c r="F14" s="29">
        <v>0</v>
      </c>
      <c r="G14" s="29">
        <v>0</v>
      </c>
    </row>
    <row r="15" spans="1:7">
      <c r="B15" s="29" t="s">
        <v>6</v>
      </c>
      <c r="C15" s="29">
        <v>0</v>
      </c>
      <c r="D15" s="29">
        <v>0</v>
      </c>
      <c r="E15" s="29">
        <v>0</v>
      </c>
      <c r="F15" s="29">
        <v>0</v>
      </c>
      <c r="G15" s="29">
        <v>1</v>
      </c>
    </row>
    <row r="17" spans="1:7">
      <c r="A17" t="s">
        <v>8</v>
      </c>
      <c r="B17" s="29" t="s">
        <v>1</v>
      </c>
      <c r="C17" s="29" t="s">
        <v>2</v>
      </c>
      <c r="D17" s="29" t="s">
        <v>3</v>
      </c>
      <c r="E17" s="29" t="s">
        <v>4</v>
      </c>
      <c r="F17" s="29" t="s">
        <v>5</v>
      </c>
      <c r="G17" s="29" t="s">
        <v>6</v>
      </c>
    </row>
    <row r="18" spans="1:7">
      <c r="B18" s="29" t="s">
        <v>2</v>
      </c>
      <c r="C18" s="29">
        <v>0.53110047846889996</v>
      </c>
      <c r="D18" s="29">
        <v>0.11483253588516699</v>
      </c>
      <c r="E18" s="29">
        <v>5.2631578947368397E-2</v>
      </c>
      <c r="F18" s="29">
        <v>4.78468899521531E-3</v>
      </c>
      <c r="G18" s="29">
        <v>4.78468899521531E-3</v>
      </c>
    </row>
    <row r="19" spans="1:7">
      <c r="B19" s="29" t="s">
        <v>3</v>
      </c>
      <c r="C19" s="29">
        <v>0.224719101123595</v>
      </c>
      <c r="D19" s="29">
        <v>0.16853932584269701</v>
      </c>
      <c r="E19" s="29">
        <v>0.16853932584269701</v>
      </c>
      <c r="F19" s="29">
        <v>0</v>
      </c>
      <c r="G19" s="29">
        <v>1.1235955056179799E-2</v>
      </c>
    </row>
    <row r="20" spans="1:7">
      <c r="B20" s="29" t="s">
        <v>4</v>
      </c>
      <c r="C20" s="29">
        <v>8.6956521739130405E-2</v>
      </c>
      <c r="D20" s="29">
        <v>0.13043478260869601</v>
      </c>
      <c r="E20" s="29">
        <v>0.36956521739130399</v>
      </c>
      <c r="F20" s="29">
        <v>4.3478260869565202E-2</v>
      </c>
      <c r="G20" s="29">
        <v>4.3478260869565202E-2</v>
      </c>
    </row>
    <row r="21" spans="1:7">
      <c r="B21" s="29" t="s">
        <v>5</v>
      </c>
      <c r="C21" s="29">
        <v>0</v>
      </c>
      <c r="D21" s="29">
        <v>0.2</v>
      </c>
      <c r="E21" s="29">
        <v>0.2</v>
      </c>
      <c r="F21" s="29">
        <v>0</v>
      </c>
      <c r="G21" s="29">
        <v>0.2</v>
      </c>
    </row>
    <row r="22" spans="1:7">
      <c r="B22" s="29" t="s">
        <v>6</v>
      </c>
      <c r="C22" s="29">
        <v>0</v>
      </c>
      <c r="D22" s="29">
        <v>0</v>
      </c>
      <c r="E22" s="29">
        <v>0</v>
      </c>
      <c r="F22" s="29">
        <v>0</v>
      </c>
      <c r="G22" s="29">
        <v>1</v>
      </c>
    </row>
    <row r="24" spans="1:7">
      <c r="A24" t="s">
        <v>9</v>
      </c>
      <c r="B24" s="30" t="s">
        <v>1</v>
      </c>
      <c r="C24" s="30" t="s">
        <v>2</v>
      </c>
      <c r="D24" s="30" t="s">
        <v>3</v>
      </c>
      <c r="E24" s="30" t="s">
        <v>4</v>
      </c>
      <c r="F24" s="30" t="s">
        <v>5</v>
      </c>
      <c r="G24" s="30" t="s">
        <v>6</v>
      </c>
    </row>
    <row r="25" spans="1:7">
      <c r="B25" s="30" t="s">
        <v>2</v>
      </c>
      <c r="C25" s="30">
        <v>0.556962025316456</v>
      </c>
      <c r="D25" s="30">
        <v>0.142405063291139</v>
      </c>
      <c r="E25" s="30">
        <v>3.48101265822785E-2</v>
      </c>
      <c r="F25" s="30">
        <v>0</v>
      </c>
      <c r="G25" s="30">
        <v>3.1645569620253199E-3</v>
      </c>
    </row>
    <row r="26" spans="1:7">
      <c r="B26" s="30" t="s">
        <v>3</v>
      </c>
      <c r="C26" s="30">
        <v>0.29126213592233002</v>
      </c>
      <c r="D26" s="30">
        <v>0.242718446601942</v>
      </c>
      <c r="E26" s="30">
        <v>9.7087378640776698E-2</v>
      </c>
      <c r="F26" s="30">
        <v>1.94174757281553E-2</v>
      </c>
      <c r="G26" s="30">
        <v>6.7961165048543701E-2</v>
      </c>
    </row>
    <row r="27" spans="1:7">
      <c r="B27" s="30" t="s">
        <v>4</v>
      </c>
      <c r="C27" s="30">
        <v>8.4507042253521097E-2</v>
      </c>
      <c r="D27" s="30">
        <v>0.25352112676056299</v>
      </c>
      <c r="E27" s="30">
        <v>0.140845070422535</v>
      </c>
      <c r="F27" s="30">
        <v>1.4084507042253501E-2</v>
      </c>
      <c r="G27" s="30">
        <v>2.8169014084507001E-2</v>
      </c>
    </row>
    <row r="28" spans="1:7">
      <c r="B28" s="30" t="s">
        <v>5</v>
      </c>
      <c r="C28" s="30">
        <v>0</v>
      </c>
      <c r="D28" s="30">
        <v>0.5</v>
      </c>
      <c r="E28" s="30">
        <v>0.25</v>
      </c>
      <c r="F28" s="30">
        <v>0</v>
      </c>
      <c r="G28" s="30">
        <v>0</v>
      </c>
    </row>
    <row r="29" spans="1:7">
      <c r="B29" s="30" t="s">
        <v>6</v>
      </c>
      <c r="C29" s="30">
        <v>0</v>
      </c>
      <c r="D29" s="30">
        <v>0</v>
      </c>
      <c r="E29" s="30">
        <v>0.16666666666666699</v>
      </c>
      <c r="F29" s="30">
        <v>0</v>
      </c>
      <c r="G29" s="30">
        <v>1</v>
      </c>
    </row>
    <row r="31" spans="1:7">
      <c r="A31" t="s">
        <v>10</v>
      </c>
      <c r="B31" s="29" t="s">
        <v>1</v>
      </c>
      <c r="C31" s="29" t="s">
        <v>2</v>
      </c>
      <c r="D31" s="29" t="s">
        <v>3</v>
      </c>
      <c r="E31" s="29" t="s">
        <v>4</v>
      </c>
      <c r="F31" s="29" t="s">
        <v>5</v>
      </c>
      <c r="G31" s="29" t="s">
        <v>6</v>
      </c>
    </row>
    <row r="32" spans="1:7">
      <c r="B32" s="29" t="s">
        <v>2</v>
      </c>
      <c r="C32" s="29">
        <v>0.54455445544554504</v>
      </c>
      <c r="D32" s="29">
        <v>0.21039603960396</v>
      </c>
      <c r="E32" s="29">
        <v>4.2079207920792103E-2</v>
      </c>
      <c r="F32" s="29">
        <v>4.9504950495049497E-3</v>
      </c>
      <c r="G32" s="29">
        <v>4.9504950495049497E-3</v>
      </c>
    </row>
    <row r="33" spans="1:20">
      <c r="B33" s="29" t="s">
        <v>3</v>
      </c>
      <c r="C33" s="29">
        <v>0.25503355704698</v>
      </c>
      <c r="D33" s="29">
        <v>0.41610738255033602</v>
      </c>
      <c r="E33" s="29">
        <v>8.0536912751677805E-2</v>
      </c>
      <c r="F33" s="29">
        <v>0</v>
      </c>
      <c r="G33" s="29">
        <v>6.7114093959731499E-3</v>
      </c>
    </row>
    <row r="34" spans="1:20">
      <c r="B34" s="29" t="s">
        <v>4</v>
      </c>
      <c r="C34" s="29">
        <v>8.3333333333333301E-2</v>
      </c>
      <c r="D34" s="29">
        <v>0.27777777777777801</v>
      </c>
      <c r="E34" s="29">
        <v>0.194444444444444</v>
      </c>
      <c r="F34" s="29">
        <v>0</v>
      </c>
      <c r="G34" s="29">
        <v>0.11111111111111099</v>
      </c>
    </row>
    <row r="35" spans="1:20">
      <c r="B35" s="29" t="s">
        <v>5</v>
      </c>
      <c r="C35" s="29">
        <v>0</v>
      </c>
      <c r="D35" s="29">
        <v>0.25</v>
      </c>
      <c r="E35" s="29">
        <v>0</v>
      </c>
      <c r="F35" s="29">
        <v>0.25</v>
      </c>
      <c r="G35" s="29">
        <v>0.5</v>
      </c>
    </row>
    <row r="36" spans="1:20">
      <c r="B36" s="29" t="s">
        <v>6</v>
      </c>
      <c r="C36" s="29">
        <v>8.3333333333333301E-2</v>
      </c>
      <c r="D36" s="29">
        <v>0</v>
      </c>
      <c r="E36" s="29">
        <v>0</v>
      </c>
      <c r="F36" s="29">
        <v>0</v>
      </c>
      <c r="G36" s="29">
        <v>1</v>
      </c>
    </row>
    <row r="38" spans="1:20">
      <c r="A38" t="s">
        <v>11</v>
      </c>
      <c r="B38" s="29" t="str">
        <f>'20162017'!S4</f>
        <v>Row Labels</v>
      </c>
      <c r="C38" s="29" t="str">
        <f>'20162017'!T4</f>
        <v>0 days</v>
      </c>
      <c r="D38" s="29" t="str">
        <f>'20162017'!U4</f>
        <v>0-30 days</v>
      </c>
      <c r="E38" s="29" t="str">
        <f>'20162017'!V4</f>
        <v>31-60 days</v>
      </c>
      <c r="F38" s="29" t="str">
        <f>'20162017'!W4</f>
        <v>61-90 days-</v>
      </c>
      <c r="G38" s="29" t="str">
        <f>'20162017'!X4</f>
        <v>above 90 days</v>
      </c>
    </row>
    <row r="39" spans="1:20">
      <c r="B39" s="29" t="str">
        <f>'20162017'!S5</f>
        <v>0 days</v>
      </c>
      <c r="C39" s="10">
        <f>'20162017'!T5</f>
        <v>0.51739130434782599</v>
      </c>
      <c r="D39" s="10">
        <f>'20162017'!U5</f>
        <v>0.25869565217391299</v>
      </c>
      <c r="E39" s="10">
        <f>'20162017'!V5</f>
        <v>1.9565217391304301E-2</v>
      </c>
      <c r="F39" s="10">
        <f>'20162017'!W5</f>
        <v>0</v>
      </c>
      <c r="G39" s="10">
        <f>'20162017'!X5</f>
        <v>0</v>
      </c>
    </row>
    <row r="40" spans="1:20">
      <c r="B40" s="29" t="str">
        <f>'20162017'!S6</f>
        <v>0-30 days</v>
      </c>
      <c r="C40" s="10">
        <f>'20162017'!T6</f>
        <v>0.21481481481481501</v>
      </c>
      <c r="D40" s="10">
        <f>'20162017'!U6</f>
        <v>0.44814814814814802</v>
      </c>
      <c r="E40" s="10">
        <f>'20162017'!V6</f>
        <v>7.4074074074074098E-2</v>
      </c>
      <c r="F40" s="10">
        <f>'20162017'!W6</f>
        <v>1.1111111111111099E-2</v>
      </c>
      <c r="G40" s="10">
        <f>'20162017'!X6</f>
        <v>2.2222222222222199E-2</v>
      </c>
    </row>
    <row r="41" spans="1:20">
      <c r="B41" s="29" t="str">
        <f>'20162017'!S7</f>
        <v>31-60 days</v>
      </c>
      <c r="C41" s="10">
        <f>'20162017'!T7</f>
        <v>0.133333333333333</v>
      </c>
      <c r="D41" s="10">
        <f>'20162017'!U7</f>
        <v>0.3</v>
      </c>
      <c r="E41" s="10">
        <f>'20162017'!V7</f>
        <v>0.1</v>
      </c>
      <c r="F41" s="10">
        <f>'20162017'!W7</f>
        <v>1.6666666666666701E-2</v>
      </c>
      <c r="G41" s="10">
        <f>'20162017'!X7</f>
        <v>0.116666666666667</v>
      </c>
    </row>
    <row r="42" spans="1:20">
      <c r="B42" s="29" t="str">
        <f>'20162017'!S8</f>
        <v>61-90 days-</v>
      </c>
      <c r="C42" s="10">
        <f>'20162017'!T8</f>
        <v>0</v>
      </c>
      <c r="D42" s="10">
        <f>'20162017'!U8</f>
        <v>0</v>
      </c>
      <c r="E42" s="10">
        <f>'20162017'!V8</f>
        <v>0</v>
      </c>
      <c r="F42" s="10">
        <f>'20162017'!W8</f>
        <v>0.33333333333333298</v>
      </c>
      <c r="G42" s="10">
        <f>'20162017'!X8</f>
        <v>0.66666666666666696</v>
      </c>
    </row>
    <row r="43" spans="1:20">
      <c r="B43" s="29" t="str">
        <f>'20162017'!S9</f>
        <v>above 90 days</v>
      </c>
      <c r="C43" s="10">
        <f>'20162017'!T9</f>
        <v>0</v>
      </c>
      <c r="D43" s="10">
        <f>'20162017'!U9</f>
        <v>0</v>
      </c>
      <c r="E43" s="10">
        <f>'20162017'!V9</f>
        <v>0</v>
      </c>
      <c r="F43" s="10">
        <f>'20162017'!W9</f>
        <v>0</v>
      </c>
      <c r="G43" s="10">
        <v>1</v>
      </c>
    </row>
    <row r="45" spans="1:20">
      <c r="A45" t="s">
        <v>12</v>
      </c>
    </row>
    <row r="46" spans="1:20">
      <c r="A46" t="s">
        <v>13</v>
      </c>
      <c r="B46" s="6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6" t="s">
        <v>6</v>
      </c>
      <c r="I46" s="13" t="s">
        <v>14</v>
      </c>
      <c r="J46" s="14" t="str">
        <f>I55</f>
        <v>Two year</v>
      </c>
      <c r="K46" s="14" t="str">
        <f>I63</f>
        <v>Three year</v>
      </c>
      <c r="L46" s="14" t="str">
        <f>I72</f>
        <v>Four Year</v>
      </c>
      <c r="M46" s="15" t="str">
        <f>I81</f>
        <v>Five year</v>
      </c>
      <c r="P46" s="3" t="s">
        <v>14</v>
      </c>
      <c r="Q46" s="6" t="s">
        <v>16</v>
      </c>
      <c r="R46" s="6" t="s">
        <v>18</v>
      </c>
      <c r="S46" s="6" t="s">
        <v>20</v>
      </c>
      <c r="T46" s="6" t="s">
        <v>22</v>
      </c>
    </row>
    <row r="47" spans="1:20">
      <c r="B47" s="6" t="s">
        <v>2</v>
      </c>
      <c r="C47" s="11">
        <f>(C11+C18+C25+C32+C39)/5</f>
        <v>0.52536589112634136</v>
      </c>
      <c r="D47" s="11">
        <f t="shared" ref="D47:G47" si="0">(D11+D18+D25+D32+D39)/5</f>
        <v>0.17705393766103439</v>
      </c>
      <c r="E47" s="11">
        <f t="shared" si="0"/>
        <v>4.3062259280931436E-2</v>
      </c>
      <c r="F47" s="11">
        <f t="shared" si="0"/>
        <v>1.947036808944052E-3</v>
      </c>
      <c r="G47" s="11">
        <f t="shared" si="0"/>
        <v>3.9044515126073938E-3</v>
      </c>
      <c r="I47" s="16">
        <f>D47*I48+E47*I49+F47*I50+G47*I51</f>
        <v>1.4824959143299635E-2</v>
      </c>
      <c r="J47" s="17">
        <f t="shared" ref="J47:J51" si="1">I56</f>
        <v>3.0708674622953118E-2</v>
      </c>
      <c r="K47" s="17">
        <f t="shared" ref="K47:K51" si="2">I64</f>
        <v>3.9937913359028153E-2</v>
      </c>
      <c r="L47" s="17">
        <f t="shared" ref="L47:L51" si="3">I73</f>
        <v>4.5395290207009879E-2</v>
      </c>
      <c r="M47" s="18">
        <f t="shared" ref="M47:M51" si="4">I82</f>
        <v>4.8792972180587285E-2</v>
      </c>
      <c r="P47" s="19">
        <f>I47</f>
        <v>1.4824959143299635E-2</v>
      </c>
      <c r="Q47" s="19">
        <f t="shared" ref="Q47:T51" si="5">J47</f>
        <v>3.0708674622953118E-2</v>
      </c>
      <c r="R47" s="19">
        <f t="shared" si="5"/>
        <v>3.9937913359028153E-2</v>
      </c>
      <c r="S47" s="19">
        <f t="shared" si="5"/>
        <v>4.5395290207009879E-2</v>
      </c>
      <c r="T47" s="19">
        <f t="shared" si="5"/>
        <v>4.8792972180587285E-2</v>
      </c>
    </row>
    <row r="48" spans="1:20">
      <c r="B48" s="6" t="s">
        <v>3</v>
      </c>
      <c r="C48" s="11">
        <f t="shared" ref="C48:G48" si="6">(C12+C19+C26+C33+C40)/5</f>
        <v>0.23587559920089879</v>
      </c>
      <c r="D48" s="11">
        <f t="shared" si="6"/>
        <v>0.30348975740281819</v>
      </c>
      <c r="E48" s="11">
        <f t="shared" si="6"/>
        <v>0.11630560277797412</v>
      </c>
      <c r="F48" s="11">
        <f t="shared" si="6"/>
        <v>1.9008943174304901E-2</v>
      </c>
      <c r="G48" s="11">
        <f t="shared" si="6"/>
        <v>2.4851956796196666E-2</v>
      </c>
      <c r="I48" s="16">
        <f>E48*I49+F48*I50+G48*I51</f>
        <v>3.9308108488242482E-2</v>
      </c>
      <c r="J48" s="17">
        <f t="shared" si="1"/>
        <v>5.8530989447325522E-2</v>
      </c>
      <c r="K48" s="17">
        <f t="shared" si="2"/>
        <v>6.8332388105894842E-2</v>
      </c>
      <c r="L48" s="17">
        <f t="shared" si="3"/>
        <v>7.4562377465797816E-2</v>
      </c>
      <c r="M48" s="18">
        <f t="shared" si="4"/>
        <v>7.8835793523201622E-2</v>
      </c>
      <c r="P48" s="19">
        <f t="shared" ref="P48:P51" si="7">I48</f>
        <v>3.9308108488242482E-2</v>
      </c>
      <c r="Q48" s="19">
        <f t="shared" si="5"/>
        <v>5.8530989447325522E-2</v>
      </c>
      <c r="R48" s="19">
        <f t="shared" si="5"/>
        <v>6.8332388105894842E-2</v>
      </c>
      <c r="S48" s="19">
        <f t="shared" si="5"/>
        <v>7.4562377465797816E-2</v>
      </c>
      <c r="T48" s="19">
        <f t="shared" si="5"/>
        <v>7.8835793523201622E-2</v>
      </c>
    </row>
    <row r="49" spans="1:32">
      <c r="B49" s="6" t="s">
        <v>4</v>
      </c>
      <c r="C49" s="11">
        <f t="shared" ref="C49:G49" si="8">(C13+C20+C27+C34+C41)/5</f>
        <v>8.4522597856001497E-2</v>
      </c>
      <c r="D49" s="11">
        <f t="shared" si="8"/>
        <v>0.226829496050097</v>
      </c>
      <c r="E49" s="11">
        <f t="shared" si="8"/>
        <v>0.22993646369303603</v>
      </c>
      <c r="F49" s="11">
        <f t="shared" si="8"/>
        <v>2.1742438639835025E-2</v>
      </c>
      <c r="G49" s="11">
        <f t="shared" si="8"/>
        <v>7.3678113994645897E-2</v>
      </c>
      <c r="I49" s="16">
        <f>F49*I50+G49*I51</f>
        <v>7.9621047222867475E-2</v>
      </c>
      <c r="J49" s="17">
        <f t="shared" si="1"/>
        <v>0.10636216922644598</v>
      </c>
      <c r="K49" s="17">
        <f t="shared" si="2"/>
        <v>0.1183271482401501</v>
      </c>
      <c r="L49" s="17">
        <f t="shared" si="3"/>
        <v>0.12516812775684413</v>
      </c>
      <c r="M49" s="18">
        <f t="shared" si="4"/>
        <v>0.12966348118316506</v>
      </c>
      <c r="P49" s="19">
        <f t="shared" si="7"/>
        <v>7.9621047222867475E-2</v>
      </c>
      <c r="Q49" s="19">
        <f t="shared" si="5"/>
        <v>0.10636216922644598</v>
      </c>
      <c r="R49" s="19">
        <f t="shared" si="5"/>
        <v>0.1183271482401501</v>
      </c>
      <c r="S49" s="19">
        <f t="shared" si="5"/>
        <v>0.12516812775684413</v>
      </c>
      <c r="T49" s="19">
        <f t="shared" si="5"/>
        <v>0.12966348118316506</v>
      </c>
    </row>
    <row r="50" spans="1:32">
      <c r="B50" s="6" t="s">
        <v>5</v>
      </c>
      <c r="C50" s="11">
        <f t="shared" ref="C50:G50" si="9">(C14+C21+C28+C35+C42)/5</f>
        <v>0</v>
      </c>
      <c r="D50" s="11">
        <f t="shared" si="9"/>
        <v>0.28999999999999998</v>
      </c>
      <c r="E50" s="11">
        <f t="shared" si="9"/>
        <v>0.09</v>
      </c>
      <c r="F50" s="11">
        <f t="shared" si="9"/>
        <v>0.11666666666666661</v>
      </c>
      <c r="G50" s="11">
        <f t="shared" si="9"/>
        <v>0.27333333333333337</v>
      </c>
      <c r="I50" s="16">
        <f>I51*G50</f>
        <v>0.27333333333333337</v>
      </c>
      <c r="J50" s="17">
        <f t="shared" si="1"/>
        <v>0.31906031995263739</v>
      </c>
      <c r="K50" s="17">
        <f t="shared" si="2"/>
        <v>0.33412702452355619</v>
      </c>
      <c r="L50" s="17">
        <f t="shared" si="3"/>
        <v>0.34201176212954454</v>
      </c>
      <c r="M50" s="18">
        <f t="shared" si="4"/>
        <v>0.34727536953078458</v>
      </c>
      <c r="P50" s="19">
        <f t="shared" si="7"/>
        <v>0.27333333333333337</v>
      </c>
      <c r="Q50" s="19">
        <f t="shared" si="5"/>
        <v>0.31906031995263739</v>
      </c>
      <c r="R50" s="19">
        <f t="shared" si="5"/>
        <v>0.33412702452355619</v>
      </c>
      <c r="S50" s="19">
        <f t="shared" si="5"/>
        <v>0.34201176212954454</v>
      </c>
      <c r="T50" s="19">
        <f t="shared" si="5"/>
        <v>0.34727536953078458</v>
      </c>
    </row>
    <row r="51" spans="1:32">
      <c r="B51" s="6" t="s">
        <v>6</v>
      </c>
      <c r="C51" s="11">
        <f t="shared" ref="C51:G51" si="10">(C15+C22+C29+C36+C43)/5</f>
        <v>1.6666666666666659E-2</v>
      </c>
      <c r="D51" s="11">
        <f t="shared" si="10"/>
        <v>0</v>
      </c>
      <c r="E51" s="11">
        <f t="shared" si="10"/>
        <v>3.3333333333333395E-2</v>
      </c>
      <c r="F51" s="11">
        <f t="shared" si="10"/>
        <v>0</v>
      </c>
      <c r="G51" s="11">
        <f t="shared" si="10"/>
        <v>1</v>
      </c>
      <c r="I51" s="20">
        <v>1</v>
      </c>
      <c r="J51" s="21">
        <f t="shared" si="1"/>
        <v>1</v>
      </c>
      <c r="K51" s="21">
        <f t="shared" si="2"/>
        <v>1</v>
      </c>
      <c r="L51" s="21">
        <f t="shared" si="3"/>
        <v>1</v>
      </c>
      <c r="M51" s="22">
        <f t="shared" si="4"/>
        <v>1</v>
      </c>
      <c r="P51" s="19">
        <f t="shared" si="7"/>
        <v>1</v>
      </c>
      <c r="Q51" s="19">
        <f t="shared" si="5"/>
        <v>1</v>
      </c>
      <c r="R51" s="19">
        <f t="shared" si="5"/>
        <v>1</v>
      </c>
      <c r="S51" s="19">
        <f t="shared" si="5"/>
        <v>1</v>
      </c>
      <c r="T51" s="19">
        <f t="shared" si="5"/>
        <v>1</v>
      </c>
    </row>
    <row r="53" spans="1:32">
      <c r="O53" s="23" t="s">
        <v>1</v>
      </c>
      <c r="P53" s="24">
        <v>1</v>
      </c>
      <c r="Q53" s="24">
        <v>2</v>
      </c>
      <c r="R53" s="24">
        <v>3</v>
      </c>
      <c r="S53" s="24">
        <v>4</v>
      </c>
      <c r="T53" s="24">
        <v>5</v>
      </c>
      <c r="U53" s="26">
        <v>6</v>
      </c>
      <c r="V53" s="26">
        <v>7</v>
      </c>
      <c r="W53" s="26">
        <v>8</v>
      </c>
      <c r="X53" s="26">
        <v>9</v>
      </c>
      <c r="Y53" s="26">
        <v>10</v>
      </c>
      <c r="Z53" s="26">
        <v>11</v>
      </c>
      <c r="AA53" s="26">
        <v>12</v>
      </c>
      <c r="AB53" s="28">
        <v>13</v>
      </c>
      <c r="AC53" s="28">
        <v>14</v>
      </c>
      <c r="AD53" s="28">
        <v>15</v>
      </c>
      <c r="AE53" s="28">
        <v>16</v>
      </c>
      <c r="AF53" s="28">
        <v>17</v>
      </c>
    </row>
    <row r="54" spans="1:32">
      <c r="A54" t="s">
        <v>15</v>
      </c>
      <c r="O54" s="23" t="s">
        <v>2</v>
      </c>
      <c r="P54" s="25">
        <f>P47</f>
        <v>1.4824959143299635E-2</v>
      </c>
      <c r="Q54" s="25">
        <f t="shared" ref="Q54:T54" si="11">Q47</f>
        <v>3.0708674622953118E-2</v>
      </c>
      <c r="R54" s="25">
        <f t="shared" si="11"/>
        <v>3.9937913359028153E-2</v>
      </c>
      <c r="S54" s="25">
        <f t="shared" si="11"/>
        <v>4.5395290207009879E-2</v>
      </c>
      <c r="T54" s="25">
        <f t="shared" si="11"/>
        <v>4.8792972180587285E-2</v>
      </c>
      <c r="U54" s="27">
        <f>1-(1-$P54)^U$53</f>
        <v>8.5717507813396931E-2</v>
      </c>
      <c r="V54" s="27">
        <f t="shared" ref="V54:AF54" si="12">1-(1-$P54)^V$53</f>
        <v>9.9271708405497594E-2</v>
      </c>
      <c r="W54" s="27">
        <f t="shared" si="12"/>
        <v>0.11262496852760007</v>
      </c>
      <c r="X54" s="27">
        <f t="shared" si="12"/>
        <v>0.12578026711396262</v>
      </c>
      <c r="Y54" s="27">
        <f t="shared" si="12"/>
        <v>0.13874053893626437</v>
      </c>
      <c r="Z54" s="27">
        <f t="shared" si="12"/>
        <v>0.15150867525831457</v>
      </c>
      <c r="AA54" s="27">
        <f t="shared" si="12"/>
        <v>0.16408752448105413</v>
      </c>
      <c r="AB54" s="27">
        <f t="shared" si="12"/>
        <v>0.17647989277799703</v>
      </c>
      <c r="AC54" s="27">
        <f t="shared" si="12"/>
        <v>0.18868854472124885</v>
      </c>
      <c r="AD54" s="27">
        <f t="shared" si="12"/>
        <v>0.2007162038982474</v>
      </c>
      <c r="AE54" s="27">
        <f t="shared" si="12"/>
        <v>0.21256555351935724</v>
      </c>
      <c r="AF54" s="27">
        <f t="shared" si="12"/>
        <v>0.22423923701645954</v>
      </c>
    </row>
    <row r="55" spans="1:32"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I55" s="3" t="s">
        <v>16</v>
      </c>
      <c r="O55" s="23" t="s">
        <v>3</v>
      </c>
      <c r="P55" s="25">
        <f t="shared" ref="P55:T58" si="13">P48</f>
        <v>3.9308108488242482E-2</v>
      </c>
      <c r="Q55" s="25">
        <f t="shared" si="13"/>
        <v>5.8530989447325522E-2</v>
      </c>
      <c r="R55" s="25">
        <f t="shared" si="13"/>
        <v>6.8332388105894842E-2</v>
      </c>
      <c r="S55" s="25">
        <f t="shared" si="13"/>
        <v>7.4562377465797816E-2</v>
      </c>
      <c r="T55" s="25">
        <f t="shared" si="13"/>
        <v>7.8835793523201622E-2</v>
      </c>
      <c r="U55" s="27">
        <f t="shared" ref="U55:AF58" si="14">1-(1-$P55)^U$53</f>
        <v>0.21385120884008602</v>
      </c>
      <c r="V55" s="27">
        <f t="shared" si="14"/>
        <v>0.24475323081090061</v>
      </c>
      <c r="W55" s="27">
        <f t="shared" si="14"/>
        <v>0.27444055274958046</v>
      </c>
      <c r="X55" s="27">
        <f t="shared" si="14"/>
        <v>0.30296092221676918</v>
      </c>
      <c r="Y55" s="27">
        <f t="shared" si="14"/>
        <v>0.33036020990681692</v>
      </c>
      <c r="Z55" s="27">
        <f t="shared" si="14"/>
        <v>0.35668248342384368</v>
      </c>
      <c r="AA55" s="27">
        <f t="shared" si="14"/>
        <v>0.38197007815780604</v>
      </c>
      <c r="AB55" s="27">
        <f t="shared" si="14"/>
        <v>0.40626366537455905</v>
      </c>
      <c r="AC55" s="27">
        <f t="shared" si="14"/>
        <v>0.42960231762942735</v>
      </c>
      <c r="AD55" s="27">
        <f t="shared" si="14"/>
        <v>0.45202357160949191</v>
      </c>
      <c r="AE55" s="27">
        <f t="shared" si="14"/>
        <v>0.47356348850566565</v>
      </c>
      <c r="AF55" s="27">
        <f t="shared" si="14"/>
        <v>0.49425671201165688</v>
      </c>
    </row>
    <row r="56" spans="1:32">
      <c r="B56" s="6" t="s">
        <v>2</v>
      </c>
      <c r="C56" s="12">
        <f t="array" ref="C56:G60">MMULT(C47:G51,C47:G51)</f>
        <v>0.32147683141149969</v>
      </c>
      <c r="D56" s="12">
        <v>0.15708458757074412</v>
      </c>
      <c r="E56" s="12">
        <v>5.3422772479169107E-2</v>
      </c>
      <c r="F56" s="12">
        <v>5.5519477924573296E-3</v>
      </c>
      <c r="G56" s="12">
        <v>1.4060790079515332E-2</v>
      </c>
      <c r="I56" s="6">
        <f>D56*I57+E56*I58+F56*I59+G56*I60</f>
        <v>3.0708674622953118E-2</v>
      </c>
      <c r="O56" s="23" t="s">
        <v>4</v>
      </c>
      <c r="P56" s="25">
        <f t="shared" si="13"/>
        <v>7.9621047222867475E-2</v>
      </c>
      <c r="Q56" s="25">
        <f t="shared" si="13"/>
        <v>0.10636216922644598</v>
      </c>
      <c r="R56" s="25">
        <f t="shared" si="13"/>
        <v>0.1183271482401501</v>
      </c>
      <c r="S56" s="25">
        <f t="shared" si="13"/>
        <v>0.12516812775684413</v>
      </c>
      <c r="T56" s="25">
        <f t="shared" si="13"/>
        <v>0.12966348118316506</v>
      </c>
      <c r="U56" s="27">
        <f t="shared" si="14"/>
        <v>0.39214489000038733</v>
      </c>
      <c r="V56" s="27">
        <f t="shared" si="14"/>
        <v>0.44054295041832781</v>
      </c>
      <c r="W56" s="27">
        <f t="shared" si="14"/>
        <v>0.48508750658223621</v>
      </c>
      <c r="X56" s="27">
        <f t="shared" si="14"/>
        <v>0.52608537853629644</v>
      </c>
      <c r="Y56" s="27">
        <f t="shared" si="14"/>
        <v>0.56381895699146534</v>
      </c>
      <c r="Z56" s="27">
        <f t="shared" si="14"/>
        <v>0.59854814841456738</v>
      </c>
      <c r="AA56" s="27">
        <f t="shared" si="14"/>
        <v>0.63051216524735876</v>
      </c>
      <c r="AB56" s="27">
        <f t="shared" si="14"/>
        <v>0.65993117358647391</v>
      </c>
      <c r="AC56" s="27">
        <f t="shared" si="14"/>
        <v>0.68700780967337027</v>
      </c>
      <c r="AD56" s="27">
        <f t="shared" si="14"/>
        <v>0.71192857563975565</v>
      </c>
      <c r="AE56" s="27">
        <f t="shared" si="14"/>
        <v>0.73486512412230143</v>
      </c>
      <c r="AF56" s="27">
        <f t="shared" si="14"/>
        <v>0.75597544059498878</v>
      </c>
    </row>
    <row r="57" spans="1:32">
      <c r="B57" s="6" t="s">
        <v>3</v>
      </c>
      <c r="C57" s="12">
        <v>0.20575147371980423</v>
      </c>
      <c r="D57" s="12">
        <v>0.16576287127157555</v>
      </c>
      <c r="E57" s="12">
        <v>7.4736997838525054E-2</v>
      </c>
      <c r="F57" s="12">
        <v>1.0974755495301003E-2</v>
      </c>
      <c r="G57" s="12">
        <v>4.708019123601509E-2</v>
      </c>
      <c r="I57" s="6">
        <f>E57*I58+F57*I59+G57*I60</f>
        <v>5.8530989447325522E-2</v>
      </c>
      <c r="O57" s="23" t="s">
        <v>5</v>
      </c>
      <c r="P57" s="25">
        <f t="shared" si="13"/>
        <v>0.27333333333333337</v>
      </c>
      <c r="Q57" s="25">
        <f t="shared" si="13"/>
        <v>0.31906031995263739</v>
      </c>
      <c r="R57" s="25">
        <f t="shared" si="13"/>
        <v>0.33412702452355619</v>
      </c>
      <c r="S57" s="25">
        <f t="shared" si="13"/>
        <v>0.34201176212954454</v>
      </c>
      <c r="T57" s="25">
        <f t="shared" si="13"/>
        <v>0.34727536953078458</v>
      </c>
      <c r="U57" s="27">
        <f t="shared" si="14"/>
        <v>0.85276487367102338</v>
      </c>
      <c r="V57" s="27">
        <f t="shared" si="14"/>
        <v>0.89300914153427702</v>
      </c>
      <c r="W57" s="27">
        <f t="shared" si="14"/>
        <v>0.92225330951490803</v>
      </c>
      <c r="X57" s="27">
        <f t="shared" si="14"/>
        <v>0.94350407158083316</v>
      </c>
      <c r="Y57" s="27">
        <f t="shared" si="14"/>
        <v>0.95894629201540538</v>
      </c>
      <c r="Z57" s="27">
        <f t="shared" si="14"/>
        <v>0.97016763886452795</v>
      </c>
      <c r="AA57" s="27">
        <f t="shared" si="14"/>
        <v>0.97832181757489034</v>
      </c>
      <c r="AB57" s="27">
        <f t="shared" si="14"/>
        <v>0.98424718743775363</v>
      </c>
      <c r="AC57" s="27">
        <f t="shared" si="14"/>
        <v>0.98855295620476769</v>
      </c>
      <c r="AD57" s="27">
        <f t="shared" si="14"/>
        <v>0.99168181484213114</v>
      </c>
      <c r="AE57" s="27">
        <f t="shared" si="14"/>
        <v>0.99395545211861536</v>
      </c>
      <c r="AF57" s="27">
        <f t="shared" si="14"/>
        <v>0.99560762853952711</v>
      </c>
    </row>
    <row r="58" spans="1:32">
      <c r="B58" s="6" t="s">
        <v>4</v>
      </c>
      <c r="C58" s="12">
        <v>0.11857162905992115</v>
      </c>
      <c r="D58" s="12">
        <v>0.14226716688837759</v>
      </c>
      <c r="E58" s="12">
        <v>8.7304809236302558E-2</v>
      </c>
      <c r="F58" s="12">
        <v>1.2012354904106296E-2</v>
      </c>
      <c r="G58" s="12">
        <v>0.10252950342735719</v>
      </c>
      <c r="I58" s="6">
        <f>F58*I59+G58*I60</f>
        <v>0.10636216922644598</v>
      </c>
      <c r="O58" s="23" t="s">
        <v>6</v>
      </c>
      <c r="P58" s="25">
        <f t="shared" si="13"/>
        <v>1</v>
      </c>
      <c r="Q58" s="25">
        <f t="shared" si="13"/>
        <v>1</v>
      </c>
      <c r="R58" s="25">
        <f t="shared" si="13"/>
        <v>1</v>
      </c>
      <c r="S58" s="25">
        <f t="shared" si="13"/>
        <v>1</v>
      </c>
      <c r="T58" s="25">
        <f t="shared" si="13"/>
        <v>1</v>
      </c>
      <c r="U58" s="27">
        <f t="shared" si="14"/>
        <v>1</v>
      </c>
      <c r="V58" s="27">
        <f t="shared" si="14"/>
        <v>1</v>
      </c>
      <c r="W58" s="27">
        <f t="shared" si="14"/>
        <v>1</v>
      </c>
      <c r="X58" s="27">
        <f t="shared" si="14"/>
        <v>1</v>
      </c>
      <c r="Y58" s="27">
        <f t="shared" si="14"/>
        <v>1</v>
      </c>
      <c r="Z58" s="27">
        <f t="shared" si="14"/>
        <v>1</v>
      </c>
      <c r="AA58" s="27">
        <f t="shared" si="14"/>
        <v>1</v>
      </c>
      <c r="AB58" s="27">
        <f t="shared" si="14"/>
        <v>1</v>
      </c>
      <c r="AC58" s="27">
        <f t="shared" si="14"/>
        <v>1</v>
      </c>
      <c r="AD58" s="27">
        <f t="shared" si="14"/>
        <v>1</v>
      </c>
      <c r="AE58" s="27">
        <f t="shared" si="14"/>
        <v>1</v>
      </c>
      <c r="AF58" s="27">
        <f t="shared" si="14"/>
        <v>1</v>
      </c>
    </row>
    <row r="59" spans="1:32">
      <c r="B59" s="6" t="s">
        <v>5</v>
      </c>
      <c r="C59" s="12">
        <v>8.0566513130856318E-2</v>
      </c>
      <c r="D59" s="12">
        <v>0.14226001762465931</v>
      </c>
      <c r="E59" s="12">
        <v>7.4034017649096853E-2</v>
      </c>
      <c r="F59" s="12">
        <v>2.1080524109244672E-2</v>
      </c>
      <c r="G59" s="12">
        <v>0.31906031995263739</v>
      </c>
      <c r="I59" s="6">
        <f>I60*G59</f>
        <v>0.31906031995263739</v>
      </c>
    </row>
    <row r="60" spans="1:32">
      <c r="B60" s="6" t="s">
        <v>6</v>
      </c>
      <c r="C60" s="12">
        <v>2.8240184780639069E-2</v>
      </c>
      <c r="D60" s="12">
        <v>1.0511882162687152E-2</v>
      </c>
      <c r="E60" s="12">
        <v>4.1715586444450135E-2</v>
      </c>
      <c r="F60" s="12">
        <v>7.5719856814356968E-4</v>
      </c>
      <c r="G60" s="12">
        <v>1.0025210113250316</v>
      </c>
      <c r="I60" s="7">
        <v>1</v>
      </c>
    </row>
    <row r="62" spans="1:32">
      <c r="A62" t="s">
        <v>17</v>
      </c>
    </row>
    <row r="63" spans="1:32">
      <c r="B63" s="6" t="s">
        <v>1</v>
      </c>
      <c r="C63" s="6" t="s">
        <v>2</v>
      </c>
      <c r="D63" s="6" t="s">
        <v>3</v>
      </c>
      <c r="E63" s="6" t="s">
        <v>4</v>
      </c>
      <c r="F63" s="6" t="s">
        <v>5</v>
      </c>
      <c r="G63" s="6" t="s">
        <v>6</v>
      </c>
      <c r="I63" s="3" t="s">
        <v>18</v>
      </c>
    </row>
    <row r="64" spans="1:32">
      <c r="B64" s="6" t="s">
        <v>2</v>
      </c>
      <c r="C64" s="12">
        <f t="array" ref="C64:G68">MMULT(C47:G51,C56:G60)</f>
        <v>0.21069516124538518</v>
      </c>
      <c r="D64" s="12">
        <v>0.11832022766062694</v>
      </c>
      <c r="E64" s="12">
        <v>4.5365548000108599E-2</v>
      </c>
      <c r="F64" s="12">
        <v>5.4212078177238443E-3</v>
      </c>
      <c r="G64" s="12">
        <v>2.4673461681079954E-2</v>
      </c>
      <c r="I64" s="6">
        <f>D64*I65+E64*I66+F64*I67+G64*I68</f>
        <v>3.9937913359028153E-2</v>
      </c>
    </row>
    <row r="65" spans="1:9">
      <c r="B65" s="6" t="s">
        <v>3</v>
      </c>
      <c r="C65" s="12">
        <v>0.15429585799501139</v>
      </c>
      <c r="D65" s="12">
        <v>0.10687167683990434</v>
      </c>
      <c r="E65" s="12">
        <v>4.7881102662673071E-2</v>
      </c>
      <c r="F65" s="12">
        <v>6.4569354239860056E-3</v>
      </c>
      <c r="G65" s="12">
        <v>6.0509317152469683E-2</v>
      </c>
      <c r="I65" s="6">
        <f>E65*I66+F65*I67+G65*I68</f>
        <v>6.8332388105894842E-2</v>
      </c>
    </row>
    <row r="66" spans="1:9">
      <c r="B66" s="6" t="s">
        <v>4</v>
      </c>
      <c r="C66" s="12">
        <v>0.10493889713887533</v>
      </c>
      <c r="D66" s="12">
        <v>8.7457090589293726E-2</v>
      </c>
      <c r="E66" s="12">
        <v>4.6225751989213471E-2</v>
      </c>
      <c r="F66" s="12">
        <v>6.2348726804885256E-3</v>
      </c>
      <c r="G66" s="12">
        <v>0.11624390878313526</v>
      </c>
      <c r="I66" s="6">
        <f>F66*I67+G66*I68</f>
        <v>0.1183271482401501</v>
      </c>
    </row>
    <row r="67" spans="1:9">
      <c r="B67" s="6" t="s">
        <v>5</v>
      </c>
      <c r="C67" s="12">
        <v>8.7457784366110708E-2</v>
      </c>
      <c r="D67" s="12">
        <v>8.0345527536055616E-2</v>
      </c>
      <c r="E67" s="12">
        <v>4.957072455831716E-2</v>
      </c>
      <c r="F67" s="12">
        <v>6.9301531230446436E-3</v>
      </c>
      <c r="G67" s="12">
        <v>0.33412702452355619</v>
      </c>
      <c r="I67" s="6">
        <f>I68*G67</f>
        <v>0.33412702452355619</v>
      </c>
    </row>
    <row r="68" spans="1:9">
      <c r="B68" s="6" t="s">
        <v>6</v>
      </c>
      <c r="C68" s="12">
        <v>3.7550519606161445E-2</v>
      </c>
      <c r="D68" s="12">
        <v>1.7872197518478815E-2</v>
      </c>
      <c r="E68" s="12">
        <v>4.5516126293646375E-2</v>
      </c>
      <c r="F68" s="12">
        <v>1.2501428614880691E-3</v>
      </c>
      <c r="G68" s="12">
        <v>1.0061730079406022</v>
      </c>
      <c r="I68" s="7">
        <v>1</v>
      </c>
    </row>
    <row r="71" spans="1:9">
      <c r="A71" t="s">
        <v>19</v>
      </c>
    </row>
    <row r="72" spans="1:9"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6</v>
      </c>
      <c r="I72" s="3" t="s">
        <v>20</v>
      </c>
    </row>
    <row r="73" spans="1:9">
      <c r="B73" s="6" t="s">
        <v>2</v>
      </c>
      <c r="C73" s="12">
        <f t="array" ref="C73:G77">MMULT(C64:G68,C47:G51)</f>
        <v>0.14284654407220873</v>
      </c>
      <c r="D73" s="12">
        <v>8.5075779791232944E-2</v>
      </c>
      <c r="E73" s="12">
        <v>3.4575866168622238E-2</v>
      </c>
      <c r="F73" s="12">
        <v>4.2782056075388103E-3</v>
      </c>
      <c r="G73" s="12">
        <v>3.3260844728534376E-2</v>
      </c>
      <c r="I73" s="6">
        <f>D73*I74+E73*I75+F73*I76+G73*I77</f>
        <v>4.5395290207009879E-2</v>
      </c>
    </row>
    <row r="74" spans="1:9">
      <c r="B74" s="6" t="s">
        <v>3</v>
      </c>
      <c r="C74" s="12">
        <v>0.1113257255493367</v>
      </c>
      <c r="D74" s="12">
        <v>7.2486506160432548E-2</v>
      </c>
      <c r="E74" s="12">
        <v>3.2681815888265547E-2</v>
      </c>
      <c r="F74" s="12">
        <v>4.1262984164254883E-3</v>
      </c>
      <c r="G74" s="12">
        <v>6.9060413166895707E-2</v>
      </c>
      <c r="I74" s="6">
        <f>E74*I75+F74*I76+G74*I77</f>
        <v>7.4562377465797816E-2</v>
      </c>
    </row>
    <row r="75" spans="1:9">
      <c r="B75" s="6" t="s">
        <v>4</v>
      </c>
      <c r="C75" s="12">
        <v>8.160482998199213E-2</v>
      </c>
      <c r="D75" s="12">
        <v>5.7415653263936918E-2</v>
      </c>
      <c r="E75" s="12">
        <v>2.9755577080077825E-2</v>
      </c>
      <c r="F75" s="12">
        <v>3.599249149550671E-3</v>
      </c>
      <c r="G75" s="12">
        <v>0.12393714221286303</v>
      </c>
      <c r="I75" s="6">
        <f>F75*I76+G75*I77</f>
        <v>0.12516812775684413</v>
      </c>
    </row>
    <row r="76" spans="1:9">
      <c r="B76" s="6" t="s">
        <v>5</v>
      </c>
      <c r="C76" s="12">
        <v>7.4657516429449108E-2</v>
      </c>
      <c r="D76" s="12">
        <v>5.3122636637532715E-2</v>
      </c>
      <c r="E76" s="12">
        <v>3.6270163169938079E-2</v>
      </c>
      <c r="F76" s="12">
        <v>3.5838733940285221E-3</v>
      </c>
      <c r="G76" s="12">
        <v>0.34201176212954454</v>
      </c>
      <c r="I76" s="6">
        <f>I77*G76</f>
        <v>0.34201176212954454</v>
      </c>
    </row>
    <row r="77" spans="1:9">
      <c r="B77" s="6" t="s">
        <v>6</v>
      </c>
      <c r="C77" s="12">
        <v>4.4560068864880377E-2</v>
      </c>
      <c r="D77" s="12">
        <v>2.2759437665799059E-2</v>
      </c>
      <c r="E77" s="12">
        <v>4.7813077159955308E-2</v>
      </c>
      <c r="F77" s="12">
        <v>1.5483254144664177E-3</v>
      </c>
      <c r="G77" s="12">
        <v>1.0104590292613913</v>
      </c>
      <c r="I77" s="7">
        <v>1</v>
      </c>
    </row>
    <row r="80" spans="1:9">
      <c r="A80" t="s">
        <v>21</v>
      </c>
    </row>
    <row r="81" spans="2:9">
      <c r="B81" s="6" t="s">
        <v>1</v>
      </c>
      <c r="C81" s="6" t="s">
        <v>2</v>
      </c>
      <c r="D81" s="6" t="s">
        <v>3</v>
      </c>
      <c r="E81" s="6" t="s">
        <v>4</v>
      </c>
      <c r="F81" s="6" t="s">
        <v>5</v>
      </c>
      <c r="G81" s="6" t="s">
        <v>6</v>
      </c>
      <c r="I81" s="3" t="s">
        <v>22</v>
      </c>
    </row>
    <row r="82" spans="2:9">
      <c r="B82" s="6" t="s">
        <v>2</v>
      </c>
      <c r="C82" s="12">
        <f t="array" ref="C82:G86">MMULT(C73:G77,C47:G51)</f>
        <v>9.8590791900390551E-2</v>
      </c>
      <c r="D82" s="12">
        <v>6.0194676803662354E-2</v>
      </c>
      <c r="E82" s="12">
        <v>2.5490070493547644E-2</v>
      </c>
      <c r="F82" s="12">
        <v>3.1462157790368745E-3</v>
      </c>
      <c r="G82" s="12">
        <v>3.9649742545811627E-2</v>
      </c>
      <c r="I82" s="6">
        <f>D82*I83+E82*I84+F82*I85+G82*I86</f>
        <v>4.8792972180587285E-2</v>
      </c>
    </row>
    <row r="83" spans="2:9">
      <c r="B83" s="6" t="s">
        <v>3</v>
      </c>
      <c r="C83" s="12">
        <v>7.949789595072812E-2</v>
      </c>
      <c r="D83" s="12">
        <v>5.0319396609789964E-2</v>
      </c>
      <c r="E83" s="12">
        <v>2.3412645852624606E-2</v>
      </c>
      <c r="F83" s="12">
        <v>2.786631020439832E-3</v>
      </c>
      <c r="G83" s="12">
        <v>7.4832300040872532E-2</v>
      </c>
      <c r="I83" s="6">
        <f>E83*I84+F83*I85+G83*I86</f>
        <v>7.8835793523201622E-2</v>
      </c>
    </row>
    <row r="84" spans="2:9">
      <c r="B84" s="6" t="s">
        <v>4</v>
      </c>
      <c r="C84" s="12">
        <v>6.0995983553238764E-2</v>
      </c>
      <c r="D84" s="12">
        <v>3.9666743967791053E-2</v>
      </c>
      <c r="E84" s="12">
        <v>2.1488913175174536E-2</v>
      </c>
      <c r="F84" s="12">
        <v>2.3171697076097156E-3</v>
      </c>
      <c r="G84" s="12">
        <v>0.12885878521668936</v>
      </c>
      <c r="I84" s="6">
        <f>F84*I85+G84*I86</f>
        <v>0.12966348118316506</v>
      </c>
    </row>
    <row r="85" spans="2:9">
      <c r="B85" s="6" t="s">
        <v>5</v>
      </c>
      <c r="C85" s="12">
        <v>6.0518690847523288E-2</v>
      </c>
      <c r="D85" s="12">
        <v>3.8607049483310313E-2</v>
      </c>
      <c r="E85" s="12">
        <v>2.9456155338351237E-2</v>
      </c>
      <c r="F85" s="12">
        <v>2.3618864734804334E-3</v>
      </c>
      <c r="G85" s="12">
        <v>0.34727536953078458</v>
      </c>
      <c r="I85" s="6">
        <f>I86*G85</f>
        <v>0.34727536953078458</v>
      </c>
    </row>
    <row r="86" spans="2:9">
      <c r="B86" s="6" t="s">
        <v>6</v>
      </c>
      <c r="C86" s="12">
        <v>4.9661005598816935E-2</v>
      </c>
      <c r="D86" s="12">
        <v>2.6091222437784174E-2</v>
      </c>
      <c r="E86" s="12">
        <v>4.9381194165434933E-2</v>
      </c>
      <c r="F86" s="12">
        <v>1.7396038129104206E-3</v>
      </c>
      <c r="G86" s="12">
        <v>1.0151446147472956</v>
      </c>
      <c r="I86" s="7">
        <v>1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90"/>
  <sheetViews>
    <sheetView topLeftCell="A2" workbookViewId="0">
      <selection activeCell="B2" sqref="B2:G36"/>
    </sheetView>
  </sheetViews>
  <sheetFormatPr defaultColWidth="9" defaultRowHeight="15"/>
  <cols>
    <col min="1" max="1" width="9.85546875" customWidth="1"/>
    <col min="2" max="2" width="13.42578125" customWidth="1"/>
    <col min="3" max="7" width="17" customWidth="1"/>
    <col min="9" max="9" width="10.42578125" customWidth="1"/>
    <col min="11" max="11" width="10.42578125" customWidth="1"/>
  </cols>
  <sheetData>
    <row r="2" spans="1:7">
      <c r="A2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>
      <c r="B3" s="8" t="s">
        <v>2</v>
      </c>
      <c r="C3" s="8">
        <v>0.46314514908430499</v>
      </c>
      <c r="D3" s="8">
        <v>9.9439987891630097E-2</v>
      </c>
      <c r="E3" s="8">
        <v>3.1330407143938199E-2</v>
      </c>
      <c r="F3" s="8">
        <v>8.6272135613742994E-3</v>
      </c>
      <c r="G3" s="8">
        <v>5.2974118359315897E-3</v>
      </c>
    </row>
    <row r="4" spans="1:7">
      <c r="B4" s="8" t="s">
        <v>3</v>
      </c>
      <c r="C4" s="8">
        <v>0.170916983179598</v>
      </c>
      <c r="D4" s="8">
        <v>0.178513293543136</v>
      </c>
      <c r="E4" s="8">
        <v>9.2240911557243593E-2</v>
      </c>
      <c r="F4" s="8">
        <v>2.1703743895822001E-2</v>
      </c>
      <c r="G4" s="8">
        <v>2.2788931090613099E-2</v>
      </c>
    </row>
    <row r="5" spans="1:7">
      <c r="B5" s="8" t="s">
        <v>4</v>
      </c>
      <c r="C5" s="8">
        <v>8.3333333333333301E-2</v>
      </c>
      <c r="D5" s="8">
        <v>0.119047619047619</v>
      </c>
      <c r="E5" s="8">
        <v>0.172619047619048</v>
      </c>
      <c r="F5" s="8">
        <v>4.1666666666666699E-2</v>
      </c>
      <c r="G5" s="8">
        <v>4.1666666666666699E-2</v>
      </c>
    </row>
    <row r="6" spans="1:7">
      <c r="B6" s="8" t="s">
        <v>5</v>
      </c>
      <c r="C6" s="8">
        <v>2.01005025125628E-2</v>
      </c>
      <c r="D6" s="8">
        <v>5.52763819095477E-2</v>
      </c>
      <c r="E6" s="8">
        <v>4.5226130653266298E-2</v>
      </c>
      <c r="F6" s="8">
        <v>3.5175879396984903E-2</v>
      </c>
      <c r="G6" s="8">
        <v>7.5376884422110504E-2</v>
      </c>
    </row>
    <row r="7" spans="1:7">
      <c r="B7" s="8" t="s">
        <v>6</v>
      </c>
      <c r="C7" s="8">
        <v>7.6502732240437202E-2</v>
      </c>
      <c r="D7" s="8">
        <v>3.8251366120218601E-2</v>
      </c>
      <c r="E7" s="8">
        <v>4.3715846994535498E-2</v>
      </c>
      <c r="F7" s="8">
        <v>4.3715846994535498E-2</v>
      </c>
      <c r="G7" s="8">
        <v>0.18032786885245899</v>
      </c>
    </row>
    <row r="10" spans="1:7">
      <c r="A10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</row>
    <row r="11" spans="1:7">
      <c r="B11" s="8" t="s">
        <v>2</v>
      </c>
      <c r="C11" s="8">
        <v>0.42444474724076803</v>
      </c>
      <c r="D11" s="8">
        <v>8.3526365989916904E-2</v>
      </c>
      <c r="E11" s="8">
        <v>3.2702002997683603E-2</v>
      </c>
      <c r="F11" s="8">
        <v>9.4018258618340407E-3</v>
      </c>
      <c r="G11" s="8">
        <v>6.9491756370077696E-3</v>
      </c>
    </row>
    <row r="12" spans="1:7">
      <c r="B12" s="8" t="s">
        <v>3</v>
      </c>
      <c r="C12" s="8">
        <v>0.16175877369907199</v>
      </c>
      <c r="D12" s="8">
        <v>0.15933844292053201</v>
      </c>
      <c r="E12" s="8">
        <v>9.0762404195239996E-2</v>
      </c>
      <c r="F12" s="8">
        <v>3.2674465510286403E-2</v>
      </c>
      <c r="G12" s="8">
        <v>2.54134731746672E-2</v>
      </c>
    </row>
    <row r="13" spans="1:7">
      <c r="B13" s="8" t="s">
        <v>4</v>
      </c>
      <c r="C13" s="8">
        <v>9.5135135135135093E-2</v>
      </c>
      <c r="D13" s="8">
        <v>0.11675675675675699</v>
      </c>
      <c r="E13" s="8">
        <v>0.124324324324324</v>
      </c>
      <c r="F13" s="8">
        <v>4.4324324324324302E-2</v>
      </c>
      <c r="G13" s="8">
        <v>4.7567567567567602E-2</v>
      </c>
    </row>
    <row r="14" spans="1:7">
      <c r="B14" s="8" t="s">
        <v>5</v>
      </c>
      <c r="C14" s="8">
        <v>5.3956834532374098E-2</v>
      </c>
      <c r="D14" s="8">
        <v>7.1942446043165506E-2</v>
      </c>
      <c r="E14" s="8">
        <v>6.83453237410072E-2</v>
      </c>
      <c r="F14" s="8">
        <v>4.6762589928057603E-2</v>
      </c>
      <c r="G14" s="8">
        <v>5.3956834532374098E-2</v>
      </c>
    </row>
    <row r="15" spans="1:7">
      <c r="B15" s="8" t="s">
        <v>6</v>
      </c>
      <c r="C15" s="8">
        <v>3.3018867924528301E-2</v>
      </c>
      <c r="D15" s="8">
        <v>3.77358490566038E-2</v>
      </c>
      <c r="E15" s="8">
        <v>2.3584905660377398E-2</v>
      </c>
      <c r="F15" s="8">
        <v>1.41509433962264E-2</v>
      </c>
      <c r="G15" s="8">
        <v>1</v>
      </c>
    </row>
    <row r="17" spans="1:7">
      <c r="A17" t="s">
        <v>8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</row>
    <row r="18" spans="1:7">
      <c r="B18" s="8" t="s">
        <v>2</v>
      </c>
      <c r="C18" s="8">
        <v>0.42689633703434698</v>
      </c>
      <c r="D18" s="8">
        <v>6.9938777627892496E-2</v>
      </c>
      <c r="E18" s="8">
        <v>2.31399813219882E-2</v>
      </c>
      <c r="F18" s="8">
        <v>7.3674379993774004E-3</v>
      </c>
      <c r="G18" s="8">
        <v>7.2636712669918004E-3</v>
      </c>
    </row>
    <row r="19" spans="1:7">
      <c r="B19" s="8" t="s">
        <v>3</v>
      </c>
      <c r="C19" s="8">
        <v>0.16666666666666699</v>
      </c>
      <c r="D19" s="8">
        <v>0.15304659498207901</v>
      </c>
      <c r="E19" s="8">
        <v>8.3154121863799293E-2</v>
      </c>
      <c r="F19" s="8">
        <v>2.1146953405017901E-2</v>
      </c>
      <c r="G19" s="8">
        <v>2.4372759856630798E-2</v>
      </c>
    </row>
    <row r="20" spans="1:7">
      <c r="B20" s="8" t="s">
        <v>4</v>
      </c>
      <c r="C20" s="8">
        <v>8.3636363636363606E-2</v>
      </c>
      <c r="D20" s="8">
        <v>9.6363636363636401E-2</v>
      </c>
      <c r="E20" s="8">
        <v>0.149090909090909</v>
      </c>
      <c r="F20" s="8">
        <v>3.7272727272727298E-2</v>
      </c>
      <c r="G20" s="8">
        <v>5.4545454545454501E-2</v>
      </c>
    </row>
    <row r="21" spans="1:7">
      <c r="B21" s="8" t="s">
        <v>5</v>
      </c>
      <c r="C21" s="8">
        <v>6.6014669926650393E-2</v>
      </c>
      <c r="D21" s="8">
        <v>5.6234718826405898E-2</v>
      </c>
      <c r="E21" s="8">
        <v>4.1564792176039103E-2</v>
      </c>
      <c r="F21" s="8">
        <v>5.37897310513447E-2</v>
      </c>
      <c r="G21" s="8">
        <v>5.37897310513447E-2</v>
      </c>
    </row>
    <row r="22" spans="1:7">
      <c r="B22" s="8" t="s">
        <v>6</v>
      </c>
      <c r="C22" s="8">
        <v>3.6619718309859203E-2</v>
      </c>
      <c r="D22" s="8">
        <v>3.3802816901408399E-2</v>
      </c>
      <c r="E22" s="8">
        <v>2.5352112676056301E-2</v>
      </c>
      <c r="F22" s="8">
        <v>3.0985915492957702E-2</v>
      </c>
      <c r="G22" s="8">
        <v>1</v>
      </c>
    </row>
    <row r="24" spans="1:7">
      <c r="A24" t="s">
        <v>9</v>
      </c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9" t="s">
        <v>6</v>
      </c>
    </row>
    <row r="25" spans="1:7">
      <c r="B25" s="9" t="s">
        <v>2</v>
      </c>
      <c r="C25" s="9">
        <v>0.481077336104616</v>
      </c>
      <c r="D25" s="9">
        <v>7.1966744608989303E-2</v>
      </c>
      <c r="E25" s="9">
        <v>2.2776478739066401E-2</v>
      </c>
      <c r="F25" s="9">
        <v>6.4085909760110797E-3</v>
      </c>
      <c r="G25" s="9">
        <v>3.8105135533038899E-3</v>
      </c>
    </row>
    <row r="26" spans="1:7">
      <c r="B26" s="9" t="s">
        <v>3</v>
      </c>
      <c r="C26" s="9">
        <v>0.19400413507925601</v>
      </c>
      <c r="D26" s="9">
        <v>0.198139214334941</v>
      </c>
      <c r="E26" s="9">
        <v>6.3749138525155097E-2</v>
      </c>
      <c r="F26" s="9">
        <v>1.92970365265334E-2</v>
      </c>
      <c r="G26" s="9">
        <v>1.65403170227429E-2</v>
      </c>
    </row>
    <row r="27" spans="1:7">
      <c r="B27" s="9" t="s">
        <v>4</v>
      </c>
      <c r="C27" s="9">
        <v>9.6774193548387094E-2</v>
      </c>
      <c r="D27" s="9">
        <v>0.17741935483870999</v>
      </c>
      <c r="E27" s="9">
        <v>0.13837011884550099</v>
      </c>
      <c r="F27" s="9">
        <v>2.9711375212224101E-2</v>
      </c>
      <c r="G27" s="9">
        <v>3.1409168081494097E-2</v>
      </c>
    </row>
    <row r="28" spans="1:7">
      <c r="B28" s="9" t="s">
        <v>5</v>
      </c>
      <c r="C28" s="9">
        <v>5.8956916099773202E-2</v>
      </c>
      <c r="D28" s="9">
        <v>5.66893424036281E-2</v>
      </c>
      <c r="E28" s="9">
        <v>4.9886621315192697E-2</v>
      </c>
      <c r="F28" s="9">
        <v>3.1746031746031703E-2</v>
      </c>
      <c r="G28" s="9">
        <v>6.8027210884353706E-2</v>
      </c>
    </row>
    <row r="29" spans="1:7">
      <c r="B29" s="9" t="s">
        <v>6</v>
      </c>
      <c r="C29" s="9">
        <v>5.7208237986269998E-2</v>
      </c>
      <c r="D29" s="9">
        <v>5.2631578947368397E-2</v>
      </c>
      <c r="E29" s="9">
        <v>3.6613272311212801E-2</v>
      </c>
      <c r="F29" s="9">
        <v>3.8901601830663601E-2</v>
      </c>
      <c r="G29" s="9">
        <v>1</v>
      </c>
    </row>
    <row r="31" spans="1:7">
      <c r="A31" t="s">
        <v>10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</row>
    <row r="32" spans="1:7">
      <c r="B32" s="8" t="s">
        <v>2</v>
      </c>
      <c r="C32" s="8">
        <v>0.54207826020369099</v>
      </c>
      <c r="D32" s="8">
        <v>9.2426678918753294E-2</v>
      </c>
      <c r="E32" s="8">
        <v>1.8914158817673599E-2</v>
      </c>
      <c r="F32" s="8">
        <v>5.1305612987211898E-3</v>
      </c>
      <c r="G32" s="8">
        <v>4.5179569645455199E-3</v>
      </c>
    </row>
    <row r="33" spans="1:7">
      <c r="B33" s="8" t="s">
        <v>3</v>
      </c>
      <c r="C33" s="8">
        <v>0.21908893709327501</v>
      </c>
      <c r="D33" s="8">
        <v>0.244499535171986</v>
      </c>
      <c r="E33" s="8">
        <v>7.7781220948249102E-2</v>
      </c>
      <c r="F33" s="8">
        <v>1.9522776572668099E-2</v>
      </c>
      <c r="G33" s="8">
        <v>1.9212891230244802E-2</v>
      </c>
    </row>
    <row r="34" spans="1:7">
      <c r="B34" s="8" t="s">
        <v>4</v>
      </c>
      <c r="C34" s="8">
        <v>8.6190009794319303E-2</v>
      </c>
      <c r="D34" s="8">
        <v>0.17531831537708101</v>
      </c>
      <c r="E34" s="8">
        <v>0.138099902056807</v>
      </c>
      <c r="F34" s="8">
        <v>3.9177277179235998E-2</v>
      </c>
      <c r="G34" s="8">
        <v>4.3095004897159603E-2</v>
      </c>
    </row>
    <row r="35" spans="1:7">
      <c r="B35" s="8" t="s">
        <v>5</v>
      </c>
      <c r="C35" s="8">
        <v>6.2130177514792898E-2</v>
      </c>
      <c r="D35" s="8">
        <v>7.3964497041420094E-2</v>
      </c>
      <c r="E35" s="8">
        <v>5.9171597633136098E-2</v>
      </c>
      <c r="F35" s="8">
        <v>6.8047337278106496E-2</v>
      </c>
      <c r="G35" s="8">
        <v>7.1005917159763302E-2</v>
      </c>
    </row>
    <row r="36" spans="1:7">
      <c r="B36" s="8" t="s">
        <v>6</v>
      </c>
      <c r="C36" s="8">
        <v>2.04081632653061E-2</v>
      </c>
      <c r="D36" s="8">
        <v>5.7823129251700703E-2</v>
      </c>
      <c r="E36" s="8">
        <v>3.7414965986394599E-2</v>
      </c>
      <c r="F36" s="8">
        <v>2.3809523809523801E-2</v>
      </c>
      <c r="G36" s="8">
        <v>1</v>
      </c>
    </row>
    <row r="38" spans="1:7">
      <c r="A38" t="s">
        <v>11</v>
      </c>
      <c r="B38" s="8" t="str">
        <f>'20162017'!AB4</f>
        <v>Row Labels</v>
      </c>
      <c r="C38" s="8" t="str">
        <f>'20162017'!AC4</f>
        <v>0 days</v>
      </c>
      <c r="D38" s="8" t="str">
        <f>'20162017'!AD4</f>
        <v>0-30 days</v>
      </c>
      <c r="E38" s="8" t="str">
        <f>'20162017'!AE4</f>
        <v>31-60 days</v>
      </c>
      <c r="F38" s="8" t="str">
        <f>'20162017'!AF4</f>
        <v>61-90 days-</v>
      </c>
      <c r="G38" s="8" t="str">
        <f>'20162017'!AG4</f>
        <v>above 90 days</v>
      </c>
    </row>
    <row r="39" spans="1:7">
      <c r="B39" s="8" t="str">
        <f>'20162017'!AB5</f>
        <v>0 days</v>
      </c>
      <c r="C39" s="10">
        <f>'20162017'!AC5</f>
        <v>0.54622391627366096</v>
      </c>
      <c r="D39" s="10">
        <f>'20162017'!AD5</f>
        <v>9.1091155759415995E-2</v>
      </c>
      <c r="E39" s="10">
        <f>'20162017'!AE5</f>
        <v>1.29853349699593E-2</v>
      </c>
      <c r="F39" s="10">
        <f>'20162017'!AF5</f>
        <v>2.2611279798436601E-3</v>
      </c>
      <c r="G39" s="10">
        <f>'20162017'!AG5</f>
        <v>1.3566767879061999E-3</v>
      </c>
    </row>
    <row r="40" spans="1:7">
      <c r="B40" s="8" t="str">
        <f>'20162017'!AB6</f>
        <v>0-30 days</v>
      </c>
      <c r="C40" s="10">
        <f>'20162017'!AC6</f>
        <v>0.22970059880239499</v>
      </c>
      <c r="D40" s="10">
        <f>'20162017'!AD6</f>
        <v>0.285748502994012</v>
      </c>
      <c r="E40" s="10">
        <f>'20162017'!AE6</f>
        <v>5.1976047904191601E-2</v>
      </c>
      <c r="F40" s="10">
        <f>'20162017'!AF6</f>
        <v>1.05389221556886E-2</v>
      </c>
      <c r="G40" s="10">
        <f>'20162017'!AG6</f>
        <v>9.8203592814371295E-3</v>
      </c>
    </row>
    <row r="41" spans="1:7">
      <c r="B41" s="8" t="str">
        <f>'20162017'!AB7</f>
        <v>31-60 days</v>
      </c>
      <c r="C41" s="10">
        <f>'20162017'!AC7</f>
        <v>0.123436196830692</v>
      </c>
      <c r="D41" s="10">
        <f>'20162017'!AD7</f>
        <v>0.21934945788156801</v>
      </c>
      <c r="E41" s="10">
        <f>'20162017'!AE7</f>
        <v>0.100917431192661</v>
      </c>
      <c r="F41" s="10">
        <f>'20162017'!AF7</f>
        <v>2.0016680567139299E-2</v>
      </c>
      <c r="G41" s="10">
        <f>'20162017'!AG7</f>
        <v>2.3352793994995801E-2</v>
      </c>
    </row>
    <row r="42" spans="1:7">
      <c r="B42" s="8" t="str">
        <f>'20162017'!AB8</f>
        <v>61-90 days-</v>
      </c>
      <c r="C42" s="10">
        <f>'20162017'!AC8</f>
        <v>5.8047493403693903E-2</v>
      </c>
      <c r="D42" s="10">
        <f>'20162017'!AD8</f>
        <v>0.108179419525066</v>
      </c>
      <c r="E42" s="10">
        <f>'20162017'!AE8</f>
        <v>3.1662269129287601E-2</v>
      </c>
      <c r="F42" s="10">
        <f>'20162017'!AF8</f>
        <v>1.8469656992084402E-2</v>
      </c>
      <c r="G42" s="10">
        <f>'20162017'!AG8</f>
        <v>1.31926121372032E-2</v>
      </c>
    </row>
    <row r="43" spans="1:7">
      <c r="B43" s="8" t="str">
        <f>'20162017'!AB9</f>
        <v>above 90 days</v>
      </c>
      <c r="C43" s="10">
        <f>'20162017'!AC9</f>
        <v>4.7752808988764002E-2</v>
      </c>
      <c r="D43" s="10">
        <f>'20162017'!AD9</f>
        <v>4.7752808988764002E-2</v>
      </c>
      <c r="E43" s="10">
        <f>'20162017'!AE9</f>
        <v>2.5280898876404501E-2</v>
      </c>
      <c r="F43" s="10">
        <f>'20162017'!AF9</f>
        <v>2.8089887640449398E-3</v>
      </c>
      <c r="G43" s="10">
        <v>1</v>
      </c>
    </row>
    <row r="49" spans="1:32">
      <c r="A49" t="s">
        <v>12</v>
      </c>
    </row>
    <row r="50" spans="1:32">
      <c r="A50" t="s">
        <v>13</v>
      </c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I50" s="13" t="s">
        <v>14</v>
      </c>
      <c r="J50" s="14" t="str">
        <f>I59</f>
        <v>Two year</v>
      </c>
      <c r="K50" s="14" t="str">
        <f>I67</f>
        <v>Three year</v>
      </c>
      <c r="L50" s="14" t="str">
        <f>I76</f>
        <v>Four Year</v>
      </c>
      <c r="M50" s="15" t="str">
        <f>I85</f>
        <v>Five year</v>
      </c>
      <c r="P50" s="3" t="s">
        <v>14</v>
      </c>
      <c r="Q50" s="6" t="s">
        <v>16</v>
      </c>
      <c r="R50" s="6" t="s">
        <v>18</v>
      </c>
      <c r="S50" s="6" t="s">
        <v>20</v>
      </c>
      <c r="T50" s="6" t="s">
        <v>22</v>
      </c>
    </row>
    <row r="51" spans="1:32">
      <c r="B51" s="6" t="s">
        <v>2</v>
      </c>
      <c r="C51" s="11">
        <f>(C11+C18+C25+C32+C39)/5</f>
        <v>0.4841441193714166</v>
      </c>
      <c r="D51" s="11">
        <f t="shared" ref="D51:G51" si="0">(D11+D18+D25+D32+D39)/5</f>
        <v>8.1789944580993604E-2</v>
      </c>
      <c r="E51" s="11">
        <f t="shared" si="0"/>
        <v>2.2103591369274221E-2</v>
      </c>
      <c r="F51" s="11">
        <f t="shared" si="0"/>
        <v>6.113908823157474E-3</v>
      </c>
      <c r="G51" s="11">
        <f t="shared" si="0"/>
        <v>4.7795988419510362E-3</v>
      </c>
      <c r="I51" s="16">
        <f>D51*I52+E51*I53+F51*I54+G51*I55</f>
        <v>7.9193739401864204E-3</v>
      </c>
      <c r="J51" s="17">
        <f t="shared" ref="J51:J55" si="1">I60</f>
        <v>1.3041451044741375E-2</v>
      </c>
      <c r="K51" s="17">
        <f t="shared" ref="K51:K55" si="2">I68</f>
        <v>1.5506494967712163E-2</v>
      </c>
      <c r="L51" s="17">
        <f t="shared" ref="L51:L55" si="3">I77</f>
        <v>1.6784340341166087E-2</v>
      </c>
      <c r="M51" s="18">
        <f t="shared" ref="M51:M55" si="4">I86</f>
        <v>1.749575449149068E-2</v>
      </c>
      <c r="P51" s="19">
        <f>I51</f>
        <v>7.9193739401864204E-3</v>
      </c>
      <c r="Q51" s="19">
        <f t="shared" ref="Q51:T55" si="5">J51</f>
        <v>1.3041451044741375E-2</v>
      </c>
      <c r="R51" s="19">
        <f t="shared" si="5"/>
        <v>1.5506494967712163E-2</v>
      </c>
      <c r="S51" s="19">
        <f t="shared" si="5"/>
        <v>1.6784340341166087E-2</v>
      </c>
      <c r="T51" s="19">
        <f t="shared" si="5"/>
        <v>1.749575449149068E-2</v>
      </c>
    </row>
    <row r="52" spans="1:32">
      <c r="B52" s="6" t="s">
        <v>3</v>
      </c>
      <c r="C52" s="11">
        <f t="shared" ref="C52:G52" si="6">(C12+C19+C26+C33+C40)/5</f>
        <v>0.19424382226813303</v>
      </c>
      <c r="D52" s="11">
        <f t="shared" si="6"/>
        <v>0.20815445808071004</v>
      </c>
      <c r="E52" s="11">
        <f t="shared" si="6"/>
        <v>7.3484586687327019E-2</v>
      </c>
      <c r="F52" s="11">
        <f t="shared" si="6"/>
        <v>2.0636030834038883E-2</v>
      </c>
      <c r="G52" s="11">
        <f t="shared" si="6"/>
        <v>1.9071960113144566E-2</v>
      </c>
      <c r="I52" s="16">
        <f>E52*I53+F52*I54+G52*I55</f>
        <v>2.3214152628191924E-2</v>
      </c>
      <c r="J52" s="17">
        <f t="shared" si="1"/>
        <v>3.009200429208558E-2</v>
      </c>
      <c r="K52" s="17">
        <f t="shared" si="2"/>
        <v>3.2796974918709094E-2</v>
      </c>
      <c r="L52" s="17">
        <f t="shared" si="3"/>
        <v>3.4202098495403302E-2</v>
      </c>
      <c r="M52" s="18">
        <f t="shared" si="4"/>
        <v>3.5029703382823074E-2</v>
      </c>
      <c r="P52" s="19">
        <f t="shared" ref="P52:P55" si="7">I52</f>
        <v>2.3214152628191924E-2</v>
      </c>
      <c r="Q52" s="19">
        <f t="shared" si="5"/>
        <v>3.009200429208558E-2</v>
      </c>
      <c r="R52" s="19">
        <f t="shared" si="5"/>
        <v>3.2796974918709094E-2</v>
      </c>
      <c r="S52" s="19">
        <f t="shared" si="5"/>
        <v>3.4202098495403302E-2</v>
      </c>
      <c r="T52" s="19">
        <f t="shared" si="5"/>
        <v>3.5029703382823074E-2</v>
      </c>
    </row>
    <row r="53" spans="1:32">
      <c r="B53" s="6" t="s">
        <v>4</v>
      </c>
      <c r="C53" s="11">
        <f t="shared" ref="C53:G53" si="8">(C13+C20+C27+C34+C41)/5</f>
        <v>9.7034379788979414E-2</v>
      </c>
      <c r="D53" s="11">
        <f t="shared" si="8"/>
        <v>0.15704150424355048</v>
      </c>
      <c r="E53" s="11">
        <f t="shared" si="8"/>
        <v>0.1301605371020404</v>
      </c>
      <c r="F53" s="11">
        <f t="shared" si="8"/>
        <v>3.4100476911130197E-2</v>
      </c>
      <c r="G53" s="11">
        <f t="shared" si="8"/>
        <v>3.9993997817334315E-2</v>
      </c>
      <c r="I53" s="16">
        <f>F53*I54+G53*I55</f>
        <v>4.1767033739389114E-2</v>
      </c>
      <c r="J53" s="17">
        <f t="shared" si="1"/>
        <v>5.1048826326917936E-2</v>
      </c>
      <c r="K53" s="17">
        <f t="shared" si="2"/>
        <v>5.4299620750644671E-2</v>
      </c>
      <c r="L53" s="17">
        <f t="shared" si="3"/>
        <v>5.5838313133524282E-2</v>
      </c>
      <c r="M53" s="18">
        <f t="shared" si="4"/>
        <v>5.6737445456858465E-2</v>
      </c>
      <c r="P53" s="19">
        <f t="shared" si="7"/>
        <v>4.1767033739389114E-2</v>
      </c>
      <c r="Q53" s="19">
        <f t="shared" si="5"/>
        <v>5.1048826326917936E-2</v>
      </c>
      <c r="R53" s="19">
        <f t="shared" si="5"/>
        <v>5.4299620750644671E-2</v>
      </c>
      <c r="S53" s="19">
        <f t="shared" si="5"/>
        <v>5.5838313133524282E-2</v>
      </c>
      <c r="T53" s="19">
        <f t="shared" si="5"/>
        <v>5.6737445456858465E-2</v>
      </c>
    </row>
    <row r="54" spans="1:32">
      <c r="B54" s="6" t="s">
        <v>5</v>
      </c>
      <c r="C54" s="11">
        <f t="shared" ref="C54:G54" si="9">(C14+C21+C28+C35+C42)/5</f>
        <v>5.9821218295456904E-2</v>
      </c>
      <c r="D54" s="11">
        <f t="shared" si="9"/>
        <v>7.3402084767937109E-2</v>
      </c>
      <c r="E54" s="11">
        <f t="shared" si="9"/>
        <v>5.0126120798932541E-2</v>
      </c>
      <c r="F54" s="11">
        <f t="shared" si="9"/>
        <v>4.3763069399124978E-2</v>
      </c>
      <c r="G54" s="11">
        <f t="shared" si="9"/>
        <v>5.19944611530078E-2</v>
      </c>
      <c r="I54" s="16">
        <f>I55*G54</f>
        <v>5.19944611530078E-2</v>
      </c>
      <c r="J54" s="17">
        <f t="shared" si="1"/>
        <v>5.7960485389245753E-2</v>
      </c>
      <c r="K54" s="17">
        <f t="shared" si="2"/>
        <v>5.9879183334110395E-2</v>
      </c>
      <c r="L54" s="17">
        <f t="shared" si="3"/>
        <v>6.0860531760459573E-2</v>
      </c>
      <c r="M54" s="18">
        <f t="shared" si="4"/>
        <v>6.1502712768917146E-2</v>
      </c>
      <c r="P54" s="19">
        <f t="shared" si="7"/>
        <v>5.19944611530078E-2</v>
      </c>
      <c r="Q54" s="19">
        <f t="shared" si="5"/>
        <v>5.7960485389245753E-2</v>
      </c>
      <c r="R54" s="19">
        <f t="shared" si="5"/>
        <v>5.9879183334110395E-2</v>
      </c>
      <c r="S54" s="19">
        <f t="shared" si="5"/>
        <v>6.0860531760459573E-2</v>
      </c>
      <c r="T54" s="19">
        <f t="shared" si="5"/>
        <v>6.1502712768917146E-2</v>
      </c>
    </row>
    <row r="55" spans="1:32">
      <c r="B55" s="6" t="s">
        <v>6</v>
      </c>
      <c r="C55" s="11">
        <f t="shared" ref="C55:G55" si="10">(C15+C22+C29+C36+C43)/5</f>
        <v>3.9001559294945518E-2</v>
      </c>
      <c r="D55" s="11">
        <f t="shared" si="10"/>
        <v>4.5949236629169055E-2</v>
      </c>
      <c r="E55" s="11">
        <f t="shared" si="10"/>
        <v>2.964923110208912E-2</v>
      </c>
      <c r="F55" s="11">
        <f t="shared" si="10"/>
        <v>2.2131394658683287E-2</v>
      </c>
      <c r="G55" s="11">
        <f t="shared" si="10"/>
        <v>1</v>
      </c>
      <c r="I55" s="20">
        <v>1</v>
      </c>
      <c r="J55" s="21">
        <f t="shared" si="1"/>
        <v>1</v>
      </c>
      <c r="K55" s="21">
        <f t="shared" si="2"/>
        <v>1</v>
      </c>
      <c r="L55" s="21">
        <f t="shared" si="3"/>
        <v>1</v>
      </c>
      <c r="M55" s="22">
        <f t="shared" si="4"/>
        <v>1</v>
      </c>
      <c r="P55" s="19">
        <f t="shared" si="7"/>
        <v>1</v>
      </c>
      <c r="Q55" s="19">
        <f t="shared" si="5"/>
        <v>1</v>
      </c>
      <c r="R55" s="19">
        <f t="shared" si="5"/>
        <v>1</v>
      </c>
      <c r="S55" s="19">
        <f t="shared" si="5"/>
        <v>1</v>
      </c>
      <c r="T55" s="19">
        <f t="shared" si="5"/>
        <v>1</v>
      </c>
    </row>
    <row r="57" spans="1:32">
      <c r="O57" s="23" t="s">
        <v>1</v>
      </c>
      <c r="P57" s="24">
        <v>1</v>
      </c>
      <c r="Q57" s="24">
        <v>2</v>
      </c>
      <c r="R57" s="24">
        <v>3</v>
      </c>
      <c r="S57" s="24">
        <v>4</v>
      </c>
      <c r="T57" s="24">
        <v>5</v>
      </c>
      <c r="U57" s="26">
        <v>6</v>
      </c>
      <c r="V57" s="26">
        <v>7</v>
      </c>
      <c r="W57" s="26">
        <v>8</v>
      </c>
      <c r="X57" s="26">
        <v>9</v>
      </c>
      <c r="Y57" s="26">
        <v>10</v>
      </c>
      <c r="Z57" s="26">
        <v>11</v>
      </c>
      <c r="AA57" s="26">
        <v>12</v>
      </c>
      <c r="AB57" s="28">
        <v>13</v>
      </c>
      <c r="AC57" s="28">
        <v>14</v>
      </c>
      <c r="AD57" s="28">
        <v>15</v>
      </c>
      <c r="AE57" s="28">
        <v>16</v>
      </c>
      <c r="AF57" s="28">
        <v>17</v>
      </c>
    </row>
    <row r="58" spans="1:32">
      <c r="A58" t="s">
        <v>15</v>
      </c>
      <c r="O58" s="23" t="s">
        <v>2</v>
      </c>
      <c r="P58" s="25">
        <f>P51</f>
        <v>7.9193739401864204E-3</v>
      </c>
      <c r="Q58" s="25">
        <f t="shared" ref="Q58:T58" si="11">Q51</f>
        <v>1.3041451044741375E-2</v>
      </c>
      <c r="R58" s="25">
        <f t="shared" si="11"/>
        <v>1.5506494967712163E-2</v>
      </c>
      <c r="S58" s="25">
        <f t="shared" si="11"/>
        <v>1.6784340341166087E-2</v>
      </c>
      <c r="T58" s="25">
        <f t="shared" si="11"/>
        <v>1.749575449149068E-2</v>
      </c>
      <c r="U58" s="27">
        <f>1-(1-$P58)^U$57</f>
        <v>4.6585371079060356E-2</v>
      </c>
      <c r="V58" s="27">
        <f t="shared" ref="V58:AF58" si="12">1-(1-$P58)^V$57</f>
        <v>5.413581804552936E-2</v>
      </c>
      <c r="W58" s="27">
        <f t="shared" si="12"/>
        <v>6.1626470199055317E-2</v>
      </c>
      <c r="X58" s="27">
        <f t="shared" si="12"/>
        <v>6.9057801077121672E-2</v>
      </c>
      <c r="Y58" s="27">
        <f t="shared" si="12"/>
        <v>7.6430280467091327E-2</v>
      </c>
      <c r="Z58" s="27">
        <f t="shared" si="12"/>
        <v>8.3744374435905544E-2</v>
      </c>
      <c r="AA58" s="27">
        <f t="shared" si="12"/>
        <v>9.1000545359546936E-2</v>
      </c>
      <c r="AB58" s="27">
        <f t="shared" si="12"/>
        <v>9.8199251952270195E-2</v>
      </c>
      <c r="AC58" s="27">
        <f t="shared" si="12"/>
        <v>0.10534094929560001</v>
      </c>
      <c r="AD58" s="27">
        <f t="shared" si="12"/>
        <v>0.11242608886710037</v>
      </c>
      <c r="AE58" s="27">
        <f t="shared" si="12"/>
        <v>0.11945511856891555</v>
      </c>
      <c r="AF58" s="27">
        <f t="shared" si="12"/>
        <v>0.12642848275608543</v>
      </c>
    </row>
    <row r="59" spans="1:32">
      <c r="B59" s="6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I59" s="3" t="s">
        <v>16</v>
      </c>
      <c r="O59" s="23" t="s">
        <v>3</v>
      </c>
      <c r="P59" s="25">
        <f t="shared" ref="P59:T62" si="13">P52</f>
        <v>2.3214152628191924E-2</v>
      </c>
      <c r="Q59" s="25">
        <f t="shared" si="13"/>
        <v>3.009200429208558E-2</v>
      </c>
      <c r="R59" s="25">
        <f t="shared" si="13"/>
        <v>3.2796974918709094E-2</v>
      </c>
      <c r="S59" s="25">
        <f t="shared" si="13"/>
        <v>3.4202098495403302E-2</v>
      </c>
      <c r="T59" s="25">
        <f t="shared" si="13"/>
        <v>3.5029703382823074E-2</v>
      </c>
      <c r="U59" s="27">
        <f t="shared" ref="U59:AF62" si="14">1-(1-$P59)^U$57</f>
        <v>0.13144734737044772</v>
      </c>
      <c r="V59" s="27">
        <f t="shared" si="14"/>
        <v>0.15161006121421106</v>
      </c>
      <c r="W59" s="27">
        <f t="shared" si="14"/>
        <v>0.17130471474140674</v>
      </c>
      <c r="X59" s="27">
        <f t="shared" si="14"/>
        <v>0.19054217357566272</v>
      </c>
      <c r="Y59" s="27">
        <f t="shared" si="14"/>
        <v>0.20933305110436184</v>
      </c>
      <c r="Z59" s="27">
        <f t="shared" si="14"/>
        <v>0.22768771433409207</v>
      </c>
      <c r="AA59" s="27">
        <f t="shared" si="14"/>
        <v>0.24561628961016813</v>
      </c>
      <c r="AB59" s="27">
        <f t="shared" si="14"/>
        <v>0.26312866820337943</v>
      </c>
      <c r="AC59" s="27">
        <f t="shared" si="14"/>
        <v>0.28023451176704528</v>
      </c>
      <c r="AD59" s="27">
        <f t="shared" si="14"/>
        <v>0.29694325766739016</v>
      </c>
      <c r="AE59" s="27">
        <f t="shared" si="14"/>
        <v>0.31326412419017879</v>
      </c>
      <c r="AF59" s="27">
        <f t="shared" si="14"/>
        <v>0.32920611562648305</v>
      </c>
    </row>
    <row r="60" spans="1:32">
      <c r="B60" s="6" t="s">
        <v>2</v>
      </c>
      <c r="C60" s="12">
        <f t="array" ref="C60:G64">MMULT(C51:G55,C51:G55)</f>
        <v>0.25297968134205101</v>
      </c>
      <c r="D60" s="12">
        <v>6.0762636093007881E-2</v>
      </c>
      <c r="E60" s="12">
        <v>2.00368173385089E-2</v>
      </c>
      <c r="F60" s="12">
        <v>5.7749184329425841E-3</v>
      </c>
      <c r="G60" s="12">
        <v>9.8554084547177734E-3</v>
      </c>
      <c r="I60" s="6">
        <f>D60*I61+E60*I62+F60*I63+G60*I64</f>
        <v>1.3041451044741375E-2</v>
      </c>
      <c r="O60" s="23" t="s">
        <v>4</v>
      </c>
      <c r="P60" s="25">
        <f t="shared" si="13"/>
        <v>4.1767033739389114E-2</v>
      </c>
      <c r="Q60" s="25">
        <f t="shared" si="13"/>
        <v>5.1048826326917936E-2</v>
      </c>
      <c r="R60" s="25">
        <f t="shared" si="13"/>
        <v>5.4299620750644671E-2</v>
      </c>
      <c r="S60" s="25">
        <f t="shared" si="13"/>
        <v>5.5838313133524282E-2</v>
      </c>
      <c r="T60" s="25">
        <f t="shared" si="13"/>
        <v>5.6737445456858465E-2</v>
      </c>
      <c r="U60" s="27">
        <f t="shared" si="14"/>
        <v>0.22584727409878524</v>
      </c>
      <c r="V60" s="27">
        <f t="shared" si="14"/>
        <v>0.25818133712094138</v>
      </c>
      <c r="W60" s="27">
        <f t="shared" si="14"/>
        <v>0.2891649022419196</v>
      </c>
      <c r="X60" s="27">
        <f t="shared" si="14"/>
        <v>0.31885437575312336</v>
      </c>
      <c r="Y60" s="27">
        <f t="shared" si="14"/>
        <v>0.34730380802247995</v>
      </c>
      <c r="Z60" s="27">
        <f t="shared" si="14"/>
        <v>0.37456499189437586</v>
      </c>
      <c r="AA60" s="27">
        <f t="shared" si="14"/>
        <v>0.40068755697971858</v>
      </c>
      <c r="AB60" s="27">
        <f t="shared" si="14"/>
        <v>0.42571906000778248</v>
      </c>
      <c r="AC60" s="27">
        <f t="shared" si="14"/>
        <v>0.44970507140432558</v>
      </c>
      <c r="AD60" s="27">
        <f t="shared" si="14"/>
        <v>0.47268925825359587</v>
      </c>
      <c r="AE60" s="27">
        <f t="shared" si="14"/>
        <v>0.49471346379526027</v>
      </c>
      <c r="AF60" s="27">
        <f t="shared" si="14"/>
        <v>0.51581778360098274</v>
      </c>
    </row>
    <row r="61" spans="1:32">
      <c r="B61" s="6" t="s">
        <v>3</v>
      </c>
      <c r="C61" s="12">
        <v>0.14358356181684498</v>
      </c>
      <c r="D61" s="12">
        <v>7.31466696022533E-2</v>
      </c>
      <c r="E61" s="12">
        <v>3.0754296791912172E-2</v>
      </c>
      <c r="F61" s="12">
        <v>9.3141154113514906E-3</v>
      </c>
      <c r="G61" s="12">
        <v>2.7982182886135378E-2</v>
      </c>
      <c r="I61" s="6">
        <f>E61*I62+F61*I63+G61*I64</f>
        <v>3.009200429208558E-2</v>
      </c>
      <c r="O61" s="23" t="s">
        <v>5</v>
      </c>
      <c r="P61" s="25">
        <f t="shared" si="13"/>
        <v>5.19944611530078E-2</v>
      </c>
      <c r="Q61" s="25">
        <f t="shared" si="13"/>
        <v>5.7960485389245753E-2</v>
      </c>
      <c r="R61" s="25">
        <f t="shared" si="13"/>
        <v>5.9879183334110395E-2</v>
      </c>
      <c r="S61" s="25">
        <f t="shared" si="13"/>
        <v>6.0860531760459573E-2</v>
      </c>
      <c r="T61" s="25">
        <f t="shared" si="13"/>
        <v>6.1502712768917146E-2</v>
      </c>
      <c r="U61" s="27">
        <f t="shared" si="14"/>
        <v>0.27411930126479245</v>
      </c>
      <c r="V61" s="27">
        <f t="shared" si="14"/>
        <v>0.31186107705689825</v>
      </c>
      <c r="W61" s="27">
        <f t="shared" si="14"/>
        <v>0.34764048955373594</v>
      </c>
      <c r="X61" s="27">
        <f t="shared" si="14"/>
        <v>0.38155957077742941</v>
      </c>
      <c r="Y61" s="27">
        <f t="shared" si="14"/>
        <v>0.41371504765009182</v>
      </c>
      <c r="Z61" s="27">
        <f t="shared" si="14"/>
        <v>0.4441986178296421</v>
      </c>
      <c r="AA61" s="27">
        <f t="shared" si="14"/>
        <v>0.47309721120368675</v>
      </c>
      <c r="AB61" s="27">
        <f t="shared" si="14"/>
        <v>0.50049323778716814</v>
      </c>
      <c r="AC61" s="27">
        <f t="shared" si="14"/>
        <v>0.52646482273070794</v>
      </c>
      <c r="AD61" s="27">
        <f t="shared" si="14"/>
        <v>0.55108602910981874</v>
      </c>
      <c r="AE61" s="27">
        <f t="shared" si="14"/>
        <v>0.57442706913031072</v>
      </c>
      <c r="AF61" s="27">
        <f t="shared" si="14"/>
        <v>0.59655450435218649</v>
      </c>
    </row>
    <row r="62" spans="1:32">
      <c r="B62" s="6" t="s">
        <v>4</v>
      </c>
      <c r="C62" s="12">
        <v>9.3712773731983015E-2</v>
      </c>
      <c r="D62" s="12">
        <v>6.5406672063353405E-2</v>
      </c>
      <c r="E62" s="12">
        <v>3.3521819639342733E-2</v>
      </c>
      <c r="F62" s="12">
        <v>1.0649973552002638E-2</v>
      </c>
      <c r="G62" s="12">
        <v>5.0431548690461236E-2</v>
      </c>
      <c r="I62" s="6">
        <f>F62*I63+G62*I64</f>
        <v>5.1048826326917936E-2</v>
      </c>
      <c r="O62" s="23" t="s">
        <v>6</v>
      </c>
      <c r="P62" s="25">
        <f t="shared" si="13"/>
        <v>1</v>
      </c>
      <c r="Q62" s="25">
        <f t="shared" si="13"/>
        <v>1</v>
      </c>
      <c r="R62" s="25">
        <f t="shared" si="13"/>
        <v>1</v>
      </c>
      <c r="S62" s="25">
        <f t="shared" si="13"/>
        <v>1</v>
      </c>
      <c r="T62" s="25">
        <f t="shared" si="13"/>
        <v>1</v>
      </c>
      <c r="U62" s="27">
        <f t="shared" si="14"/>
        <v>1</v>
      </c>
      <c r="V62" s="27">
        <f t="shared" si="14"/>
        <v>1</v>
      </c>
      <c r="W62" s="27">
        <f t="shared" si="14"/>
        <v>1</v>
      </c>
      <c r="X62" s="27">
        <f t="shared" si="14"/>
        <v>1</v>
      </c>
      <c r="Y62" s="27">
        <f t="shared" si="14"/>
        <v>1</v>
      </c>
      <c r="Z62" s="27">
        <f t="shared" si="14"/>
        <v>1</v>
      </c>
      <c r="AA62" s="27">
        <f t="shared" si="14"/>
        <v>1</v>
      </c>
      <c r="AB62" s="27">
        <f t="shared" si="14"/>
        <v>1</v>
      </c>
      <c r="AC62" s="27">
        <f t="shared" si="14"/>
        <v>1</v>
      </c>
      <c r="AD62" s="27">
        <f t="shared" si="14"/>
        <v>1</v>
      </c>
      <c r="AE62" s="27">
        <f t="shared" si="14"/>
        <v>1</v>
      </c>
      <c r="AF62" s="27">
        <f t="shared" si="14"/>
        <v>1</v>
      </c>
    </row>
    <row r="63" spans="1:32">
      <c r="B63" s="6" t="s">
        <v>5</v>
      </c>
      <c r="C63" s="12">
        <v>5.2729774789576807E-2</v>
      </c>
      <c r="D63" s="12">
        <v>3.3645033046840897E-2</v>
      </c>
      <c r="E63" s="12">
        <v>1.6975897129592479E-2</v>
      </c>
      <c r="F63" s="12">
        <v>6.6557099669264539E-3</v>
      </c>
      <c r="G63" s="12">
        <v>5.7960485389245753E-2</v>
      </c>
      <c r="I63" s="6">
        <f>I64*G63</f>
        <v>5.7960485389245753E-2</v>
      </c>
    </row>
    <row r="64" spans="1:32">
      <c r="B64" s="6" t="s">
        <v>6</v>
      </c>
      <c r="C64" s="12">
        <v>7.1010211969333048E-2</v>
      </c>
      <c r="D64" s="12">
        <v>6.498436081094805E-2</v>
      </c>
      <c r="E64" s="12">
        <v>3.8856387100822239E-2</v>
      </c>
      <c r="F64" s="12">
        <v>2.5297647181030569E-2</v>
      </c>
      <c r="G64" s="12">
        <v>1.0033992550396869</v>
      </c>
      <c r="I64" s="7">
        <v>1</v>
      </c>
      <c r="O64" s="23" t="s">
        <v>1</v>
      </c>
      <c r="P64" s="24">
        <v>1</v>
      </c>
      <c r="Q64" s="24">
        <v>2</v>
      </c>
      <c r="R64" s="24">
        <v>3</v>
      </c>
      <c r="S64" s="24">
        <v>4</v>
      </c>
      <c r="T64" s="24">
        <v>5</v>
      </c>
      <c r="U64" s="26">
        <v>6</v>
      </c>
      <c r="V64" s="26">
        <v>7</v>
      </c>
      <c r="W64" s="26">
        <v>8</v>
      </c>
      <c r="X64" s="26">
        <v>9</v>
      </c>
      <c r="Y64" s="26">
        <v>10</v>
      </c>
      <c r="Z64" s="26">
        <v>11</v>
      </c>
      <c r="AA64" s="26">
        <v>12</v>
      </c>
      <c r="AB64" s="28">
        <v>13</v>
      </c>
      <c r="AC64" s="28">
        <v>14</v>
      </c>
      <c r="AD64" s="28">
        <v>15</v>
      </c>
      <c r="AE64" s="28">
        <v>16</v>
      </c>
      <c r="AF64" s="28">
        <v>17</v>
      </c>
    </row>
    <row r="65" spans="1:32">
      <c r="O65" s="23" t="s">
        <v>2</v>
      </c>
      <c r="P65" s="25">
        <f>P58</f>
        <v>7.9193739401864204E-3</v>
      </c>
      <c r="Q65" s="25">
        <f t="shared" ref="Q65:T65" si="15">Q58</f>
        <v>1.3041451044741375E-2</v>
      </c>
      <c r="R65" s="25">
        <f t="shared" si="15"/>
        <v>1.5506494967712163E-2</v>
      </c>
      <c r="S65" s="25">
        <f t="shared" si="15"/>
        <v>1.6784340341166087E-2</v>
      </c>
      <c r="T65" s="25">
        <f t="shared" si="15"/>
        <v>1.749575449149068E-2</v>
      </c>
      <c r="U65" s="27">
        <f>1-(1-$P65)^U$57</f>
        <v>4.6585371079060356E-2</v>
      </c>
      <c r="V65" s="27">
        <f t="shared" ref="V65:AF65" si="16">1-(1-$P65)^V$57</f>
        <v>5.413581804552936E-2</v>
      </c>
      <c r="W65" s="27">
        <f t="shared" si="16"/>
        <v>6.1626470199055317E-2</v>
      </c>
      <c r="X65" s="27">
        <f t="shared" si="16"/>
        <v>6.9057801077121672E-2</v>
      </c>
      <c r="Y65" s="27">
        <f t="shared" si="16"/>
        <v>7.6430280467091327E-2</v>
      </c>
      <c r="Z65" s="27">
        <f t="shared" si="16"/>
        <v>8.3744374435905544E-2</v>
      </c>
      <c r="AA65" s="27">
        <f t="shared" si="16"/>
        <v>9.1000545359546936E-2</v>
      </c>
      <c r="AB65" s="27">
        <f t="shared" si="16"/>
        <v>9.8199251952270195E-2</v>
      </c>
      <c r="AC65" s="27">
        <f t="shared" si="16"/>
        <v>0.10534094929560001</v>
      </c>
      <c r="AD65" s="27">
        <f t="shared" si="16"/>
        <v>0.11242608886710037</v>
      </c>
      <c r="AE65" s="27">
        <f t="shared" si="16"/>
        <v>0.11945511856891555</v>
      </c>
      <c r="AF65" s="27">
        <f t="shared" si="16"/>
        <v>0.12642848275608543</v>
      </c>
    </row>
    <row r="66" spans="1:32">
      <c r="A66" t="s">
        <v>17</v>
      </c>
      <c r="O66" s="23" t="s">
        <v>3</v>
      </c>
      <c r="P66" s="25">
        <f t="shared" ref="P66:T66" si="17">P59</f>
        <v>2.3214152628191924E-2</v>
      </c>
      <c r="Q66" s="25">
        <f t="shared" si="17"/>
        <v>3.009200429208558E-2</v>
      </c>
      <c r="R66" s="25">
        <f t="shared" si="17"/>
        <v>3.2796974918709094E-2</v>
      </c>
      <c r="S66" s="25">
        <f t="shared" si="17"/>
        <v>3.4202098495403302E-2</v>
      </c>
      <c r="T66" s="25">
        <f t="shared" si="17"/>
        <v>3.5029703382823074E-2</v>
      </c>
      <c r="U66" s="27">
        <f t="shared" ref="U66:AF69" si="18">1-(1-$P66)^U$57</f>
        <v>0.13144734737044772</v>
      </c>
      <c r="V66" s="27">
        <f t="shared" si="18"/>
        <v>0.15161006121421106</v>
      </c>
      <c r="W66" s="27">
        <f t="shared" si="18"/>
        <v>0.17130471474140674</v>
      </c>
      <c r="X66" s="27">
        <f t="shared" si="18"/>
        <v>0.19054217357566272</v>
      </c>
      <c r="Y66" s="27">
        <f t="shared" si="18"/>
        <v>0.20933305110436184</v>
      </c>
      <c r="Z66" s="27">
        <f t="shared" si="18"/>
        <v>0.22768771433409207</v>
      </c>
      <c r="AA66" s="27">
        <f t="shared" si="18"/>
        <v>0.24561628961016813</v>
      </c>
      <c r="AB66" s="27">
        <f t="shared" si="18"/>
        <v>0.26312866820337943</v>
      </c>
      <c r="AC66" s="27">
        <f t="shared" si="18"/>
        <v>0.28023451176704528</v>
      </c>
      <c r="AD66" s="27">
        <f t="shared" si="18"/>
        <v>0.29694325766739016</v>
      </c>
      <c r="AE66" s="27">
        <f t="shared" si="18"/>
        <v>0.31326412419017879</v>
      </c>
      <c r="AF66" s="27">
        <f t="shared" si="18"/>
        <v>0.32920611562648305</v>
      </c>
    </row>
    <row r="67" spans="1:32">
      <c r="B67" s="6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I67" s="3" t="s">
        <v>18</v>
      </c>
      <c r="O67" s="23" t="s">
        <v>4</v>
      </c>
      <c r="P67" s="25">
        <f t="shared" ref="P67:T67" si="19">P60</f>
        <v>4.1767033739389114E-2</v>
      </c>
      <c r="Q67" s="25">
        <f t="shared" si="19"/>
        <v>5.1048826326917936E-2</v>
      </c>
      <c r="R67" s="25">
        <f t="shared" si="19"/>
        <v>5.4299620750644671E-2</v>
      </c>
      <c r="S67" s="25">
        <f t="shared" si="19"/>
        <v>5.5838313133524282E-2</v>
      </c>
      <c r="T67" s="25">
        <f t="shared" si="19"/>
        <v>5.6737445456858465E-2</v>
      </c>
      <c r="U67" s="27">
        <f t="shared" si="18"/>
        <v>0.22584727409878524</v>
      </c>
      <c r="V67" s="27">
        <f t="shared" si="18"/>
        <v>0.25818133712094138</v>
      </c>
      <c r="W67" s="27">
        <f t="shared" si="18"/>
        <v>0.2891649022419196</v>
      </c>
      <c r="X67" s="27">
        <f t="shared" si="18"/>
        <v>0.31885437575312336</v>
      </c>
      <c r="Y67" s="27">
        <f t="shared" si="18"/>
        <v>0.34730380802247995</v>
      </c>
      <c r="Z67" s="27">
        <f t="shared" si="18"/>
        <v>0.37456499189437586</v>
      </c>
      <c r="AA67" s="27">
        <f t="shared" si="18"/>
        <v>0.40068755697971858</v>
      </c>
      <c r="AB67" s="27">
        <f t="shared" si="18"/>
        <v>0.42571906000778248</v>
      </c>
      <c r="AC67" s="27">
        <f t="shared" si="18"/>
        <v>0.44970507140432558</v>
      </c>
      <c r="AD67" s="27">
        <f t="shared" si="18"/>
        <v>0.47268925825359587</v>
      </c>
      <c r="AE67" s="27">
        <f t="shared" si="18"/>
        <v>0.49471346379526027</v>
      </c>
      <c r="AF67" s="27">
        <f t="shared" si="18"/>
        <v>0.51581778360098274</v>
      </c>
    </row>
    <row r="68" spans="1:32">
      <c r="B68" s="6" t="s">
        <v>2</v>
      </c>
      <c r="C68" s="12">
        <f t="array" ref="C68:G72">MMULT(C51:G55,C60:G64)</f>
        <v>0.13695549082482775</v>
      </c>
      <c r="D68" s="12">
        <v>3.7362559187177624E-2</v>
      </c>
      <c r="E68" s="12">
        <v>1.3246559148889912E-2</v>
      </c>
      <c r="F68" s="12">
        <v>3.9547014550229184E-3</v>
      </c>
      <c r="G68" s="12">
        <v>1.332502861965882E-2</v>
      </c>
      <c r="I68" s="6">
        <f>D68*I69+E68*I70+F68*I71+G68*I72</f>
        <v>1.5506494967712163E-2</v>
      </c>
      <c r="O68" s="23" t="s">
        <v>5</v>
      </c>
      <c r="P68" s="25">
        <f t="shared" ref="P68:T68" si="20">P61</f>
        <v>5.19944611530078E-2</v>
      </c>
      <c r="Q68" s="25">
        <f t="shared" si="20"/>
        <v>5.7960485389245753E-2</v>
      </c>
      <c r="R68" s="25">
        <f t="shared" si="20"/>
        <v>5.9879183334110395E-2</v>
      </c>
      <c r="S68" s="25">
        <f t="shared" si="20"/>
        <v>6.0860531760459573E-2</v>
      </c>
      <c r="T68" s="25">
        <f t="shared" si="20"/>
        <v>6.1502712768917146E-2</v>
      </c>
      <c r="U68" s="27">
        <f t="shared" si="18"/>
        <v>0.27411930126479245</v>
      </c>
      <c r="V68" s="27">
        <f t="shared" si="18"/>
        <v>0.31186107705689825</v>
      </c>
      <c r="W68" s="27">
        <f t="shared" si="18"/>
        <v>0.34764048955373594</v>
      </c>
      <c r="X68" s="27">
        <f t="shared" si="18"/>
        <v>0.38155957077742941</v>
      </c>
      <c r="Y68" s="27">
        <f t="shared" si="18"/>
        <v>0.41371504765009182</v>
      </c>
      <c r="Z68" s="27">
        <f t="shared" si="18"/>
        <v>0.4441986178296421</v>
      </c>
      <c r="AA68" s="27">
        <f t="shared" si="18"/>
        <v>0.47309721120368675</v>
      </c>
      <c r="AB68" s="27">
        <f t="shared" si="18"/>
        <v>0.50049323778716814</v>
      </c>
      <c r="AC68" s="27">
        <f t="shared" si="18"/>
        <v>0.52646482273070794</v>
      </c>
      <c r="AD68" s="27">
        <f t="shared" si="18"/>
        <v>0.55108602910981874</v>
      </c>
      <c r="AE68" s="27">
        <f t="shared" si="18"/>
        <v>0.57442706913031072</v>
      </c>
      <c r="AF68" s="27">
        <f t="shared" si="18"/>
        <v>0.59655450435218649</v>
      </c>
    </row>
    <row r="69" spans="1:32">
      <c r="B69" s="6" t="s">
        <v>3</v>
      </c>
      <c r="C69" s="12">
        <v>8.8356180393090233E-2</v>
      </c>
      <c r="D69" s="12">
        <v>3.3768633397159777E-2</v>
      </c>
      <c r="E69" s="12">
        <v>1.3848391631027919E-2</v>
      </c>
      <c r="F69" s="12">
        <v>4.4629489344453349E-3</v>
      </c>
      <c r="G69" s="12">
        <v>3.1777774767681455E-2</v>
      </c>
      <c r="I69" s="6">
        <f>E69*I70+F69*I71+G69*I72</f>
        <v>3.2796974918709094E-2</v>
      </c>
      <c r="O69" s="23" t="s">
        <v>6</v>
      </c>
      <c r="P69" s="25">
        <f t="shared" ref="P69:T69" si="21">P62</f>
        <v>1</v>
      </c>
      <c r="Q69" s="25">
        <f t="shared" si="21"/>
        <v>1</v>
      </c>
      <c r="R69" s="25">
        <f t="shared" si="21"/>
        <v>1</v>
      </c>
      <c r="S69" s="25">
        <f t="shared" si="21"/>
        <v>1</v>
      </c>
      <c r="T69" s="25">
        <f t="shared" si="21"/>
        <v>1</v>
      </c>
      <c r="U69" s="27">
        <f t="shared" si="18"/>
        <v>1</v>
      </c>
      <c r="V69" s="27">
        <f t="shared" si="18"/>
        <v>1</v>
      </c>
      <c r="W69" s="27">
        <f t="shared" si="18"/>
        <v>1</v>
      </c>
      <c r="X69" s="27">
        <f t="shared" si="18"/>
        <v>1</v>
      </c>
      <c r="Y69" s="27">
        <f t="shared" si="18"/>
        <v>1</v>
      </c>
      <c r="Z69" s="27">
        <f t="shared" si="18"/>
        <v>1</v>
      </c>
      <c r="AA69" s="27">
        <f t="shared" si="18"/>
        <v>1</v>
      </c>
      <c r="AB69" s="27">
        <f t="shared" si="18"/>
        <v>1</v>
      </c>
      <c r="AC69" s="27">
        <f t="shared" si="18"/>
        <v>1</v>
      </c>
      <c r="AD69" s="27">
        <f t="shared" si="18"/>
        <v>1</v>
      </c>
      <c r="AE69" s="27">
        <f t="shared" si="18"/>
        <v>1</v>
      </c>
      <c r="AF69" s="27">
        <f t="shared" si="18"/>
        <v>1</v>
      </c>
    </row>
    <row r="70" spans="1:32">
      <c r="B70" s="6" t="s">
        <v>4</v>
      </c>
      <c r="C70" s="12">
        <v>6.3932102703131627E-2</v>
      </c>
      <c r="D70" s="12">
        <v>2.964279135521735E-2</v>
      </c>
      <c r="E70" s="12">
        <v>1.3270087671449514E-2</v>
      </c>
      <c r="F70" s="12">
        <v>4.6479915312165757E-3</v>
      </c>
      <c r="G70" s="12">
        <v>5.402130281361156E-2</v>
      </c>
      <c r="I70" s="6">
        <f>F70*I71+G70*I72</f>
        <v>5.4299620750644671E-2</v>
      </c>
    </row>
    <row r="71" spans="1:32">
      <c r="B71" s="6" t="s">
        <v>5</v>
      </c>
      <c r="C71" s="12">
        <v>3.6370097835355587E-2</v>
      </c>
      <c r="D71" s="12">
        <v>1.7133832445370568E-2</v>
      </c>
      <c r="E71" s="12">
        <v>7.8996093785477922E-3</v>
      </c>
      <c r="F71" s="12">
        <v>3.1695918367506499E-3</v>
      </c>
      <c r="G71" s="12">
        <v>5.9879183334110395E-2</v>
      </c>
      <c r="I71" s="6">
        <f>I72*G71</f>
        <v>5.9879183334110395E-2</v>
      </c>
    </row>
    <row r="72" spans="1:32">
      <c r="B72" s="6" t="s">
        <v>6</v>
      </c>
      <c r="C72" s="12">
        <v>9.1419864211321561E-2</v>
      </c>
      <c r="D72" s="12">
        <v>7.3399101035925271E-2</v>
      </c>
      <c r="E72" s="12">
        <v>4.2420587137496996E-2</v>
      </c>
      <c r="F72" s="12">
        <v>2.6413918168830278E-2</v>
      </c>
      <c r="G72" s="12">
        <v>1.0078473942984632</v>
      </c>
      <c r="I72" s="7">
        <v>1</v>
      </c>
    </row>
    <row r="75" spans="1:32">
      <c r="A75" t="s">
        <v>19</v>
      </c>
    </row>
    <row r="76" spans="1:32">
      <c r="B76" s="6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6</v>
      </c>
      <c r="I76" s="3" t="s">
        <v>20</v>
      </c>
    </row>
    <row r="77" spans="1:32">
      <c r="B77" s="6" t="s">
        <v>2</v>
      </c>
      <c r="C77" s="12">
        <f t="array" ref="C77:G81">MMULT(C68:G72,C51:G55)</f>
        <v>7.5605285408904391E-2</v>
      </c>
      <c r="D77" s="12">
        <v>2.1961583064102317E-2</v>
      </c>
      <c r="E77" s="12">
        <v>8.0902703738387864E-3</v>
      </c>
      <c r="F77" s="12">
        <v>2.5280336330165253E-3</v>
      </c>
      <c r="G77" s="12">
        <v>1.5427603592409682E-2</v>
      </c>
      <c r="I77" s="6">
        <f>D77*I78+E77*I79+F77*I80+G77*I81</f>
        <v>1.6784340341166087E-2</v>
      </c>
    </row>
    <row r="78" spans="1:32">
      <c r="B78" s="6" t="s">
        <v>3</v>
      </c>
      <c r="C78" s="12">
        <v>5.2186605473574114E-2</v>
      </c>
      <c r="D78" s="12">
        <v>1.8218265184091267E-2</v>
      </c>
      <c r="E78" s="12">
        <v>7.4028739726434926E-3</v>
      </c>
      <c r="F78" s="12">
        <v>2.6078877686642964E-3</v>
      </c>
      <c r="G78" s="12">
        <v>3.3630017064058312E-2</v>
      </c>
      <c r="I78" s="6">
        <f>E78*I79+F78*I80+G78*I81</f>
        <v>3.4202098495403302E-2</v>
      </c>
    </row>
    <row r="79" spans="1:32">
      <c r="B79" s="6" t="s">
        <v>4</v>
      </c>
      <c r="C79" s="12">
        <v>4.0382898946148917E-2</v>
      </c>
      <c r="D79" s="12">
        <v>1.6306646731322223E-2</v>
      </c>
      <c r="E79" s="12">
        <v>7.1533349597552275E-3</v>
      </c>
      <c r="F79" s="12">
        <v>2.8540780699533221E-3</v>
      </c>
      <c r="G79" s="12">
        <v>5.5664612424501055E-2</v>
      </c>
      <c r="I79" s="6">
        <f>F79*I80+G79*I81</f>
        <v>5.5838313133524282E-2</v>
      </c>
    </row>
    <row r="80" spans="1:32">
      <c r="B80" s="6" t="s">
        <v>5</v>
      </c>
      <c r="C80" s="12">
        <v>2.4228034153375592E-2</v>
      </c>
      <c r="D80" s="12">
        <v>1.0765815846475818E-2</v>
      </c>
      <c r="E80" s="12">
        <v>5.0254508640089676E-3</v>
      </c>
      <c r="F80" s="12">
        <v>2.3092391096481875E-3</v>
      </c>
      <c r="G80" s="12">
        <v>6.0860531760459573E-2</v>
      </c>
      <c r="I80" s="6">
        <f>I81*G80</f>
        <v>6.0860531760459573E-2</v>
      </c>
    </row>
    <row r="81" spans="1:9">
      <c r="B81" s="6" t="s">
        <v>6</v>
      </c>
      <c r="C81" s="12">
        <v>0.10352169962488292</v>
      </c>
      <c r="D81" s="12">
        <v>7.7666023609350765E-2</v>
      </c>
      <c r="E81" s="12">
        <v>4.4141823892505802E-2</v>
      </c>
      <c r="F81" s="12">
        <v>2.6981183651690555E-2</v>
      </c>
      <c r="G81" s="12">
        <v>1.0127541556143917</v>
      </c>
      <c r="I81" s="7">
        <v>1</v>
      </c>
    </row>
    <row r="84" spans="1:9">
      <c r="A84" t="s">
        <v>21</v>
      </c>
    </row>
    <row r="85" spans="1:9">
      <c r="B85" s="6" t="s">
        <v>1</v>
      </c>
      <c r="C85" s="6" t="s">
        <v>2</v>
      </c>
      <c r="D85" s="6" t="s">
        <v>3</v>
      </c>
      <c r="E85" s="6" t="s">
        <v>4</v>
      </c>
      <c r="F85" s="6" t="s">
        <v>5</v>
      </c>
      <c r="G85" s="6" t="s">
        <v>6</v>
      </c>
      <c r="I85" s="3" t="s">
        <v>22</v>
      </c>
    </row>
    <row r="86" spans="1:9">
      <c r="B86" s="6" t="s">
        <v>2</v>
      </c>
      <c r="C86" s="12">
        <f t="array" ref="C86:G90">MMULT(C77:G81,C51:G55)</f>
        <v>4.2407721177706775E-2</v>
      </c>
      <c r="D86" s="12">
        <v>1.2920111301287415E-2</v>
      </c>
      <c r="E86" s="12">
        <v>4.9221572291954395E-3</v>
      </c>
      <c r="F86" s="12">
        <v>1.6433946999682143E-3</v>
      </c>
      <c r="G86" s="12">
        <v>1.6662822965413857E-2</v>
      </c>
      <c r="I86" s="6">
        <f>D86*I87+E86*I88+F86*I89+G86*I90</f>
        <v>1.749575449149068E-2</v>
      </c>
    </row>
    <row r="87" spans="1:9">
      <c r="B87" s="6" t="s">
        <v>3</v>
      </c>
      <c r="C87" s="12">
        <v>3.0990587027144086E-2</v>
      </c>
      <c r="D87" s="12">
        <v>1.0959809161488525E-2</v>
      </c>
      <c r="E87" s="12">
        <v>4.5836625871500617E-3</v>
      </c>
      <c r="F87" s="12">
        <v>1.8058667161453762E-3</v>
      </c>
      <c r="G87" s="12">
        <v>3.4658572374849969E-2</v>
      </c>
      <c r="I87" s="6">
        <f>E87*I88+F87*I89+G87*I90</f>
        <v>3.5029703382823074E-2</v>
      </c>
    </row>
    <row r="88" spans="1:9">
      <c r="B88" s="6" t="s">
        <v>4</v>
      </c>
      <c r="C88" s="12">
        <v>2.5754468968018321E-2</v>
      </c>
      <c r="D88" s="12">
        <v>1.058782849132469E-2</v>
      </c>
      <c r="E88" s="12">
        <v>4.8154530324386966E-3</v>
      </c>
      <c r="F88" s="12">
        <v>2.1841726832867604E-3</v>
      </c>
      <c r="G88" s="12">
        <v>5.6603112911680561E-2</v>
      </c>
      <c r="I88" s="6">
        <f>F88*I89+G88*I90</f>
        <v>5.6737445456858465E-2</v>
      </c>
    </row>
    <row r="89" spans="1:9">
      <c r="B89" s="6" t="s">
        <v>5</v>
      </c>
      <c r="C89" s="12">
        <v>1.6820492121942181E-2</v>
      </c>
      <c r="D89" s="12">
        <v>7.9777644373311713E-3</v>
      </c>
      <c r="E89" s="12">
        <v>3.9009846478022503E-3</v>
      </c>
      <c r="F89" s="12">
        <v>1.989649809638467E-3</v>
      </c>
      <c r="G89" s="12">
        <v>6.1502712768917146E-2</v>
      </c>
      <c r="I89" s="6">
        <f>I90*G89</f>
        <v>6.1502712768917146E-2</v>
      </c>
    </row>
    <row r="90" spans="1:9">
      <c r="B90" s="6" t="s">
        <v>6</v>
      </c>
      <c r="C90" s="12">
        <v>0.11060188041962703</v>
      </c>
      <c r="D90" s="12">
        <v>8.008141702811114E-2</v>
      </c>
      <c r="E90" s="12">
        <v>4.5120824577889768E-2</v>
      </c>
      <c r="F90" s="12">
        <v>2.7335339259889277E-2</v>
      </c>
      <c r="G90" s="12">
        <v>1.0178984712281098</v>
      </c>
      <c r="I90" s="7">
        <v>1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workbookViewId="0">
      <selection activeCell="C19" sqref="C19"/>
    </sheetView>
  </sheetViews>
  <sheetFormatPr defaultColWidth="9" defaultRowHeight="15"/>
  <cols>
    <col min="1" max="1" width="17.5703125" customWidth="1"/>
    <col min="2" max="2" width="26.7109375" customWidth="1"/>
    <col min="4" max="4" width="10.140625" customWidth="1"/>
    <col min="5" max="5" width="10.85546875" customWidth="1"/>
    <col min="6" max="6" width="13.42578125" customWidth="1"/>
    <col min="7" max="7" width="7.7109375" customWidth="1"/>
    <col min="8" max="8" width="11.28515625" customWidth="1"/>
    <col min="10" max="10" width="17.5703125" customWidth="1"/>
    <col min="11" max="11" width="17.85546875" customWidth="1"/>
    <col min="13" max="13" width="10.140625" customWidth="1"/>
    <col min="14" max="14" width="10.85546875" customWidth="1"/>
    <col min="15" max="15" width="13.42578125" customWidth="1"/>
    <col min="16" max="16" width="5.5703125" customWidth="1"/>
    <col min="17" max="17" width="11.28515625" customWidth="1"/>
    <col min="19" max="19" width="17.5703125" customWidth="1"/>
    <col min="20" max="20" width="17.85546875" customWidth="1"/>
    <col min="22" max="22" width="10.140625" customWidth="1"/>
    <col min="23" max="23" width="10.85546875" customWidth="1"/>
    <col min="24" max="24" width="13.42578125" customWidth="1"/>
    <col min="25" max="25" width="7.140625" customWidth="1"/>
    <col min="26" max="26" width="11.28515625" customWidth="1"/>
    <col min="27" max="27" width="6.28515625" customWidth="1"/>
    <col min="28" max="28" width="17.5703125" customWidth="1"/>
    <col min="29" max="29" width="17.85546875" customWidth="1"/>
    <col min="31" max="31" width="10.140625" customWidth="1"/>
    <col min="32" max="32" width="10.85546875" customWidth="1"/>
    <col min="33" max="33" width="13.42578125" customWidth="1"/>
    <col min="34" max="34" width="7.140625" customWidth="1"/>
    <col min="35" max="35" width="11.28515625" customWidth="1"/>
  </cols>
  <sheetData>
    <row r="1" spans="1:35">
      <c r="B1" s="1" t="s">
        <v>23</v>
      </c>
      <c r="K1" t="s">
        <v>24</v>
      </c>
      <c r="T1" t="s">
        <v>25</v>
      </c>
      <c r="AC1" t="s">
        <v>26</v>
      </c>
    </row>
    <row r="4" spans="1: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3" t="s">
        <v>27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Q4" s="3" t="s">
        <v>27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Z4" s="3" t="s">
        <v>27</v>
      </c>
      <c r="AB4" s="2" t="s">
        <v>1</v>
      </c>
      <c r="AC4" s="2" t="s">
        <v>2</v>
      </c>
      <c r="AD4" s="2" t="s">
        <v>3</v>
      </c>
      <c r="AE4" s="2" t="s">
        <v>4</v>
      </c>
      <c r="AF4" s="2" t="s">
        <v>5</v>
      </c>
      <c r="AG4" s="2" t="s">
        <v>6</v>
      </c>
      <c r="AI4" s="3" t="s">
        <v>27</v>
      </c>
    </row>
    <row r="5" spans="1:35">
      <c r="A5" s="4" t="s">
        <v>2</v>
      </c>
      <c r="B5" s="5">
        <v>0.55648148148148102</v>
      </c>
      <c r="C5" s="5">
        <v>0.16944444444444401</v>
      </c>
      <c r="D5" s="5">
        <v>1.5740740740740701E-2</v>
      </c>
      <c r="E5" s="5">
        <v>0</v>
      </c>
      <c r="F5" s="5">
        <v>0</v>
      </c>
      <c r="H5" s="6">
        <f>C5*H6+D5*H7+E5*H8+F5*H9</f>
        <v>4.0026417341232114E-3</v>
      </c>
      <c r="J5" s="4" t="s">
        <v>2</v>
      </c>
      <c r="K5" s="5">
        <v>0.60613931523022402</v>
      </c>
      <c r="L5" s="5">
        <v>0.18063754427390799</v>
      </c>
      <c r="M5" s="5">
        <v>1.10979929161747E-2</v>
      </c>
      <c r="N5" s="5">
        <v>2.1251475796930301E-3</v>
      </c>
      <c r="O5" s="5">
        <v>4.0141676505312902E-3</v>
      </c>
      <c r="Q5" s="6">
        <f>L5*Q6+M5*Q7+N5*Q8+O5*Q9</f>
        <v>7.1690417372641015E-3</v>
      </c>
      <c r="S5" s="4" t="s">
        <v>2</v>
      </c>
      <c r="T5" s="5">
        <v>0.51739130434782599</v>
      </c>
      <c r="U5" s="5">
        <v>0.25869565217391299</v>
      </c>
      <c r="V5" s="5">
        <v>1.9565217391304301E-2</v>
      </c>
      <c r="W5" s="5">
        <v>0</v>
      </c>
      <c r="X5" s="5">
        <v>0</v>
      </c>
      <c r="Z5" s="6">
        <f>U5*Z6+V5*Z7+W5*Z8+X5*Z9</f>
        <v>1.2613616031490426E-2</v>
      </c>
      <c r="AB5" s="4" t="s">
        <v>2</v>
      </c>
      <c r="AC5" s="5">
        <v>0.54622391627366096</v>
      </c>
      <c r="AD5" s="5">
        <v>9.1091155759415995E-2</v>
      </c>
      <c r="AE5" s="5">
        <v>1.29853349699593E-2</v>
      </c>
      <c r="AF5" s="5">
        <v>2.2611279798436601E-3</v>
      </c>
      <c r="AG5" s="5">
        <v>1.3566767879061999E-3</v>
      </c>
      <c r="AI5" s="6">
        <f>AD5*AI6+AE5*AI7+AF5*AI8+AG5*AI9</f>
        <v>2.712208140793506E-3</v>
      </c>
    </row>
    <row r="6" spans="1:35">
      <c r="A6" s="4" t="s">
        <v>3</v>
      </c>
      <c r="B6" s="5">
        <v>0.26495726495726502</v>
      </c>
      <c r="C6" s="5">
        <v>0.38888888888888901</v>
      </c>
      <c r="D6" s="5">
        <v>4.9145299145299103E-2</v>
      </c>
      <c r="E6" s="5">
        <v>2.13675213675214E-3</v>
      </c>
      <c r="F6" s="5">
        <v>2.1367521367521399E-2</v>
      </c>
      <c r="H6" s="6">
        <f>D6*H7+E6*H8+F6*H9</f>
        <v>2.2147605480938845E-2</v>
      </c>
      <c r="J6" s="4" t="s">
        <v>3</v>
      </c>
      <c r="K6" s="5">
        <v>0.228513650151668</v>
      </c>
      <c r="L6" s="5">
        <v>0.43377148634984802</v>
      </c>
      <c r="M6" s="5">
        <v>4.7522750252780598E-2</v>
      </c>
      <c r="N6" s="5">
        <v>5.5611729019211303E-3</v>
      </c>
      <c r="O6" s="5">
        <v>1.2133468149646101E-2</v>
      </c>
      <c r="Q6" s="6">
        <f>M6*Q7+N6*Q8+O6*Q9</f>
        <v>1.4409003282390795E-2</v>
      </c>
      <c r="S6" s="4" t="s">
        <v>3</v>
      </c>
      <c r="T6" s="5">
        <v>0.21481481481481501</v>
      </c>
      <c r="U6" s="5">
        <v>0.44814814814814802</v>
      </c>
      <c r="V6" s="5">
        <v>7.4074074074074098E-2</v>
      </c>
      <c r="W6" s="5">
        <v>1.1111111111111099E-2</v>
      </c>
      <c r="X6" s="5">
        <v>2.2222222222222199E-2</v>
      </c>
      <c r="Z6" s="6">
        <f>V6*Z7+W6*Z8+X6*Z9</f>
        <v>3.9094650205761319E-2</v>
      </c>
      <c r="AB6" s="4" t="s">
        <v>3</v>
      </c>
      <c r="AC6" s="5">
        <v>0.22970059880239499</v>
      </c>
      <c r="AD6" s="5">
        <v>0.285748502994012</v>
      </c>
      <c r="AE6" s="5">
        <v>5.1976047904191601E-2</v>
      </c>
      <c r="AF6" s="5">
        <v>1.05389221556886E-2</v>
      </c>
      <c r="AG6" s="5">
        <v>9.8203592814371295E-3</v>
      </c>
      <c r="AI6" s="6">
        <f>AE6*AI7+AF6*AI8+AG6*AI9</f>
        <v>1.1186906567832645E-2</v>
      </c>
    </row>
    <row r="7" spans="1:35">
      <c r="A7" s="4" t="s">
        <v>4</v>
      </c>
      <c r="B7" s="5">
        <v>0.15079365079365101</v>
      </c>
      <c r="C7" s="5">
        <v>0.41269841269841301</v>
      </c>
      <c r="D7" s="5">
        <v>7.9365079365079402E-2</v>
      </c>
      <c r="E7" s="5">
        <v>7.9365079365079395E-3</v>
      </c>
      <c r="F7" s="5">
        <v>1.58730158730159E-2</v>
      </c>
      <c r="H7" s="6">
        <f>E7*H8+F7*H9</f>
        <v>1.58730158730159E-2</v>
      </c>
      <c r="J7" s="4" t="s">
        <v>4</v>
      </c>
      <c r="K7" s="5">
        <v>0.13375796178343899</v>
      </c>
      <c r="L7" s="5">
        <v>0.32696390658174102</v>
      </c>
      <c r="M7" s="5">
        <v>0.12526539278131599</v>
      </c>
      <c r="N7" s="5">
        <v>1.4861995753715501E-2</v>
      </c>
      <c r="O7" s="5">
        <v>4.4585987261146501E-2</v>
      </c>
      <c r="Q7" s="6">
        <f>N7*Q8+O7*Q9</f>
        <v>4.4957537154989388E-2</v>
      </c>
      <c r="S7" s="4" t="s">
        <v>4</v>
      </c>
      <c r="T7" s="5">
        <v>0.133333333333333</v>
      </c>
      <c r="U7" s="5">
        <v>0.3</v>
      </c>
      <c r="V7" s="5">
        <v>0.1</v>
      </c>
      <c r="W7" s="5">
        <v>1.6666666666666701E-2</v>
      </c>
      <c r="X7" s="5">
        <v>0.116666666666667</v>
      </c>
      <c r="Z7" s="6">
        <f>W7*Z8+X7*Z9</f>
        <v>0.12777777777777813</v>
      </c>
      <c r="AB7" s="4" t="s">
        <v>4</v>
      </c>
      <c r="AC7" s="5">
        <v>0.123436196830692</v>
      </c>
      <c r="AD7" s="5">
        <v>0.21934945788156801</v>
      </c>
      <c r="AE7" s="5">
        <v>0.100917431192661</v>
      </c>
      <c r="AF7" s="5">
        <v>2.0016680567139299E-2</v>
      </c>
      <c r="AG7" s="5">
        <v>2.3352793994995801E-2</v>
      </c>
      <c r="AI7" s="6">
        <f>AF7*AI8+AG7*AI9</f>
        <v>2.3616866297992364E-2</v>
      </c>
    </row>
    <row r="8" spans="1:35">
      <c r="A8" s="4" t="s">
        <v>5</v>
      </c>
      <c r="B8" s="5">
        <v>7.1428571428571397E-2</v>
      </c>
      <c r="C8" s="5">
        <v>0.14285714285714299</v>
      </c>
      <c r="D8" s="5">
        <v>0</v>
      </c>
      <c r="E8" s="5">
        <v>0</v>
      </c>
      <c r="F8" s="5">
        <v>0</v>
      </c>
      <c r="H8" s="6">
        <f>H9*F8</f>
        <v>0</v>
      </c>
      <c r="J8" s="4" t="s">
        <v>5</v>
      </c>
      <c r="K8" s="5">
        <v>0</v>
      </c>
      <c r="L8" s="5">
        <v>0.17499999999999999</v>
      </c>
      <c r="M8" s="5">
        <v>7.4999999999999997E-2</v>
      </c>
      <c r="N8" s="5">
        <v>0.05</v>
      </c>
      <c r="O8" s="5">
        <v>2.5000000000000001E-2</v>
      </c>
      <c r="Q8" s="6">
        <f>Q9*O8</f>
        <v>2.5000000000000001E-2</v>
      </c>
      <c r="S8" s="4" t="s">
        <v>5</v>
      </c>
      <c r="T8" s="5">
        <v>0</v>
      </c>
      <c r="U8" s="5">
        <v>0</v>
      </c>
      <c r="V8" s="5">
        <v>0</v>
      </c>
      <c r="W8" s="5">
        <v>0.33333333333333298</v>
      </c>
      <c r="X8" s="5">
        <v>0.66666666666666696</v>
      </c>
      <c r="Z8" s="6">
        <f>Z9*X8</f>
        <v>0.66666666666666696</v>
      </c>
      <c r="AB8" s="4" t="s">
        <v>5</v>
      </c>
      <c r="AC8" s="5">
        <v>5.8047493403693903E-2</v>
      </c>
      <c r="AD8" s="5">
        <v>0.108179419525066</v>
      </c>
      <c r="AE8" s="5">
        <v>3.1662269129287601E-2</v>
      </c>
      <c r="AF8" s="5">
        <v>1.8469656992084402E-2</v>
      </c>
      <c r="AG8" s="5">
        <v>1.31926121372032E-2</v>
      </c>
      <c r="AI8" s="6">
        <f>AI9*AG8</f>
        <v>1.31926121372032E-2</v>
      </c>
    </row>
    <row r="9" spans="1:35">
      <c r="A9" s="4" t="s">
        <v>6</v>
      </c>
      <c r="B9" s="5">
        <v>4.5454545454545497E-2</v>
      </c>
      <c r="C9" s="5">
        <v>4.5454545454545497E-2</v>
      </c>
      <c r="D9" s="5">
        <v>0</v>
      </c>
      <c r="E9" s="5">
        <v>0</v>
      </c>
      <c r="F9" s="5">
        <v>1</v>
      </c>
      <c r="H9" s="7">
        <v>1</v>
      </c>
      <c r="J9" s="4" t="s">
        <v>6</v>
      </c>
      <c r="K9" s="5">
        <v>1.13636363636364E-2</v>
      </c>
      <c r="L9" s="5">
        <v>6.8181818181818205E-2</v>
      </c>
      <c r="M9" s="5">
        <v>7.9545454545454503E-2</v>
      </c>
      <c r="N9" s="5">
        <v>0</v>
      </c>
      <c r="O9" s="5">
        <v>1</v>
      </c>
      <c r="Q9" s="7">
        <v>1</v>
      </c>
      <c r="S9" s="4" t="s">
        <v>6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Z9" s="7">
        <v>1</v>
      </c>
      <c r="AB9" s="4" t="s">
        <v>6</v>
      </c>
      <c r="AC9" s="5">
        <v>4.7752808988764002E-2</v>
      </c>
      <c r="AD9" s="5">
        <v>4.7752808988764002E-2</v>
      </c>
      <c r="AE9" s="5">
        <v>2.5280898876404501E-2</v>
      </c>
      <c r="AF9" s="5">
        <v>2.8089887640449398E-3</v>
      </c>
      <c r="AG9" s="5">
        <v>1</v>
      </c>
      <c r="AI9" s="7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 Infra &amp; Const</vt:lpstr>
      <vt:lpstr>MM Traders &amp; Manu</vt:lpstr>
      <vt:lpstr>MM Tourism</vt:lpstr>
      <vt:lpstr>MM Other</vt:lpstr>
      <vt:lpstr>20162017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lkuser</cp:lastModifiedBy>
  <dcterms:created xsi:type="dcterms:W3CDTF">2006-09-16T00:00:00Z</dcterms:created>
  <dcterms:modified xsi:type="dcterms:W3CDTF">2019-03-31T19:08:51Z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